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E:\Proceso de menor palmira obra\publicar\"/>
    </mc:Choice>
  </mc:AlternateContent>
  <xr:revisionPtr revIDLastSave="0" documentId="13_ncr:1_{76877FA8-89C7-4D66-8542-039019CA0FA9}" xr6:coauthVersionLast="47" xr6:coauthVersionMax="47" xr10:uidLastSave="{00000000-0000-0000-0000-000000000000}"/>
  <bookViews>
    <workbookView xWindow="-120" yWindow="-120" windowWidth="29040" windowHeight="15720" tabRatio="906" activeTab="1" xr2:uid="{00000000-000D-0000-FFFF-FFFF00000000}"/>
  </bookViews>
  <sheets>
    <sheet name="POE" sheetId="265" r:id="rId1"/>
    <sheet name="OFERTA ECONOMICA" sheetId="27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#REF!</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1" hidden="1">'OFERTA ECONOMICA'!$G$5:$G$217</definedName>
    <definedName name="_xlnm._FilterDatabase" localSheetId="0" hidden="1">POE!$G$3:$G$215</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'OFERTA ECONOMICA'!$B$1:$J$217</definedName>
    <definedName name="_xlnm.Print_Area" localSheetId="0">POE!$B$1:$J$215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 localSheetId="1">[50]!Customize</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1">[50]!FareWellStmnt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1">[50]!FinePrint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1">DATE(YEAR([91]!Loan_Start),MONTH([91]!Loan_Start)+Payment_Number,DAY([91]!Loan_Start))</definedName>
    <definedName name="obras1">DATE(YEAR([91]!Loan_Start),MONTH([91]!Loan_Start)+Payment_Number,DAY([91]!Loan_Start))</definedName>
    <definedName name="obras11" hidden="1">#REF!</definedName>
    <definedName name="obras111" localSheetId="1">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1">[95]!absc</definedName>
    <definedName name="PRUEBA">[95]!absc</definedName>
    <definedName name="prueba1" localSheetId="1">[95]!absc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1" hidden="1">'OFERTA ECONOMICA'!#REF!</definedName>
    <definedName name="solver_adj" localSheetId="0" hidden="1">POE!#REF!</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'OFERTA ECONOMICA'!#REF!</definedName>
    <definedName name="solver_lhs1" localSheetId="0" hidden="1">POE!#REF!</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'OFERTA ECONOMICA'!#REF!</definedName>
    <definedName name="solver_opt" localSheetId="0" hidden="1">POE!#REF!</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'OFERTA ECONOMICA'!#REF!</definedName>
    <definedName name="solver_rhs1" localSheetId="0" hidden="1">POE!#REF!</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63899000000</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1">[110]!absc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1">[26]!absc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22" i="265" l="1"/>
  <c r="I211" i="271"/>
  <c r="I208" i="271"/>
  <c r="I207" i="271"/>
  <c r="I206" i="271"/>
  <c r="I205" i="271"/>
  <c r="I204" i="271"/>
  <c r="I202" i="271"/>
  <c r="I200" i="271"/>
  <c r="I198" i="271"/>
  <c r="I197" i="271"/>
  <c r="I196" i="271"/>
  <c r="I194" i="271"/>
  <c r="I193" i="271"/>
  <c r="I192" i="271"/>
  <c r="I190" i="271"/>
  <c r="I180" i="271"/>
  <c r="I179" i="271"/>
  <c r="I178" i="271"/>
  <c r="I177" i="271"/>
  <c r="I176" i="271"/>
  <c r="I175" i="271"/>
  <c r="I174" i="271"/>
  <c r="I173" i="271"/>
  <c r="I172" i="271"/>
  <c r="I171" i="271"/>
  <c r="I170" i="271"/>
  <c r="I168" i="271"/>
  <c r="I167" i="271"/>
  <c r="I166" i="271"/>
  <c r="I165" i="271"/>
  <c r="I164" i="271"/>
  <c r="I163" i="271"/>
  <c r="I162" i="271"/>
  <c r="I161" i="271"/>
  <c r="I160" i="271"/>
  <c r="I159" i="271"/>
  <c r="I158" i="271"/>
  <c r="I157" i="271"/>
  <c r="I156" i="271"/>
  <c r="I155" i="271"/>
  <c r="I154" i="271"/>
  <c r="I153" i="271"/>
  <c r="I152" i="271"/>
  <c r="I151" i="271"/>
  <c r="I149" i="271"/>
  <c r="I148" i="271"/>
  <c r="I147" i="271"/>
  <c r="I146" i="271"/>
  <c r="I144" i="271"/>
  <c r="I143" i="271"/>
  <c r="I142" i="271"/>
  <c r="I141" i="271"/>
  <c r="I140" i="271"/>
  <c r="I139" i="271"/>
  <c r="I138" i="271"/>
  <c r="I137" i="271"/>
  <c r="I136" i="271"/>
  <c r="I135" i="271"/>
  <c r="I133" i="271"/>
  <c r="I132" i="271"/>
  <c r="I131" i="271"/>
  <c r="I130" i="271"/>
  <c r="I129" i="271"/>
  <c r="I128" i="271"/>
  <c r="I127" i="271"/>
  <c r="I126" i="271"/>
  <c r="I125" i="271"/>
  <c r="I123" i="271"/>
  <c r="I122" i="271"/>
  <c r="I121" i="271"/>
  <c r="I120" i="271"/>
  <c r="I119" i="271"/>
  <c r="I117" i="271"/>
  <c r="I116" i="271"/>
  <c r="I115" i="271"/>
  <c r="I114" i="271"/>
  <c r="I113" i="271"/>
  <c r="I112" i="271"/>
  <c r="I111" i="271"/>
  <c r="I110" i="271"/>
  <c r="I109" i="271"/>
  <c r="I108" i="271"/>
  <c r="I106" i="271"/>
  <c r="I105" i="271"/>
  <c r="I104" i="271"/>
  <c r="I103" i="271"/>
  <c r="I102" i="271"/>
  <c r="I101" i="271"/>
  <c r="I100" i="271"/>
  <c r="I99" i="271"/>
  <c r="I98" i="271"/>
  <c r="I97" i="271"/>
  <c r="I95" i="271"/>
  <c r="I94" i="271"/>
  <c r="I93" i="271"/>
  <c r="I92" i="271"/>
  <c r="I91" i="271"/>
  <c r="I90" i="271"/>
  <c r="I89" i="271"/>
  <c r="I88" i="271"/>
  <c r="I87" i="271"/>
  <c r="I86" i="271"/>
  <c r="I85" i="271"/>
  <c r="I83" i="271"/>
  <c r="I82" i="271"/>
  <c r="I81" i="271"/>
  <c r="I80" i="271"/>
  <c r="I79" i="271"/>
  <c r="I78" i="271"/>
  <c r="I77" i="271"/>
  <c r="I76" i="271"/>
  <c r="I75" i="271"/>
  <c r="I74" i="271"/>
  <c r="I73" i="271"/>
  <c r="I72" i="271"/>
  <c r="I71" i="271"/>
  <c r="I70" i="271"/>
  <c r="I69" i="271"/>
  <c r="I68" i="271"/>
  <c r="I67" i="271"/>
  <c r="I66" i="271"/>
  <c r="I65" i="271"/>
  <c r="I64" i="271"/>
  <c r="I63" i="271"/>
  <c r="I62" i="271"/>
  <c r="I61" i="271"/>
  <c r="I60" i="271"/>
  <c r="I59" i="271"/>
  <c r="I58" i="271"/>
  <c r="I57" i="271"/>
  <c r="I56" i="271"/>
  <c r="I55" i="271"/>
  <c r="I54" i="271"/>
  <c r="I53" i="271"/>
  <c r="I52" i="271"/>
  <c r="I51" i="271"/>
  <c r="I50" i="271"/>
  <c r="I49" i="271"/>
  <c r="I48" i="271"/>
  <c r="I47" i="271"/>
  <c r="I46" i="271"/>
  <c r="I45" i="271"/>
  <c r="I44" i="271"/>
  <c r="I43" i="271"/>
  <c r="I42" i="271"/>
  <c r="I41" i="271"/>
  <c r="I40" i="271"/>
  <c r="I39" i="271"/>
  <c r="I38" i="271"/>
  <c r="I37" i="271"/>
  <c r="I36" i="271"/>
  <c r="I35" i="271"/>
  <c r="I34" i="271"/>
  <c r="I33" i="271"/>
  <c r="I32" i="271"/>
  <c r="I31" i="271"/>
  <c r="I30" i="271"/>
  <c r="I29" i="271"/>
  <c r="I28" i="271"/>
  <c r="I27" i="271"/>
  <c r="I26" i="271"/>
  <c r="I25" i="271"/>
  <c r="I24" i="271"/>
  <c r="I23" i="271"/>
  <c r="I22" i="271"/>
  <c r="I21" i="271"/>
  <c r="I20" i="271"/>
  <c r="I19" i="271"/>
  <c r="I18" i="271"/>
  <c r="I17" i="271"/>
  <c r="I16" i="271"/>
  <c r="I15" i="271"/>
  <c r="I14" i="271"/>
  <c r="I13" i="271"/>
  <c r="I12" i="271"/>
  <c r="I11" i="271"/>
  <c r="I10" i="271"/>
  <c r="I9" i="271"/>
  <c r="I8" i="271"/>
  <c r="I190" i="265"/>
  <c r="I191" i="265"/>
  <c r="I192" i="265"/>
  <c r="I194" i="265"/>
  <c r="I195" i="265"/>
  <c r="I196" i="265"/>
  <c r="I198" i="265"/>
  <c r="I200" i="265"/>
  <c r="I202" i="265"/>
  <c r="I203" i="265"/>
  <c r="I204" i="265"/>
  <c r="I205" i="265"/>
  <c r="I206" i="265"/>
  <c r="I207" i="265"/>
  <c r="I209" i="265"/>
  <c r="I188" i="265"/>
  <c r="I145" i="265"/>
  <c r="I146" i="265"/>
  <c r="I147" i="265"/>
  <c r="I144" i="265"/>
  <c r="I169" i="265"/>
  <c r="I170" i="265"/>
  <c r="I171" i="265"/>
  <c r="I172" i="265"/>
  <c r="I173" i="265"/>
  <c r="I174" i="265"/>
  <c r="I175" i="265"/>
  <c r="I176" i="265"/>
  <c r="I177" i="265"/>
  <c r="I178" i="265"/>
  <c r="I168" i="265"/>
  <c r="I150" i="265"/>
  <c r="I151" i="265"/>
  <c r="I152" i="265"/>
  <c r="I153" i="265"/>
  <c r="I154" i="265"/>
  <c r="I155" i="265"/>
  <c r="I156" i="265"/>
  <c r="I157" i="265"/>
  <c r="I158" i="265"/>
  <c r="I159" i="265"/>
  <c r="I160" i="265"/>
  <c r="I161" i="265"/>
  <c r="I162" i="265"/>
  <c r="I163" i="265"/>
  <c r="I164" i="265"/>
  <c r="I165" i="265"/>
  <c r="I166" i="265"/>
  <c r="I149" i="265"/>
  <c r="I134" i="265"/>
  <c r="I135" i="265"/>
  <c r="I136" i="265"/>
  <c r="I137" i="265"/>
  <c r="I138" i="265"/>
  <c r="I139" i="265"/>
  <c r="I140" i="265"/>
  <c r="I141" i="265"/>
  <c r="I142" i="265"/>
  <c r="I133" i="265"/>
  <c r="I124" i="265"/>
  <c r="I125" i="265"/>
  <c r="I126" i="265"/>
  <c r="I127" i="265"/>
  <c r="I128" i="265"/>
  <c r="I129" i="265"/>
  <c r="I130" i="265"/>
  <c r="I131" i="265"/>
  <c r="I123" i="265"/>
  <c r="I118" i="265"/>
  <c r="I119" i="265"/>
  <c r="I120" i="265"/>
  <c r="I121" i="265"/>
  <c r="I117" i="265"/>
  <c r="I107" i="265"/>
  <c r="I108" i="265"/>
  <c r="I109" i="265"/>
  <c r="I110" i="265"/>
  <c r="I111" i="265"/>
  <c r="I112" i="265"/>
  <c r="I113" i="265"/>
  <c r="I114" i="265"/>
  <c r="I115" i="265"/>
  <c r="I106" i="265"/>
  <c r="I96" i="265"/>
  <c r="I97" i="265"/>
  <c r="I98" i="265"/>
  <c r="I99" i="265"/>
  <c r="I100" i="265"/>
  <c r="I101" i="265"/>
  <c r="I102" i="265"/>
  <c r="I103" i="265"/>
  <c r="I104" i="265"/>
  <c r="I95" i="265"/>
  <c r="I84" i="265"/>
  <c r="I85" i="265"/>
  <c r="I86" i="265"/>
  <c r="I87" i="265"/>
  <c r="I88" i="265"/>
  <c r="I89" i="265"/>
  <c r="I90" i="265"/>
  <c r="I91" i="265"/>
  <c r="I92" i="265"/>
  <c r="I93" i="265"/>
  <c r="I83" i="265"/>
  <c r="I7" i="265"/>
  <c r="I8" i="265"/>
  <c r="I9" i="265"/>
  <c r="I10" i="265"/>
  <c r="I11" i="265"/>
  <c r="I12" i="265"/>
  <c r="I13" i="265"/>
  <c r="I14" i="265"/>
  <c r="I15" i="265"/>
  <c r="I16" i="265"/>
  <c r="I17" i="265"/>
  <c r="I18" i="265"/>
  <c r="I19" i="265"/>
  <c r="I20" i="265"/>
  <c r="I21" i="265"/>
  <c r="I22" i="265"/>
  <c r="I23" i="265"/>
  <c r="I24" i="265"/>
  <c r="I25" i="265"/>
  <c r="I26" i="265"/>
  <c r="I27" i="265"/>
  <c r="I28" i="265"/>
  <c r="I29" i="265"/>
  <c r="I30" i="265"/>
  <c r="I31" i="265"/>
  <c r="I32" i="265"/>
  <c r="I33" i="265"/>
  <c r="I34" i="265"/>
  <c r="I35" i="265"/>
  <c r="I36" i="265"/>
  <c r="I37" i="265"/>
  <c r="I38" i="265"/>
  <c r="I39" i="265"/>
  <c r="I40" i="265"/>
  <c r="I41" i="265"/>
  <c r="I42" i="265"/>
  <c r="I43" i="265"/>
  <c r="I44" i="265"/>
  <c r="I45" i="265"/>
  <c r="I46" i="265"/>
  <c r="I47" i="265"/>
  <c r="I48" i="265"/>
  <c r="I49" i="265"/>
  <c r="I50" i="265"/>
  <c r="I51" i="265"/>
  <c r="I52" i="265"/>
  <c r="I53" i="265"/>
  <c r="I54" i="265"/>
  <c r="I55" i="265"/>
  <c r="I56" i="265"/>
  <c r="I57" i="265"/>
  <c r="I58" i="265"/>
  <c r="I59" i="265"/>
  <c r="I60" i="265"/>
  <c r="I61" i="265"/>
  <c r="I62" i="265"/>
  <c r="I63" i="265"/>
  <c r="I64" i="265"/>
  <c r="I65" i="265"/>
  <c r="I66" i="265"/>
  <c r="I67" i="265"/>
  <c r="I68" i="265"/>
  <c r="I69" i="265"/>
  <c r="I70" i="265"/>
  <c r="I71" i="265"/>
  <c r="I72" i="265"/>
  <c r="I73" i="265"/>
  <c r="I74" i="265"/>
  <c r="I75" i="265"/>
  <c r="I76" i="265"/>
  <c r="I77" i="265"/>
  <c r="I78" i="265"/>
  <c r="I79" i="265"/>
  <c r="I80" i="265"/>
  <c r="I81" i="265"/>
  <c r="I6" i="265"/>
  <c r="I212" i="271" l="1"/>
  <c r="I181" i="271"/>
  <c r="I210" i="265"/>
  <c r="I179" i="265"/>
  <c r="I215" i="271" l="1"/>
  <c r="I216" i="271" s="1"/>
  <c r="I214" i="271"/>
  <c r="I213" i="271"/>
  <c r="I183" i="271"/>
  <c r="I182" i="271"/>
  <c r="I184" i="271"/>
  <c r="I185" i="271" s="1"/>
  <c r="I213" i="265"/>
  <c r="I214" i="265" s="1"/>
  <c r="I212" i="265"/>
  <c r="I211" i="265"/>
  <c r="I182" i="265"/>
  <c r="I183" i="265" s="1"/>
  <c r="I181" i="265"/>
  <c r="I180" i="265"/>
  <c r="I217" i="271" l="1"/>
  <c r="F224" i="271" s="1"/>
  <c r="I186" i="271"/>
  <c r="F223" i="271" s="1"/>
  <c r="I184" i="265"/>
  <c r="F220" i="265" s="1"/>
  <c r="I215" i="265"/>
  <c r="F221" i="265" s="1"/>
  <c r="F225" i="271" l="1"/>
</calcChain>
</file>

<file path=xl/sharedStrings.xml><?xml version="1.0" encoding="utf-8"?>
<sst xmlns="http://schemas.openxmlformats.org/spreadsheetml/2006/main" count="1136" uniqueCount="354">
  <si>
    <t xml:space="preserve">Formulario 1 - Propuesta económica  -  Licitación de obra pública de infraestructura social </t>
  </si>
  <si>
    <t xml:space="preserve">version 2 del 21 de agosto de 2025 </t>
  </si>
  <si>
    <t>UTILIDAD</t>
  </si>
  <si>
    <t>PR-01</t>
  </si>
  <si>
    <t>AC-01</t>
  </si>
  <si>
    <t>AC-08</t>
  </si>
  <si>
    <t>AC-02</t>
  </si>
  <si>
    <t>RI-09</t>
  </si>
  <si>
    <t>Suministro y aplicación de estuco plástico (Incluye filos y dilataciones)</t>
  </si>
  <si>
    <t xml:space="preserve">Rasqueteada de pintura y retiro de mortero en mal estado  </t>
  </si>
  <si>
    <t xml:space="preserve">Suministro e instalación de recubrimiento cementoso (Recubrimiento a base de cemento, arena y aditivos especiales), impermeable para muros color blanco </t>
  </si>
  <si>
    <t>M2</t>
  </si>
  <si>
    <t>ML</t>
  </si>
  <si>
    <t>CA-01</t>
  </si>
  <si>
    <t>VA-17</t>
  </si>
  <si>
    <t>PR-26</t>
  </si>
  <si>
    <t>VA-19</t>
  </si>
  <si>
    <t>VA-20</t>
  </si>
  <si>
    <t>UND</t>
  </si>
  <si>
    <t xml:space="preserve">COSTO DIRECTO </t>
  </si>
  <si>
    <t xml:space="preserve">ADMINISTRACIÓN </t>
  </si>
  <si>
    <t>IVA SOBRE UTILIDAD</t>
  </si>
  <si>
    <t>VALOR TOTAL INCLUIDO AIU E IVA</t>
  </si>
  <si>
    <t>IMPREVISTO</t>
  </si>
  <si>
    <t>ASEO GENERAL DE OBRA AL FINAL DE LAS ACTIVIDADES</t>
  </si>
  <si>
    <t>DESMONTE DE CARPINTERÍA DE VENTANAS EXISTENTES, INCLUYE TRASLADO Y ENTREGA DE LOS ELEMENTOS EN SITIO DEFINIDO POR LA ENTIDAD.</t>
  </si>
  <si>
    <t>DESMONTE DE CARPINTERÍA DE PUERTAS EXISTENTES, INCLUYE TRASLADO Y ENTREGA DE LOS ELEMENTOS EN SITIO DEFINIDO POR LA ENTIDAD.</t>
  </si>
  <si>
    <t xml:space="preserve">DEMOLICIÓN DE DIVISIONES EN MAMPOSTERÍA ESPESOR HASTA 40CM. INCLUYE ELEMENTOS ADOSADOS NO RECUPERABLES Y DISPOSICIÓN FINAL EN SITIO AUTORIZADO </t>
  </si>
  <si>
    <t>CORTE Y ADECUACIÓN DE REJA METÁLICA EXISTENTE PARA INSTALACIÓN DE PUERTA DE INGRESO Y SALIDA, INCLUYE DESMONTE DE ELEMENTOS AFECTADOS Y RETIRO DE RESIDUOS METÁLICOS.</t>
  </si>
  <si>
    <t>DIVISIÓN EN SISTEMA LIVIANO RESISTENTE AL FUEGO TIPO GYPLAC® RF O SIMILAR, DOBLE CARA, ALTURA MÁXIMA HASTA 3,00 m, INCLUYE ESTRUCTURA METÁLICA, ACABADO CON DOS (2) MANOS DE PINTURA VINILO PARA INTERIORES Y MEDIOS AUXILIARES PARA SU INSTALACIÓN.</t>
  </si>
  <si>
    <t>SUMINISTRO, FABRICACIÓN E INSTALACIÓN DE ESTRUCTURA METÁLICA PARA ESCALERA, INCLUYE ELEMENTOS DE CONEXIÓN Y ANCLAJE Y SISTEMA DE PROTECCIÓN ANTICORROSIVA, SEGÚN DETALLES APROBADOS.</t>
  </si>
  <si>
    <t>SUMINISTRO, FABRICACIÓN E INSTALACIÓN DE PASAMANOS Y BARANDA METÁLICA, INCLUYE ELEMENTOS DE CONEXIÓN Y ANCLAJE Y SISTEMA DE PROTECCIÓN ANTICORROSIVA, SEGÚN DETALLES APROBADOS.</t>
  </si>
  <si>
    <t>SUMINISTRO, FABRICACIÓN E INSTALACIÓN DE PUERTA CORTAFUEGO RF–120 MINUTOS, HOJA SENCILLA, INCLUYE MARCO METÁLICO, SELLOS CORTAHUMO, BARRA ANTIPÁNICO, CIERRE AUTOMÁTICO Y ELEMENTOS DE ANCLAJE, SEGÚN DISEÑO Y NORMATIVA APLICABLE.</t>
  </si>
  <si>
    <t>SUMINISTRO E INSTALACIÓN DE PUERTA DE EVACUACIÓN NO RESISTENTE AL FUEGO, INCLUYE MARCO, ELEMENTOS DE CONEXIÓN Y ANCLAJE, SEGÚN DISEÑO APROBADO</t>
  </si>
  <si>
    <t>INSTALACION DE PUERTA DE INGRESO PRINCIPAL EN VIDRIO INCLUYE ELEMENTOS DE CONEXIÓN Y ANCLAJE, AJUSTES, PUESTA A PUNTO INICIAL Y TODOS LOS ELEMENTOS NECESARIOS PARA SU CORRECTA INSTALACION Y FUNCIONAMIENTO.</t>
  </si>
  <si>
    <t>UN</t>
  </si>
  <si>
    <t>MANTENIMIENTO DE MURO INTERIOR, INCLUYE RESANES EN ESTUCO, PREPARACIÓN DE SUPERFICIE Y APLICACIÓN DE PINTURA TIPO 1 A DOS MANOS, REPARACIÓN Y TRATAMIENTO DE FILOS, JUNTAS Y DILATACIONES</t>
  </si>
  <si>
    <t>m2</t>
  </si>
  <si>
    <t>PR-32</t>
  </si>
  <si>
    <t>PR-35</t>
  </si>
  <si>
    <t>PR-34</t>
  </si>
  <si>
    <t>RI-01</t>
  </si>
  <si>
    <t>PR-24</t>
  </si>
  <si>
    <t>IH-10</t>
  </si>
  <si>
    <t>DI-22</t>
  </si>
  <si>
    <t>PR-07</t>
  </si>
  <si>
    <t>PR-08</t>
  </si>
  <si>
    <t>AC-11</t>
  </si>
  <si>
    <t>AC-10</t>
  </si>
  <si>
    <t>AC-06</t>
  </si>
  <si>
    <t>AP-04</t>
  </si>
  <si>
    <t>AP-03</t>
  </si>
  <si>
    <t>PR-23</t>
  </si>
  <si>
    <t>AP-02</t>
  </si>
  <si>
    <t>IH-16</t>
  </si>
  <si>
    <t>AP-01</t>
  </si>
  <si>
    <t>PR-31</t>
  </si>
  <si>
    <t>CA-36</t>
  </si>
  <si>
    <t>IE-09</t>
  </si>
  <si>
    <t>IH-19</t>
  </si>
  <si>
    <t>Suministro y aplicación de mortero 1:3 impermeabilizado</t>
  </si>
  <si>
    <t xml:space="preserve">suministro e instalación de rejilla aluminio/plástica anti- insectos de 2” </t>
  </si>
  <si>
    <t>Suministro e instalación de Acople con Válvula de Regulación, para sanitario</t>
  </si>
  <si>
    <t>Suministro y aplicación de pintura cielo vinilo tipo 2</t>
  </si>
  <si>
    <t>Suministro e instalación de mesón para lavamanos en mármol, e= 20 mm, ancho de 55 cms, incluye estructura metálica y soporte al muro o similar que garantice estabilidad, babero de 15 cms y salpicadero de 10 cms.</t>
  </si>
  <si>
    <t>Suministro e instalación de Grifería de Push para lavamanos</t>
  </si>
  <si>
    <t>Suministro e instalación de sanitario 4.8 lts</t>
  </si>
  <si>
    <t>Suministro e instalación de espejo de 4mm, dimensiones  80cm x 60cm, con basculante para graduación de inclinación.</t>
  </si>
  <si>
    <t>Suministro e instalación de interruptor sencillo incluye caja de sobreponer y salida de iluminación</t>
  </si>
  <si>
    <t>Suministro e instalación Registro de corte en bronce 1/2"</t>
  </si>
  <si>
    <t>M3</t>
  </si>
  <si>
    <t>PR-45</t>
  </si>
  <si>
    <t>AC-03</t>
  </si>
  <si>
    <t>PALACIO DE JUSTICIA DE PALMIRA</t>
  </si>
  <si>
    <t>1 Baños - Cocineta</t>
  </si>
  <si>
    <t>PR-68</t>
  </si>
  <si>
    <t>PR-75</t>
  </si>
  <si>
    <t>PR-63</t>
  </si>
  <si>
    <t>PR-77</t>
  </si>
  <si>
    <t>PR-18</t>
  </si>
  <si>
    <t>IE-64</t>
  </si>
  <si>
    <t>PR-79</t>
  </si>
  <si>
    <t>PR-29</t>
  </si>
  <si>
    <t>PR-19</t>
  </si>
  <si>
    <t>IH-12</t>
  </si>
  <si>
    <t>IH-06</t>
  </si>
  <si>
    <t>IH-07</t>
  </si>
  <si>
    <t>IH-26</t>
  </si>
  <si>
    <t>IH-20</t>
  </si>
  <si>
    <t>IH-24</t>
  </si>
  <si>
    <t>IH-01</t>
  </si>
  <si>
    <t>IH-11</t>
  </si>
  <si>
    <t>IH-03</t>
  </si>
  <si>
    <t>IH-21</t>
  </si>
  <si>
    <t>AP-10</t>
  </si>
  <si>
    <t>VA-14</t>
  </si>
  <si>
    <t>AC-36</t>
  </si>
  <si>
    <t>CA-37</t>
  </si>
  <si>
    <t>CA-32</t>
  </si>
  <si>
    <t>CA-29</t>
  </si>
  <si>
    <t>AP-05</t>
  </si>
  <si>
    <t>AP-07</t>
  </si>
  <si>
    <t>AC-28</t>
  </si>
  <si>
    <t>AC-34</t>
  </si>
  <si>
    <t>IE-13</t>
  </si>
  <si>
    <t>CC-06</t>
  </si>
  <si>
    <t>PR-17</t>
  </si>
  <si>
    <t>DI-13</t>
  </si>
  <si>
    <t>DI-10</t>
  </si>
  <si>
    <t>AC-04</t>
  </si>
  <si>
    <t>PR-12</t>
  </si>
  <si>
    <t>PR-76</t>
  </si>
  <si>
    <t>VA-53</t>
  </si>
  <si>
    <t>PR-37</t>
  </si>
  <si>
    <t>VA-35</t>
  </si>
  <si>
    <t>CA-53</t>
  </si>
  <si>
    <t>CA-14</t>
  </si>
  <si>
    <t>CA-52</t>
  </si>
  <si>
    <t>CA-54</t>
  </si>
  <si>
    <t>AC-48</t>
  </si>
  <si>
    <t>CA-15</t>
  </si>
  <si>
    <t>CA-30</t>
  </si>
  <si>
    <t>Desmonte aparatos sanitarios, incluye retiro y disposición final en centro de acopio autorizado</t>
  </si>
  <si>
    <t>Desmonte de puertas existentes,incluye  retiro de nave y marco y disposición final en centro de acopio autorizado</t>
  </si>
  <si>
    <t>Desmonte  y reinstalación de puertas existentes</t>
  </si>
  <si>
    <t>Desmonte y retiro de espejo existente y disposición final en centro de acopio autorizado</t>
  </si>
  <si>
    <t>Desmonte, desinstalación y retiro de interruptores</t>
  </si>
  <si>
    <t>Desmonte de nave (hoja) de puerta existente</t>
  </si>
  <si>
    <t>Desmonte y retiro las divisiones de baño existentes y disposición final en centro de acopio autorizado</t>
  </si>
  <si>
    <t>Demolición manual y/o mecánica de mesón existente en concreto o piedra, incluye retiro y disposición final en centro de acopio certificado</t>
  </si>
  <si>
    <t>Demolición de cielo falso</t>
  </si>
  <si>
    <t>Desmonte lampara existente, incluye disposición final en centro de acopio certificado</t>
  </si>
  <si>
    <t>Demolición enchape de piso, incluye retiro, empaque, trasiego de escombros y disposición final en centro de acopio certificado</t>
  </si>
  <si>
    <t>Demolición enchape de muro, incluye retiro, empaque, trasiego de escombros y disposición final en centro de acopio certificado</t>
  </si>
  <si>
    <t>Demonte meson en acero inoxidable</t>
  </si>
  <si>
    <t>Retiro de tuberia existente diametros entre 1/2" y 1"</t>
  </si>
  <si>
    <t>Retiro de tuberia existente cuyos diametros oscilan entre 2" y 4"</t>
  </si>
  <si>
    <t>Regatas en muros</t>
  </si>
  <si>
    <t>Corte de piso en concreto con pulidora,  incluye retiro y disposición final en centro de acopio certificado</t>
  </si>
  <si>
    <t>Suministro e instalación punto hidráulico 1/2"</t>
  </si>
  <si>
    <t>Suministro e instalación de tubería pvc presión de hidráulica de 1/2" incluye accesorios</t>
  </si>
  <si>
    <t>Suministro e instalación de tubería hidráulica de 1" incluye accesorios</t>
  </si>
  <si>
    <t>suministro e instalación de tubería pvc presión de 3/4", con sus respectivos accesorios y elementos de soporte, para su correcto funcionamiento</t>
  </si>
  <si>
    <t>Suministro e instalación de tapa registro de 15x15</t>
  </si>
  <si>
    <t>Suministro e instalación de tubería sanitaria de 2" incluye todos los elementos y accesorios para su instalación</t>
  </si>
  <si>
    <t>suministro e instalación de puntos sanitario de 4"</t>
  </si>
  <si>
    <t xml:space="preserve">Suministro e instalación tubería sanitaria PVC 4",  incluye accesorios para su correcta instalación y elementos de fijación </t>
  </si>
  <si>
    <t>Suministro e instalación de sifón de SOSCO de 2" incluye todos los
elementos para su correcta instalación</t>
  </si>
  <si>
    <t>Suministro e instalación de tubería pvc sanitaria de 6", con sus respectivos accesorios y elementos de soporte, para su correcto funcionamiento</t>
  </si>
  <si>
    <t>Alistado piso 4cm mortero 1:3</t>
  </si>
  <si>
    <t>Suministro e instalación enchape formato 0,60 X 0,30 para pared, color a
definir por la Entidad</t>
  </si>
  <si>
    <t>Suministro e instalación enchape piso formato 0,40 X 0,40, color a definir por
la Entidad</t>
  </si>
  <si>
    <t>Suministro e instalación de lavamanos de incrustar, porcelana blanca redondo u ovalado, certificado, incluye sifón y griferia de Push</t>
  </si>
  <si>
    <t>suministro e instalación de lavamanos de pedestal corto en porcelana blanca, incluye sifón  y griferia de Push</t>
  </si>
  <si>
    <t>Suministro e instalación de orinal institucional color blanco incluye grifería sistema push en bronce para Orinal, desagues y accesorios para su correcta instalación</t>
  </si>
  <si>
    <t>Suministro e instalación de espejo de 4 mm biselado de 2 cm flotante incluye
base en aluminio</t>
  </si>
  <si>
    <t>Suministro e instalación puerta entamborada cuyas medidas oscilan entre de 80 cms -90cm de ancho, altura 200cm, incluye chapa</t>
  </si>
  <si>
    <t xml:space="preserve">Suministro e instalación de división en aluminio para baños   cuyas medidas estan entre 1.21m y 1,50 m x 2 mts, fabricados en tubular t77 (2.5x2.5), paneles f06 de 7.06 cm, platina de ensamble ai5, ángulo 1/2, y demás accesorios para su correcta instalación.
</t>
  </si>
  <si>
    <t>suministro e instalación de puerta entre 0,65 y 0,80 mts x2mts con pasador y manija, fabricados en tubular t77 (2.5x2.5), paneles f06 de 7.06 cm, platina de ensamble ai5, ángulo 1/2,  y demás accesorios para su correcta instalación.</t>
  </si>
  <si>
    <t>suministro e instalación de división en aluminio para baños de 0,20 a 0,50 x2 mts,   fabricados en tubular t77 (2.5x2.5), paneles f06 de 7.06 cm, platina de ensamble ai5, ángulo 1/2,  y demás accesorios para su correcta instalación.</t>
  </si>
  <si>
    <t>suministro e instalación de sanitario para personas en situación de discapacidad</t>
  </si>
  <si>
    <t>suministro e instalación de Lavamanos, para personas en situación de discapacidad, incluye accesorios de soporte</t>
  </si>
  <si>
    <t>suministro e instalación de accesorios barra de seguridad abatible en acero inoxidable y barra de pared para baño de discapacitados</t>
  </si>
  <si>
    <t>Suministro e instalación de Lámpara panel led de sobreponer 24w 100 -240 - 1680Lm de 6,500 K - horas mínimas de vida útil 25,000 Cuerpo en aluminio o policarbonato resistente a la humedad y a la corrosión.</t>
  </si>
  <si>
    <t>Suministro e instalación de lámina para cielo falso de medidas 60x60 en fibra mineral, incluye elementos de fijación y la nivelación de estructura.</t>
  </si>
  <si>
    <t>Suministro e instalación de dispensador para papel higienico elaborado en acero inoxidable para rollo de 200 mts hasta 400 mts. Con visor para ver el estado del rollo, con cerradura y llave. Incluye los elementos necesarios para su correcta instalación</t>
  </si>
  <si>
    <t>Suministro e instalación de dispensador para toallas de manos elaborado en acero inoxidable, para toallas interdobladas con capacidad minima de 300 toallas, con mecanismo para halar con la mano, con cerradura y llave. Incluye los elementos necesarios para su correcta instalación</t>
  </si>
  <si>
    <t>Excavación a mano en tierra, incluye trasiego y retiro de escombros a sitio autorizado</t>
  </si>
  <si>
    <t>Mantenimiento y adecuación de caja de inspeccion (tamaño maximo 1,00m x1,00), incluye limpieza, reparación, ajuste y puesta en correcto funcionamiento de la caja de inspección existente, garantizando su operatividad, estanqueidad y condiciones adecuadas de acceso.</t>
  </si>
  <si>
    <t>Suministro y Construcción de caja de aguas negras en concreto 1,00mx1,00m, incluye tapa con marco dividida en 2 y todos los materiales garantizando su correcta funcionalidad, resistencia y estanqueidad.</t>
  </si>
  <si>
    <t>Suministro y Construcción de caja de aguas negras en concreto 80 cmx80 cm, incluye tapa con marco dividida en 2  y todos los materiales garantizando su correcta funcionalidad, resistencia y estanqueidad.</t>
  </si>
  <si>
    <t>Suministro y aplicación de vinilo tipo 1 (2 manos),Incluye filos y dilataciones</t>
  </si>
  <si>
    <t>Suministro y aplicación de vinilotipo 1 (2 manos),Incluye filos y dilataciones</t>
  </si>
  <si>
    <t>Demolición muro existente</t>
  </si>
  <si>
    <t>Demolición lavatraperos, incluye retiro de tuberia</t>
  </si>
  <si>
    <t>Fabricación e instalación de lavatrapero prefabricado de 0,50m x 0,50m x 0,40 m altura, incluye instalaciones hidráulicas, desagüe y enchape</t>
  </si>
  <si>
    <t>Reinstalacion de lavamanos existente</t>
  </si>
  <si>
    <t>Desmonte y reinstalación de puerta en aluminio, incluye todos los elementos necesarios para su correcta instalación</t>
  </si>
  <si>
    <t>suministro e instalación de nave de puerta metálica (0.80–1.00 m x 1.90–2.10 m) calibre 22 con chapa de seguridad</t>
  </si>
  <si>
    <t>Suministro e instalación puerta metálica Ancho: 80-100cm y h: 190-210cm, calibre 22, con chapa de seguridad y marco</t>
  </si>
  <si>
    <t>Suministro e instalación puerta en aluminio corrediza tipo celosia, incluye acabado y elementos necesarios para su correcta instalación</t>
  </si>
  <si>
    <t>Suministro e instalación de puerta corrediza en aluminio, incluye chapa, acabado y elementos de instalación</t>
  </si>
  <si>
    <t xml:space="preserve">Suministro e instalación de mesón para lavaplatos en marmol  e=20 mm, ancho entre 55cm  y 60 cm, incluye estructura metálica y soporte al muro o similar que garantice estabilidad, salpicadero de 1o cm, lavaplatos y griferia  </t>
  </si>
  <si>
    <t>suministro e instalacion de mueble inferior en melamina de 18mm, color a definir puertas con cierre lento, medidas ancho 0,55m x altura 0,60m, color similar al existente, incluye tapacantos rígido y sistema de instalación y accesorios para su correcto funcionamiento</t>
  </si>
  <si>
    <t>suministro e instalacion de mueble superior en melamina de 18mm, color similar al existente, puertas con cierre lento y con espacio para 2 hornos microondas, medidas ancho 0,35m x altura 0,60m, color similar al existente, incluye tapacantos rígido y sistema de instalación y accesorios para su correcto funcionamiento.</t>
  </si>
  <si>
    <t>JGO</t>
  </si>
  <si>
    <t>2  Divisiones Livianas</t>
  </si>
  <si>
    <t>PR-20</t>
  </si>
  <si>
    <t>PR-69</t>
  </si>
  <si>
    <t>DI-02</t>
  </si>
  <si>
    <t>CA-50</t>
  </si>
  <si>
    <t>CA-11</t>
  </si>
  <si>
    <t>DI-04</t>
  </si>
  <si>
    <t>DI-05</t>
  </si>
  <si>
    <t>PR-09</t>
  </si>
  <si>
    <t xml:space="preserve">Desmonte y retiro de divisiones </t>
  </si>
  <si>
    <t>Desmonte  y reinstalación de puertas (nave) existentes</t>
  </si>
  <si>
    <t>Desmontes ventanas existentes</t>
  </si>
  <si>
    <t>Suministro e instalación muro en perfilería de 90mm en panel yeso de 1/2 , doble cara insonorizado, incluye estuco y pintura</t>
  </si>
  <si>
    <t>Reinstalación de ventana existente</t>
  </si>
  <si>
    <t>Suministro e instalación puerta entamborada cuyas medidas oscilan entre 80cm - 90 cms de ancho, altura  maxima 210cm, incluye marco,  chapa, acabado inmunizante y pintura.</t>
  </si>
  <si>
    <t>Suministro e instalación de ventana corrediza en aluminio, incluye marco, sellos y elementos de fijación</t>
  </si>
  <si>
    <r>
      <t>suministro e instalación de alma en madera de 88mm</t>
    </r>
    <r>
      <rPr>
        <sz val="10"/>
        <color theme="1"/>
        <rFont val="Aptos Narrow"/>
        <family val="2"/>
      </rPr>
      <t xml:space="preserve"> </t>
    </r>
  </si>
  <si>
    <r>
      <t>suministro e instalación de cartera en panel yeso de 12 cm incluye filos, con estructura galvanizada base 9 cal.24 encintada, masillada y rematada, con acabado en pintura de vinilo</t>
    </r>
    <r>
      <rPr>
        <sz val="10"/>
        <color theme="1"/>
        <rFont val="Aptos Narrow"/>
        <family val="2"/>
      </rPr>
      <t xml:space="preserve"> </t>
    </r>
  </si>
  <si>
    <t>Demolición de guarda escoba existente, incluye retiro de sobrantes en sitio autorizado</t>
  </si>
  <si>
    <t xml:space="preserve">3 Carpintería metálica </t>
  </si>
  <si>
    <t>CA-04</t>
  </si>
  <si>
    <t>AC-49</t>
  </si>
  <si>
    <t>AC-33</t>
  </si>
  <si>
    <t>CA-28</t>
  </si>
  <si>
    <t>CA-46</t>
  </si>
  <si>
    <t>PR-67</t>
  </si>
  <si>
    <t>CA-55</t>
  </si>
  <si>
    <t>CA-56</t>
  </si>
  <si>
    <t>Mantenimiento de puerta metálica (80-100cm) h:200cm a 210cm, consiste en desmonte y monte lijar, masillar y acabado con corrosivo y pintura en aceite</t>
  </si>
  <si>
    <t>Suministro e instalación puerta metálica Ancho: 80-100cm y h: 190-210cm, calibre 22, con chapa de seguridad o cerradura y marco</t>
  </si>
  <si>
    <t xml:space="preserve">Suministro e instalación de pasamanos para escaleras y/o rampas interiores o exteriores, tipo institucional en acero inoxidable tubo redondo 1 1/2"", conformado por dos elementos tubulares paralelos unidos entre sí por elementos verticales de rigidización y rematados en sus extremos mediante curvatura continua formando retorno o arco cerrado (segun diseño aportado por supervisión), incluye todo lo necesario para su correcta instalación) 
</t>
  </si>
  <si>
    <t xml:space="preserve">Suministro e instalación de pasamanos en acero inoxidable tubo redondo 2",  (incluye todo lo necesario para su correcta instalación) </t>
  </si>
  <si>
    <t>Suministro e instalación de puerta en aluminio tipo celosia, incluye marco y  todo lo necesario para su correcta instalación</t>
  </si>
  <si>
    <t>Suministro, fabricación e instalación de lámina en aluminio arquitectonico perforado, incluye estructura de soporte, acabado</t>
  </si>
  <si>
    <t>Desmonte de cerramiento malla eslabonada existente, incluye retiro y disposición final en centro de acopio autorizado</t>
  </si>
  <si>
    <t>Suministro e instalación de puerta corrediza tipo celosía en alumnio, medidas de vano entre Ancho: 80-100cm y altura: 190-210cm, incluye marco, rieles, herrajes, acabado y todos los elementos necesarios para su correcta instalación y funcionamiento</t>
  </si>
  <si>
    <t xml:space="preserve">Mantenimiento de estructura metálica de reforzamiento existente, con seccion maxima aproximada de 0,70m x 0,70 x 0,30 ,  incluyendo intervención integral e todos sus elementos estructurales, aristas, caras y lados visibles y no visibles,   incluye limpieza, cepillado, anticorrosivo y pintura de acabado (poliuretano) de todos los elementos que componen la estructura existente (tornilleria, accesorios, etc) </t>
  </si>
  <si>
    <t>Mantenimiento correctivo de ventana en aluminio, incluye ajuste y/o reparación de brazo plegable, revisión de herrajes, alineación, lubricación y todos los elementos necesarios para garantizar su correcto funcionamiento</t>
  </si>
  <si>
    <t>4 Cuarto de almacenamiento de Residuos - Cuarto de bombas y tanque de almacenamiento de agua</t>
  </si>
  <si>
    <t>AC-46</t>
  </si>
  <si>
    <t>DI-30</t>
  </si>
  <si>
    <t>RI-08</t>
  </si>
  <si>
    <t>VA-54</t>
  </si>
  <si>
    <t>SH-20</t>
  </si>
  <si>
    <t>SH-01</t>
  </si>
  <si>
    <t>PR-73</t>
  </si>
  <si>
    <t>VA-55</t>
  </si>
  <si>
    <t>Suministro y fabricación guardaescoba en media caña 10 cm,  en concreto con acabado epoxico</t>
  </si>
  <si>
    <t>Suministro y fabricación de piso en concreto con acabado afinado y recubrimiento epóxico antideslizante, con pendiente mínima hacia sifón</t>
  </si>
  <si>
    <t>Suministro e instalación de sistema de impermeabilización mediante membrana de PVC, incluye perfiles de fijación (perlines), elementos de anclaje, sellado de juntas, media caña y todos los accesorios necesarios para garantizar la impermeabilidad, durabilidad y correcto funcionamiento del sistema.</t>
  </si>
  <si>
    <t>Suministro e instalación de escalera en Polietileno (PEAD), certificada e incluye soportes o mensulas en PEAD o acero inoxidabl, anclajes, pernos y todos los elementos necesarios para su correcta instalación. Ancho 40 cm</t>
  </si>
  <si>
    <t>Desmonte de escalera tipo gato existente - Incluye retiro de material sobrante y disposición final</t>
  </si>
  <si>
    <t>Suministro  e  instalación  de  Escalera  tipo  gato  - certificada - con  sus  respectivos accesorios,anclajes y demas certificados, que garantices su optima instalación y funcionamiento</t>
  </si>
  <si>
    <t>Retiro de tapa existente, incluye marco y disposición final en sitio autorizado</t>
  </si>
  <si>
    <t>Suministro e instalación de escotilla en acero inoxidable,  cuyas medidas estan entre 80-90cm x 80- 90cm, incluye marco y todo los elementos necesarios para su correcta instalación</t>
  </si>
  <si>
    <t xml:space="preserve">Suministro y aplicación de graniplast </t>
  </si>
  <si>
    <t>5 Ductos Terraza</t>
  </si>
  <si>
    <t>PR-51</t>
  </si>
  <si>
    <t>RI-03</t>
  </si>
  <si>
    <t>Retiro de manto existente, incluye retiro de escombros a sitio autorizado.</t>
  </si>
  <si>
    <t>Suministro e instalación de manto asfáltico con foil de aluminio (impermeabilización, incluye emulsión asfáltica)</t>
  </si>
  <si>
    <t>Suministro y aplicación de pintura acrilica a tres manos para exterior Tipo 1  (incluidos filos, cornisas, gárgolas y dilataciones)</t>
  </si>
  <si>
    <t>6 Acceso a inmueble y auditorio</t>
  </si>
  <si>
    <t>RI-28</t>
  </si>
  <si>
    <t>AC-35</t>
  </si>
  <si>
    <t>PR-57</t>
  </si>
  <si>
    <t>DI-01</t>
  </si>
  <si>
    <t>VA-57</t>
  </si>
  <si>
    <t>VA-56</t>
  </si>
  <si>
    <t>AC-47</t>
  </si>
  <si>
    <t>Suministro y aplicación de Impermeabilizante cementicio flexible</t>
  </si>
  <si>
    <t xml:space="preserve">Suministro e instalación enchape ceramico piso exterior trafico alto,  formato 0,60 X 0,30, color a definir por la Entidad </t>
  </si>
  <si>
    <t>Suministro e instalación de relleno con material compactado</t>
  </si>
  <si>
    <t>Fundición de Losa en concreto de 3000 PSI espesor de 0,15 , incluye formaleta, acero de refuerzo en lamina electrosoldada</t>
  </si>
  <si>
    <t>Desmonte y reinstalacion de sillas existentes, incluye todos los elementos necesarios para su correcta instalación</t>
  </si>
  <si>
    <t>Retiro de alfombra, incluye limpieza y disposicion final en sitio autorizado</t>
  </si>
  <si>
    <t>Suministro e instalación de piso PVC tipo SPC alto tráfico e=5 mm o superior, con base acústica incorporada o independiente, para auditorio, incluye nivelación menor de superficie, perfilería, remates y todos los elementos necesarios para su correcta instalación</t>
  </si>
  <si>
    <t>7 Tratamiento de humedades internas</t>
  </si>
  <si>
    <t>AC-05</t>
  </si>
  <si>
    <t>AC-17</t>
  </si>
  <si>
    <t>AC-07</t>
  </si>
  <si>
    <t>Suministro y aplicación de vinilo tipo 1 (2 manos)(Incluye filos y dilataciones)</t>
  </si>
  <si>
    <t>Suministro y aplicación de pintura en esmalte(Incluye filos y dilataciones)</t>
  </si>
  <si>
    <t xml:space="preserve">Suministro y aplicación de estuco plástico </t>
  </si>
  <si>
    <t>Suministro y aplicación de vinilo tipo 2 (3 manos)</t>
  </si>
  <si>
    <t>Suministro y aplicación de pintura en esmalte</t>
  </si>
  <si>
    <t xml:space="preserve">8 Ascensor </t>
  </si>
  <si>
    <t>9 Varios</t>
  </si>
  <si>
    <t>PR-80</t>
  </si>
  <si>
    <t>PR-81</t>
  </si>
  <si>
    <t>VA-58</t>
  </si>
  <si>
    <t>Desmonte de piso tipo caucho, incluye retiro de pegantes y disposición final</t>
  </si>
  <si>
    <t>Desmonte de revestimiento en fórmica sobre muro o cabina, incluye retiro de adhesivos y disposición final</t>
  </si>
  <si>
    <t>Suministro e instalación de piso PVC (SPC) alto tráfico, incluye todo lo necesario para su correcta instalación, color a definir por la entidad</t>
  </si>
  <si>
    <t>Suministro e instalación de lámina fórmica (laminado de alta presión -HPL), incluye todo lo necesario para su correcta instalación, color a definir por la Entidad</t>
  </si>
  <si>
    <t>VA-05</t>
  </si>
  <si>
    <t>VA-22</t>
  </si>
  <si>
    <t>VA-24</t>
  </si>
  <si>
    <t>VA-61</t>
  </si>
  <si>
    <t>VA-59</t>
  </si>
  <si>
    <t>CC-03</t>
  </si>
  <si>
    <t>VA-60</t>
  </si>
  <si>
    <t>VA-62</t>
  </si>
  <si>
    <t>VA-38</t>
  </si>
  <si>
    <t>VA-63</t>
  </si>
  <si>
    <t>VA-64</t>
  </si>
  <si>
    <t>DI-09</t>
  </si>
  <si>
    <t>Aseo general</t>
  </si>
  <si>
    <t>suministro e instalación de empaques nuevos (tipo caucho o silicona), garantizando un adecuado sellado, hermeticidad y correcto funcionamiento de las ventanas.</t>
  </si>
  <si>
    <t>suministro e instalación de señalización horizontal   (Símbolo de discapacidad (PMR), ambulancia, conforme a normativa vigente)</t>
  </si>
  <si>
    <t xml:space="preserve">Suministro e instalación de señalización Horizontal en parqueadero (flechas, numeracion, simbolos) </t>
  </si>
  <si>
    <t>suministro e instalación de pelicula de seguridad calibre 4 milesimas en puertas existentes de vidrio templado u otro, según medidas en sitio.</t>
  </si>
  <si>
    <t>Desmonte lampara existente (colgante), incluye disposición final en centro de acopio certificado</t>
  </si>
  <si>
    <t>suministro e instalación guardacamillas en PVC ancho = 0,15m, sobre puertas de vidrio en la parte inferior, incluye sistema de fijación, color a definir por la Entidad.</t>
  </si>
  <si>
    <t>Suministro e instalación de espejo convexo, incluye todos los elementos necesarios para su correcta instalación</t>
  </si>
  <si>
    <t>Suministro e instalación cielo falso en panel yeso incluye nivelación de estructura y acabado estucado y pintado.</t>
  </si>
  <si>
    <t>suministro e instalación de modulo de lockers metálicos de 6 compartimientos, en lámina cold rolled cal. 20–22, con pintura electrostática</t>
  </si>
  <si>
    <t>Suministro e instalación de módulo de casilleros de 30 compartimientos, fabricado en tablero melamínico RH de 18 mm, incluye puertas independientes, divisiones internas, cantos en PVC, bisagras, sistema de cierre tipo portacandado, ventilación, numeración, estructura de soporte, fijaciones y todos los elementos necesarios para su correcta fabricación e instalación.</t>
  </si>
  <si>
    <t>Suministro e instalación de base metálica antivibratoria para equipo de presión, con dimensiones aproximadas de 0.40 m a 0,45m de ancho x 0.20 m a 0,25mde largo, fabricada en perfilería y/o platina metálica estructural, conformada por elementos de aislamiento en corcho y goma (neopreno u otro elastómero equivalente), debidamente nivelada y anclada. El alcance incluye desmonte temporal y reinstalación de las bombas existentes, alineación, fijación, pruebas de funcionamiento y verificación de reducción de vibraciones, con suministro de todos los materiales, accesorios y mano de obra requerida para su correcta ejecución.</t>
  </si>
  <si>
    <t>Suministro e instalación de mesón o cubierta de 35 cm de ancho para exterior en tablero compacto fenólico/HPL (laminado de alta presión) de alta resistencia a la humedad y radiación UV, con diseño orgánico/culebriado (segun diseño aportado por supervisión),  Incluye estructura metálica y base de soporte libre en tubo metálico con diseño curvo de altura maxima 80cm , elementos de fijación, niveladores, anclajes, soldaduras, acabados en pintura electrostática para exterior</t>
  </si>
  <si>
    <t>Suministro e instalación de cojines tipo puff para sobreponer con medidas entre 35mc a 45 cm de ancho, elaborados en espuma de alta densidad y tapizado impermeable resistente a la humedad, radiación UV y condiciones de uso exterior, con diseño y color sujetos a aprobación de la supervisión. Incluye elementos de soporte, fijación y acabados</t>
  </si>
  <si>
    <t>Demolición de contrapiso existente, incluye retiro, empaque y trasiego de escombros.</t>
  </si>
  <si>
    <t>Suministro y construcción de contrapiso en concreto e=10m.</t>
  </si>
  <si>
    <t>10 Electrico</t>
  </si>
  <si>
    <t>IE-01</t>
  </si>
  <si>
    <t>IE-05</t>
  </si>
  <si>
    <t>IE-06</t>
  </si>
  <si>
    <t>IE-07</t>
  </si>
  <si>
    <t>IE-10</t>
  </si>
  <si>
    <t>IE-67</t>
  </si>
  <si>
    <t>IE-31</t>
  </si>
  <si>
    <t>Suministro e instalación Canaleta 100 mm x 45 mm Plástica con división. Blanco PVC auto extinguible y Resistente a impactos hasta de 1 kg, Humedad, Aceites y Químicos., con sus respectivos elementos de Certificado_RETIE_</t>
  </si>
  <si>
    <t xml:space="preserve">Salida eléctrica red regulada en puesto de trabajo con cable trenzado 3# 12 rojo, verde, blanco con aislamiento libre de halógeno, longitud de 1,5m incluye tomacorriente polo a tierra aislado </t>
  </si>
  <si>
    <t xml:space="preserve">Salida eléctrica red normal en puesto de trabajo con cable trenzado 3# 12 azul, verde, blanco con aislamiento libre de halógeno, longitud de 1,5m incluye tomacorriente polo a tierra </t>
  </si>
  <si>
    <t xml:space="preserve">Suministro e instalación de cable trenzado 3#12 AWG para circuito normal o regulado, </t>
  </si>
  <si>
    <t>Suministro e instalación de Lámpara panel led de sobreponer 60 x 60, 24w 100 -240 - 1680Lm de 6,500 K - horas mínimas de vida útil 25,000</t>
  </si>
  <si>
    <t>Suministro e instalación de tubería EMT 1/2" incluye accesorios para su correcta instalación</t>
  </si>
  <si>
    <t>Suministro e instalación de tubería EMT 3/4" incluye accesorios para su correcta instalación</t>
  </si>
  <si>
    <t>Regata para instalación de tubería de 1/2” a 1" con resane y acabado final</t>
  </si>
  <si>
    <t>suministro e instalación de lamparas de emergencia -led hermetica 36w dl emergencia, diseño con strip led y difusor opalizado -chasis en policarbonato, temperatura de color 6500 k (dl)- acabado gris -potencia de entrada 36 w -grado de protección ip - ik ip65 - ik05 tensión de operación 100-277 v 50/60 hz - flujo luminoso emergencia 690 lm -dimensiones (lxwxh) 1200x75x75 mm -corriente de entrada 0.3 a @ 120 v -ángulo de apertura 110° -tipo de montaje  sobrep/suspender -autonomía en emergencia 180 min</t>
  </si>
  <si>
    <t>Suministro e instalación de tablero eléctrico de sobreponer trifásico de 12 circuitos, con espacio para totalizador, certificado RETIE</t>
  </si>
  <si>
    <t>SEGURIDAD HUMANA PALACIO DE JUSTICIA DE PALMIRA</t>
  </si>
  <si>
    <t>1 PRELIMINARES</t>
  </si>
  <si>
    <t>DESMONTE DE CIELO RASO EXISTENTE, INCLUYE TRASLADO Y DISPOSICIÓN FINAL EN SITIO AUTORIZADO POR LA AUTORIDAD AMBIENTAL COMPETENTE.</t>
  </si>
  <si>
    <t>2 DESMONTES</t>
  </si>
  <si>
    <t>3 DEMOLICIONES</t>
  </si>
  <si>
    <t>DEMOLICIÓN MANUAL DE ESTRUCTURA EN CONCRETO, INCLUYE RETIRO Y DISPOSICIÓN FINAL EN SITIO AUTORIZADO.</t>
  </si>
  <si>
    <t>4 CONCRETOS Y ACEROS</t>
  </si>
  <si>
    <t>CONSTRUCCIÓN DE VIGUETAS Y COLUMNETAS EN CONCRETO f’c = 3.000 psi, INCLUYE FORMALETA, VIBRADO, DESMOLDANTE Y ACERO DE REFUERZO</t>
  </si>
  <si>
    <t>5 CONSTRUCCION DE MAMPOSTERIA Y DIVISIONES RESISTENTE AL FUEGO</t>
  </si>
  <si>
    <t xml:space="preserve">6 CONSTRUCCION DE CARPINTERIA METALICA </t>
  </si>
  <si>
    <t>SUMINISTRO, FABRICACIÓN E INSTALACIÓN DE PASAMANOS METÁLICO ANCLADO A PARED, INCLUYE ELEMENTOS DE CONEXIÓN Y ANCLAJE Y SISTEMA DE PROTECCIÓN ANTICORROSIVA, SEGÚN DETALLES APROBADOS</t>
  </si>
  <si>
    <t xml:space="preserve">7 ACABADOS </t>
  </si>
  <si>
    <t xml:space="preserve">Palacio de Justicia  de Palmira </t>
  </si>
  <si>
    <t>Valor total incluido AIU E IVA</t>
  </si>
  <si>
    <t xml:space="preserve">Reparaciones  locativas </t>
  </si>
  <si>
    <t xml:space="preserve">Implementación Seguridad Humana </t>
  </si>
  <si>
    <t>CUADRO RESUMEN</t>
  </si>
  <si>
    <t>SEDES JUDICIALES</t>
  </si>
  <si>
    <t xml:space="preserve">SEDE JUDICIAL  </t>
  </si>
  <si>
    <t xml:space="preserve">Formulario 1 - Oferta Economica </t>
  </si>
  <si>
    <t>VALOR TOTAL</t>
  </si>
  <si>
    <t xml:space="preserve">VALOR TOTAL </t>
  </si>
  <si>
    <t xml:space="preserve">NOTA: </t>
  </si>
  <si>
    <t>2 El valor total de la oferta económica y los valores unitarios ofrecidos se presentarán en pesos colombianos sin incluir centavos en cada uno de sus cálculos y deberá incluir todos los impuestos.</t>
  </si>
  <si>
    <t>3, Las especificaciones técnicas, alcances y condiciones aplicables a cada una de las actividades incluidas en la presente oferta económica se encuentran descritas en el documento denominado “Banco de Especificaciones Técnicas”, el cual hace parte integral de la misma.</t>
  </si>
  <si>
    <t>FIRMA DEL PROPONENTE (PERSONA NATURAL, REPRESENTANTE LEGAL DE LA PERSONA JURÍDICA O REPRESENTANTE DEL CONSORCIO O UNIÓN TEMPORAL</t>
  </si>
  <si>
    <t>1 Diligenciar unicamente los valores sombreados en color rosado y presentar el archivo firmado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</si>
</sst>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_-* #,##0.00\ [$€]_-;\-* #,##0.00\ [$€]_-;_-* &quot;-&quot;??\ [$€]_-;_-@_-"/>
    <numFmt numFmtId="179" formatCode="##0"/>
    <numFmt numFmtId="180" formatCode="0.000"/>
    <numFmt numFmtId="181" formatCode="0.0000"/>
    <numFmt numFmtId="182" formatCode="0.00%;\-0.00%;&quot;&quot;"/>
    <numFmt numFmtId="183" formatCode="&quot;$&quot;#,##0\ ;\(&quot;$&quot;#,##0\)"/>
    <numFmt numFmtId="184" formatCode="\(0%\)"/>
    <numFmt numFmtId="185" formatCode=";;"/>
    <numFmt numFmtId="186" formatCode="d\ \d\e\ mmmm\ \d\e\ yyyy"/>
    <numFmt numFmtId="187" formatCode="0%;\-0%;&quot;&quot;"/>
    <numFmt numFmtId="188" formatCode="#0&quot;.&quot;000&quot;´&quot;000&quot;.&quot;000"/>
    <numFmt numFmtId="189" formatCode="##0&quot;.&quot;000"/>
    <numFmt numFmtId="190" formatCode="##0&quot;´&quot;000&quot;.&quot;000"/>
    <numFmt numFmtId="191" formatCode="_(&quot;$&quot;\ * #,##0_);_(&quot;$&quot;\ * \(#,##0\);_(&quot;$&quot;\ * &quot;-&quot;??_);_(@_)"/>
    <numFmt numFmtId="192" formatCode="#0&quot;.&quot;"/>
  </numFmts>
  <fonts count="5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Arial"/>
      <family val="2"/>
    </font>
    <font>
      <sz val="9"/>
      <name val="Arial"/>
      <family val="2"/>
    </font>
    <font>
      <b/>
      <sz val="11"/>
      <name val="Verdana"/>
      <family val="2"/>
    </font>
    <font>
      <sz val="12"/>
      <name val="Verdana"/>
      <family val="2"/>
    </font>
    <font>
      <sz val="11"/>
      <name val="Verdana"/>
      <family val="2"/>
    </font>
    <font>
      <sz val="10"/>
      <name val="Arial"/>
      <family val="2"/>
    </font>
    <font>
      <sz val="10"/>
      <color theme="1"/>
      <name val="Aptos Narrow"/>
      <family val="2"/>
    </font>
    <font>
      <sz val="10"/>
      <color indexed="8"/>
      <name val="Aptos Narrow"/>
      <family val="2"/>
    </font>
    <font>
      <sz val="10"/>
      <name val="Aptos Narrow"/>
      <family val="2"/>
    </font>
    <font>
      <sz val="10"/>
      <color rgb="FF000000"/>
      <name val="Aptos Narrow"/>
      <family val="2"/>
    </font>
    <font>
      <sz val="18"/>
      <color theme="1"/>
      <name val="Arial"/>
      <family val="2"/>
    </font>
    <font>
      <sz val="18"/>
      <name val="Verdana"/>
      <family val="2"/>
    </font>
    <font>
      <b/>
      <sz val="18"/>
      <name val="Arial"/>
      <family val="2"/>
    </font>
    <font>
      <sz val="18"/>
      <name val="Arial"/>
      <family val="2"/>
    </font>
    <font>
      <b/>
      <sz val="18"/>
      <name val="Verdana"/>
      <family val="2"/>
    </font>
    <font>
      <b/>
      <sz val="11"/>
      <color theme="0"/>
      <name val="Verdana"/>
      <family val="2"/>
    </font>
    <font>
      <sz val="10"/>
      <name val="Arial"/>
    </font>
    <font>
      <b/>
      <sz val="11"/>
      <color theme="1"/>
      <name val="Arial"/>
      <family val="2"/>
    </font>
    <font>
      <sz val="11"/>
      <color theme="1"/>
      <name val="Arial"/>
      <family val="2"/>
    </font>
    <font>
      <b/>
      <sz val="14"/>
      <color theme="1"/>
      <name val="Arial"/>
      <family val="2"/>
    </font>
    <font>
      <sz val="14"/>
      <color theme="1"/>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0"/>
        <bgColor theme="0"/>
      </patternFill>
    </fill>
    <fill>
      <patternFill patternType="solid">
        <fgColor theme="6" tint="0.59999389629810485"/>
        <bgColor indexed="64"/>
      </patternFill>
    </fill>
    <fill>
      <patternFill patternType="solid">
        <fgColor theme="0" tint="-0.34998626667073579"/>
        <bgColor indexed="64"/>
      </patternFill>
    </fill>
    <fill>
      <patternFill patternType="solid">
        <fgColor theme="9" tint="0.79998168889431442"/>
        <bgColor indexed="64"/>
      </patternFill>
    </fill>
  </fills>
  <borders count="6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bottom style="thin">
        <color indexed="64"/>
      </bottom>
      <diagonal/>
    </border>
    <border>
      <left/>
      <right/>
      <top style="medium">
        <color indexed="64"/>
      </top>
      <bottom/>
      <diagonal/>
    </border>
    <border>
      <left style="medium">
        <color indexed="64"/>
      </left>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dotted">
        <color indexed="64"/>
      </left>
      <right style="dotted">
        <color indexed="64"/>
      </right>
      <top/>
      <bottom style="dotted">
        <color indexed="64"/>
      </bottom>
      <diagonal/>
    </border>
    <border>
      <left style="medium">
        <color indexed="64"/>
      </left>
      <right style="thin">
        <color indexed="64"/>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rgb="FF000000"/>
      </top>
      <bottom/>
      <diagonal/>
    </border>
    <border>
      <left style="thin">
        <color indexed="8"/>
      </left>
      <right style="thin">
        <color indexed="8"/>
      </right>
      <top style="thin">
        <color indexed="8"/>
      </top>
      <bottom style="thin">
        <color indexed="8"/>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top style="thin">
        <color rgb="FF000000"/>
      </top>
      <bottom style="thin">
        <color rgb="FF000000"/>
      </bottom>
      <diagonal/>
    </border>
    <border>
      <left style="medium">
        <color indexed="64"/>
      </left>
      <right/>
      <top style="thin">
        <color rgb="FF000000"/>
      </top>
      <bottom/>
      <diagonal/>
    </border>
    <border>
      <left style="thin">
        <color rgb="FF000000"/>
      </left>
      <right style="thin">
        <color rgb="FF000000"/>
      </right>
      <top style="thin">
        <color rgb="FF000000"/>
      </top>
      <bottom style="thin">
        <color indexed="64"/>
      </bottom>
      <diagonal/>
    </border>
    <border>
      <left/>
      <right/>
      <top style="thin">
        <color rgb="FF000000"/>
      </top>
      <bottom style="thin">
        <color rgb="FF000000"/>
      </bottom>
      <diagonal/>
    </border>
    <border>
      <left style="medium">
        <color indexed="64"/>
      </left>
      <right style="thin">
        <color indexed="64"/>
      </right>
      <top style="thin">
        <color indexed="64"/>
      </top>
      <bottom/>
      <diagonal/>
    </border>
    <border>
      <left style="medium">
        <color indexed="64"/>
      </left>
      <right style="thin">
        <color rgb="FF000000"/>
      </right>
      <top/>
      <bottom/>
      <diagonal/>
    </border>
    <border>
      <left style="double">
        <color indexed="64"/>
      </left>
      <right/>
      <top style="double">
        <color indexed="64"/>
      </top>
      <bottom/>
      <diagonal/>
    </border>
    <border>
      <left style="hair">
        <color indexed="64"/>
      </left>
      <right style="hair">
        <color indexed="64"/>
      </right>
      <top style="double">
        <color indexed="64"/>
      </top>
      <bottom style="hair">
        <color indexed="64"/>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style="dotted">
        <color indexed="64"/>
      </left>
      <right style="dotted">
        <color indexed="64"/>
      </right>
      <top/>
      <bottom/>
      <diagonal/>
    </border>
  </borders>
  <cellStyleXfs count="253">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78"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79" fontId="6" fillId="0" borderId="31">
      <alignment horizontal="right"/>
    </xf>
    <xf numFmtId="179" fontId="6" fillId="0" borderId="31">
      <alignment horizontal="right"/>
    </xf>
    <xf numFmtId="2" fontId="6" fillId="0" borderId="0"/>
    <xf numFmtId="2" fontId="6" fillId="0" borderId="0"/>
    <xf numFmtId="2" fontId="6" fillId="0" borderId="0"/>
    <xf numFmtId="180" fontId="6" fillId="0" borderId="0"/>
    <xf numFmtId="180" fontId="6" fillId="0" borderId="0"/>
    <xf numFmtId="180" fontId="6" fillId="0" borderId="0"/>
    <xf numFmtId="181" fontId="7" fillId="0" borderId="0"/>
    <xf numFmtId="181" fontId="7" fillId="0" borderId="0"/>
    <xf numFmtId="181" fontId="7" fillId="0" borderId="0"/>
    <xf numFmtId="179" fontId="6" fillId="0" borderId="31">
      <alignment horizontal="right"/>
    </xf>
    <xf numFmtId="3" fontId="29" fillId="0" borderId="0" applyFont="0" applyFill="0" applyBorder="0" applyAlignment="0" applyProtection="0"/>
    <xf numFmtId="182" fontId="4" fillId="0" borderId="0">
      <protection locked="0"/>
    </xf>
    <xf numFmtId="183" fontId="29" fillId="0" borderId="0" applyFont="0" applyFill="0" applyBorder="0" applyAlignment="0" applyProtection="0"/>
    <xf numFmtId="18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85" fontId="30" fillId="0" borderId="0">
      <protection locked="0"/>
    </xf>
    <xf numFmtId="185" fontId="30" fillId="0" borderId="0">
      <protection locked="0"/>
    </xf>
    <xf numFmtId="185" fontId="30" fillId="0" borderId="0">
      <protection locked="0"/>
    </xf>
    <xf numFmtId="185" fontId="30" fillId="0" borderId="0">
      <protection locked="0"/>
    </xf>
    <xf numFmtId="185" fontId="30" fillId="0" borderId="0">
      <protection locked="0"/>
    </xf>
    <xf numFmtId="185" fontId="30" fillId="0" borderId="0">
      <protection locked="0"/>
    </xf>
    <xf numFmtId="185" fontId="30" fillId="0" borderId="0">
      <protection locked="0"/>
    </xf>
    <xf numFmtId="186"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87" fontId="4" fillId="0" borderId="0">
      <protection locked="0"/>
    </xf>
    <xf numFmtId="187" fontId="4" fillId="0" borderId="0">
      <protection locked="0"/>
    </xf>
    <xf numFmtId="0" fontId="16" fillId="3" borderId="0" applyNumberFormat="0" applyBorder="0" applyAlignment="0" applyProtection="0"/>
    <xf numFmtId="188" fontId="6" fillId="0" borderId="0">
      <alignment horizontal="right"/>
    </xf>
    <xf numFmtId="188" fontId="6" fillId="0" borderId="0">
      <alignment horizontal="right"/>
    </xf>
    <xf numFmtId="188" fontId="6" fillId="0" borderId="0">
      <alignment horizontal="right"/>
    </xf>
    <xf numFmtId="189" fontId="6" fillId="0" borderId="0" applyFont="0" applyFill="0" applyBorder="0" applyAlignment="0">
      <alignment horizontal="center"/>
    </xf>
    <xf numFmtId="189"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0" fontId="6" fillId="0" borderId="0">
      <alignment horizontal="right"/>
    </xf>
    <xf numFmtId="190" fontId="6" fillId="0" borderId="0">
      <alignment horizontal="right"/>
    </xf>
    <xf numFmtId="190" fontId="6" fillId="0" borderId="0">
      <alignment horizontal="right"/>
    </xf>
    <xf numFmtId="191" fontId="4" fillId="0" borderId="0" applyFont="0" applyFill="0" applyBorder="0" applyAlignment="0" applyProtection="0"/>
    <xf numFmtId="191"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1" fontId="4" fillId="0" borderId="0" applyFont="0" applyFill="0" applyBorder="0" applyAlignment="0" applyProtection="0"/>
    <xf numFmtId="191" fontId="4" fillId="0" borderId="0" applyFont="0" applyFill="0" applyBorder="0" applyAlignment="0" applyProtection="0"/>
    <xf numFmtId="191" fontId="4" fillId="0" borderId="0" applyFont="0" applyFill="0" applyBorder="0" applyAlignment="0" applyProtection="0"/>
    <xf numFmtId="191" fontId="4" fillId="0" borderId="0" applyFont="0" applyFill="0" applyBorder="0" applyAlignment="0" applyProtection="0"/>
    <xf numFmtId="191" fontId="4" fillId="0" borderId="0" applyFont="0" applyFill="0" applyBorder="0" applyAlignment="0" applyProtection="0"/>
    <xf numFmtId="191"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83" fontId="34" fillId="0" borderId="0" applyFont="0" applyFill="0" applyBorder="0" applyAlignment="0" applyProtection="0"/>
    <xf numFmtId="0" fontId="17" fillId="22" borderId="0" applyNumberFormat="0" applyBorder="0" applyAlignment="0" applyProtection="0"/>
    <xf numFmtId="192" fontId="6" fillId="0" borderId="0" applyFont="0" applyFill="0" applyBorder="0" applyAlignment="0">
      <alignment horizontal="center"/>
    </xf>
    <xf numFmtId="192"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87" fontId="4" fillId="0" borderId="33">
      <protection locked="0"/>
    </xf>
    <xf numFmtId="44" fontId="42" fillId="0" borderId="0" applyFont="0" applyFill="0" applyBorder="0" applyAlignment="0" applyProtection="0"/>
    <xf numFmtId="9" fontId="53" fillId="0" borderId="0" applyFont="0" applyFill="0" applyBorder="0" applyAlignment="0" applyProtection="0"/>
  </cellStyleXfs>
  <cellXfs count="177">
    <xf numFmtId="0" fontId="0" fillId="0" borderId="0" xfId="0"/>
    <xf numFmtId="0" fontId="7" fillId="0" borderId="39" xfId="0" applyFont="1" applyBorder="1" applyAlignment="1">
      <alignment horizontal="left" vertical="center"/>
    </xf>
    <xf numFmtId="0" fontId="6" fillId="0" borderId="39" xfId="0" applyFont="1" applyBorder="1" applyAlignment="1">
      <alignment horizontal="left" vertical="center"/>
    </xf>
    <xf numFmtId="0" fontId="40" fillId="0" borderId="0" xfId="88" applyFont="1"/>
    <xf numFmtId="0" fontId="40" fillId="0" borderId="24" xfId="88" applyFont="1" applyBorder="1"/>
    <xf numFmtId="0" fontId="40" fillId="0" borderId="25" xfId="88" applyFont="1" applyBorder="1"/>
    <xf numFmtId="0" fontId="41" fillId="0" borderId="0" xfId="88" applyFont="1"/>
    <xf numFmtId="0" fontId="40" fillId="25" borderId="0" xfId="88" applyFont="1" applyFill="1"/>
    <xf numFmtId="0" fontId="40" fillId="25" borderId="25" xfId="88" applyFont="1" applyFill="1" applyBorder="1"/>
    <xf numFmtId="0" fontId="41" fillId="25" borderId="0" xfId="88" applyFont="1" applyFill="1"/>
    <xf numFmtId="0" fontId="39" fillId="24" borderId="26" xfId="72" applyFont="1" applyFill="1" applyBorder="1" applyAlignment="1">
      <alignment vertical="center"/>
    </xf>
    <xf numFmtId="0" fontId="39" fillId="24" borderId="28" xfId="72" applyFont="1" applyFill="1" applyBorder="1" applyAlignment="1">
      <alignment vertical="center"/>
    </xf>
    <xf numFmtId="0" fontId="41" fillId="0" borderId="32" xfId="72" applyFont="1" applyBorder="1" applyAlignment="1">
      <alignment horizontal="center" vertical="center"/>
    </xf>
    <xf numFmtId="0" fontId="41" fillId="0" borderId="13" xfId="73" applyFont="1" applyBorder="1" applyAlignment="1">
      <alignment horizontal="center" vertical="center"/>
    </xf>
    <xf numFmtId="166" fontId="41" fillId="0" borderId="13" xfId="61" applyNumberFormat="1" applyFont="1" applyBorder="1" applyAlignment="1">
      <alignment horizontal="right" vertical="center" wrapText="1"/>
    </xf>
    <xf numFmtId="166" fontId="41" fillId="0" borderId="29" xfId="61" applyNumberFormat="1" applyFont="1" applyBorder="1" applyAlignment="1">
      <alignment horizontal="right" vertical="center" wrapText="1"/>
    </xf>
    <xf numFmtId="166" fontId="41" fillId="0" borderId="20" xfId="61" applyNumberFormat="1" applyFont="1" applyBorder="1" applyAlignment="1">
      <alignment horizontal="right" vertical="center" wrapText="1"/>
    </xf>
    <xf numFmtId="0" fontId="41" fillId="0" borderId="13" xfId="133" applyFont="1" applyBorder="1" applyAlignment="1">
      <alignment horizontal="center" vertical="center"/>
    </xf>
    <xf numFmtId="0" fontId="41" fillId="0" borderId="24" xfId="88" applyFont="1" applyBorder="1"/>
    <xf numFmtId="0" fontId="41" fillId="0" borderId="25" xfId="88" applyFont="1" applyBorder="1"/>
    <xf numFmtId="0" fontId="41" fillId="0" borderId="0" xfId="88" applyFont="1" applyAlignment="1">
      <alignment horizontal="center"/>
    </xf>
    <xf numFmtId="0" fontId="39" fillId="0" borderId="12" xfId="129" applyFont="1" applyBorder="1" applyAlignment="1">
      <alignment horizontal="center"/>
    </xf>
    <xf numFmtId="0" fontId="39" fillId="24" borderId="28" xfId="72" applyFont="1" applyFill="1" applyBorder="1" applyAlignment="1">
      <alignment horizontal="center" vertical="center"/>
    </xf>
    <xf numFmtId="4" fontId="41" fillId="0" borderId="13" xfId="39" applyNumberFormat="1" applyFont="1" applyBorder="1" applyAlignment="1">
      <alignment horizontal="center" vertical="center" wrapText="1"/>
    </xf>
    <xf numFmtId="9" fontId="39" fillId="0" borderId="13" xfId="73" applyNumberFormat="1" applyFont="1" applyBorder="1" applyAlignment="1">
      <alignment horizontal="center" vertical="center"/>
    </xf>
    <xf numFmtId="166" fontId="39" fillId="0" borderId="29" xfId="61" applyNumberFormat="1" applyFont="1" applyBorder="1" applyAlignment="1">
      <alignment horizontal="right" vertical="center" wrapText="1"/>
    </xf>
    <xf numFmtId="0" fontId="37" fillId="0" borderId="13" xfId="0" applyFont="1" applyBorder="1" applyAlignment="1">
      <alignment horizontal="center" vertical="center"/>
    </xf>
    <xf numFmtId="0" fontId="37" fillId="0" borderId="13" xfId="0" applyFont="1" applyBorder="1" applyAlignment="1">
      <alignment horizontal="left" vertical="center" wrapText="1"/>
    </xf>
    <xf numFmtId="0" fontId="43" fillId="0" borderId="40" xfId="72" applyFont="1" applyBorder="1" applyAlignment="1">
      <alignment horizontal="center" vertical="center" wrapText="1"/>
    </xf>
    <xf numFmtId="0" fontId="43" fillId="0" borderId="42" xfId="72" applyFont="1" applyBorder="1" applyAlignment="1">
      <alignment horizontal="center" vertical="center" wrapText="1"/>
    </xf>
    <xf numFmtId="0" fontId="43" fillId="0" borderId="22" xfId="72" applyFont="1" applyBorder="1" applyAlignment="1">
      <alignment horizontal="center" vertical="center" wrapText="1"/>
    </xf>
    <xf numFmtId="0" fontId="43" fillId="0" borderId="13" xfId="72" applyFont="1" applyBorder="1" applyAlignment="1">
      <alignment horizontal="justify" vertical="justify" wrapText="1"/>
    </xf>
    <xf numFmtId="49" fontId="44" fillId="0" borderId="43" xfId="72" applyNumberFormat="1" applyFont="1" applyBorder="1" applyAlignment="1">
      <alignment horizontal="justify" vertical="top" wrapText="1"/>
    </xf>
    <xf numFmtId="0" fontId="45" fillId="0" borderId="13" xfId="72" applyFont="1" applyBorder="1" applyAlignment="1">
      <alignment horizontal="left" vertical="top" wrapText="1"/>
    </xf>
    <xf numFmtId="0" fontId="43" fillId="0" borderId="41" xfId="78" applyFont="1" applyBorder="1" applyAlignment="1">
      <alignment horizontal="justify" vertical="justify" wrapText="1"/>
    </xf>
    <xf numFmtId="0" fontId="43" fillId="0" borderId="13" xfId="78" applyFont="1" applyBorder="1" applyAlignment="1">
      <alignment horizontal="justify" vertical="justify" wrapText="1"/>
    </xf>
    <xf numFmtId="0" fontId="43" fillId="28" borderId="41" xfId="72" applyFont="1" applyFill="1" applyBorder="1" applyAlignment="1">
      <alignment horizontal="left" vertical="center" wrapText="1"/>
    </xf>
    <xf numFmtId="0" fontId="45" fillId="0" borderId="13" xfId="72" applyFont="1" applyBorder="1" applyAlignment="1">
      <alignment horizontal="left" vertical="center" wrapText="1"/>
    </xf>
    <xf numFmtId="0" fontId="43" fillId="0" borderId="13" xfId="133" applyFont="1" applyBorder="1" applyAlignment="1">
      <alignment horizontal="justify" vertical="justify" wrapText="1"/>
    </xf>
    <xf numFmtId="0" fontId="43" fillId="0" borderId="13" xfId="78" applyFont="1" applyBorder="1" applyAlignment="1">
      <alignment vertical="center" wrapText="1"/>
    </xf>
    <xf numFmtId="0" fontId="43" fillId="0" borderId="38" xfId="72" applyFont="1" applyBorder="1" applyAlignment="1">
      <alignment horizontal="justify" vertical="center"/>
    </xf>
    <xf numFmtId="0" fontId="45" fillId="0" borderId="13" xfId="72" applyFont="1" applyBorder="1" applyAlignment="1">
      <alignment horizontal="justify" vertical="justify" wrapText="1"/>
    </xf>
    <xf numFmtId="0" fontId="43" fillId="0" borderId="13" xfId="72" applyFont="1" applyBorder="1" applyAlignment="1">
      <alignment horizontal="left" vertical="center" wrapText="1"/>
    </xf>
    <xf numFmtId="0" fontId="43" fillId="0" borderId="13" xfId="133" applyFont="1" applyBorder="1" applyAlignment="1">
      <alignment horizontal="left" vertical="center" wrapText="1"/>
    </xf>
    <xf numFmtId="0" fontId="43" fillId="0" borderId="38" xfId="133" applyFont="1" applyBorder="1" applyAlignment="1">
      <alignment horizontal="left" vertical="center" wrapText="1"/>
    </xf>
    <xf numFmtId="0" fontId="43" fillId="0" borderId="41" xfId="133" applyFont="1" applyBorder="1" applyAlignment="1">
      <alignment horizontal="left" vertical="center" wrapText="1"/>
    </xf>
    <xf numFmtId="0" fontId="43" fillId="0" borderId="41" xfId="72" applyFont="1" applyBorder="1" applyAlignment="1">
      <alignment horizontal="left" vertical="center" wrapText="1"/>
    </xf>
    <xf numFmtId="0" fontId="43" fillId="0" borderId="44" xfId="72" applyFont="1" applyBorder="1" applyAlignment="1">
      <alignment horizontal="left" vertical="center" wrapText="1"/>
    </xf>
    <xf numFmtId="0" fontId="43" fillId="0" borderId="38" xfId="72" applyFont="1" applyBorder="1" applyAlignment="1">
      <alignment horizontal="left" vertical="center" wrapText="1"/>
    </xf>
    <xf numFmtId="0" fontId="45" fillId="0" borderId="38" xfId="72" applyFont="1" applyBorder="1" applyAlignment="1">
      <alignment horizontal="left" vertical="center" wrapText="1"/>
    </xf>
    <xf numFmtId="0" fontId="46" fillId="0" borderId="38" xfId="72" applyFont="1" applyBorder="1" applyAlignment="1">
      <alignment horizontal="left" vertical="center" wrapText="1"/>
    </xf>
    <xf numFmtId="0" fontId="46" fillId="0" borderId="13" xfId="72" applyFont="1" applyBorder="1" applyAlignment="1">
      <alignment horizontal="left" vertical="center" wrapText="1"/>
    </xf>
    <xf numFmtId="0" fontId="41" fillId="0" borderId="13" xfId="73" applyFont="1" applyBorder="1" applyAlignment="1">
      <alignment horizontal="right" vertical="center" wrapText="1"/>
    </xf>
    <xf numFmtId="44" fontId="41" fillId="0" borderId="13" xfId="251" applyFont="1" applyFill="1" applyBorder="1" applyAlignment="1">
      <alignment horizontal="right" vertical="center" wrapText="1"/>
    </xf>
    <xf numFmtId="166" fontId="41" fillId="0" borderId="29" xfId="61" applyNumberFormat="1" applyFont="1" applyFill="1" applyBorder="1" applyAlignment="1">
      <alignment horizontal="right" vertical="center" wrapText="1"/>
    </xf>
    <xf numFmtId="0" fontId="43" fillId="0" borderId="41" xfId="72" applyFont="1" applyBorder="1" applyAlignment="1">
      <alignment horizontal="center" vertical="center" wrapText="1"/>
    </xf>
    <xf numFmtId="176" fontId="43" fillId="0" borderId="13" xfId="62" applyFont="1" applyFill="1" applyBorder="1" applyAlignment="1">
      <alignment horizontal="center" vertical="center" wrapText="1"/>
    </xf>
    <xf numFmtId="176" fontId="43" fillId="0" borderId="14" xfId="62" applyFont="1" applyFill="1" applyBorder="1" applyAlignment="1">
      <alignment horizontal="center" vertical="center" wrapText="1"/>
    </xf>
    <xf numFmtId="176" fontId="43" fillId="0" borderId="37" xfId="62" applyFont="1" applyFill="1" applyBorder="1" applyAlignment="1">
      <alignment horizontal="center" vertical="center" wrapText="1"/>
    </xf>
    <xf numFmtId="0" fontId="43" fillId="0" borderId="13" xfId="72" applyFont="1" applyBorder="1" applyAlignment="1">
      <alignment horizontal="center" vertical="center" wrapText="1"/>
    </xf>
    <xf numFmtId="0" fontId="43" fillId="0" borderId="38" xfId="72" applyFont="1" applyBorder="1" applyAlignment="1">
      <alignment horizontal="center" vertical="center" wrapText="1"/>
    </xf>
    <xf numFmtId="0" fontId="43" fillId="0" borderId="48" xfId="72" applyFont="1" applyBorder="1" applyAlignment="1">
      <alignment horizontal="center" vertical="center" wrapText="1"/>
    </xf>
    <xf numFmtId="0" fontId="43" fillId="0" borderId="49" xfId="72" applyFont="1" applyBorder="1" applyAlignment="1">
      <alignment horizontal="center" vertical="center" wrapText="1"/>
    </xf>
    <xf numFmtId="0" fontId="43" fillId="0" borderId="50" xfId="72" applyFont="1" applyBorder="1" applyAlignment="1">
      <alignment horizontal="center" vertical="center" wrapText="1"/>
    </xf>
    <xf numFmtId="0" fontId="43" fillId="0" borderId="44" xfId="72" applyFont="1" applyBorder="1" applyAlignment="1">
      <alignment horizontal="center" vertical="center" wrapText="1"/>
    </xf>
    <xf numFmtId="0" fontId="43" fillId="0" borderId="41" xfId="78" applyFont="1" applyBorder="1" applyAlignment="1">
      <alignment vertical="center" wrapText="1"/>
    </xf>
    <xf numFmtId="0" fontId="43" fillId="0" borderId="44" xfId="78" applyFont="1" applyBorder="1" applyAlignment="1">
      <alignment vertical="center" wrapText="1"/>
    </xf>
    <xf numFmtId="49" fontId="44" fillId="0" borderId="13" xfId="72" applyNumberFormat="1" applyFont="1" applyBorder="1" applyAlignment="1">
      <alignment horizontal="justify" vertical="top" wrapText="1"/>
    </xf>
    <xf numFmtId="0" fontId="43" fillId="0" borderId="34" xfId="72" applyFont="1" applyBorder="1" applyAlignment="1">
      <alignment horizontal="center" vertical="center" wrapText="1"/>
    </xf>
    <xf numFmtId="0" fontId="45" fillId="0" borderId="13" xfId="72" applyFont="1" applyBorder="1" applyAlignment="1">
      <alignment vertical="center" wrapText="1"/>
    </xf>
    <xf numFmtId="0" fontId="45" fillId="0" borderId="13" xfId="72" applyFont="1" applyBorder="1" applyAlignment="1">
      <alignment horizontal="left" wrapText="1"/>
    </xf>
    <xf numFmtId="0" fontId="45" fillId="0" borderId="14" xfId="72" applyFont="1" applyBorder="1" applyAlignment="1">
      <alignment horizontal="left" vertical="top" wrapText="1"/>
    </xf>
    <xf numFmtId="0" fontId="45" fillId="0" borderId="14" xfId="72" applyFont="1" applyBorder="1" applyAlignment="1">
      <alignment horizontal="left" wrapText="1"/>
    </xf>
    <xf numFmtId="0" fontId="43" fillId="0" borderId="51" xfId="72" applyFont="1" applyBorder="1" applyAlignment="1">
      <alignment horizontal="center" vertical="center" wrapText="1"/>
    </xf>
    <xf numFmtId="0" fontId="43" fillId="0" borderId="52" xfId="72" applyFont="1" applyBorder="1" applyAlignment="1">
      <alignment horizontal="center" vertical="center" wrapText="1"/>
    </xf>
    <xf numFmtId="0" fontId="43" fillId="0" borderId="18" xfId="72" applyFont="1" applyBorder="1" applyAlignment="1">
      <alignment horizontal="justify" vertical="center"/>
    </xf>
    <xf numFmtId="0" fontId="46" fillId="0" borderId="17" xfId="72" applyFont="1" applyBorder="1" applyAlignment="1">
      <alignment vertical="center" wrapText="1"/>
    </xf>
    <xf numFmtId="0" fontId="43" fillId="0" borderId="53" xfId="72" applyFont="1" applyBorder="1" applyAlignment="1">
      <alignment vertical="center" wrapText="1"/>
    </xf>
    <xf numFmtId="0" fontId="43" fillId="0" borderId="41" xfId="72" applyFont="1" applyBorder="1" applyAlignment="1">
      <alignment vertical="center" wrapText="1"/>
    </xf>
    <xf numFmtId="0" fontId="43" fillId="0" borderId="38" xfId="72" applyFont="1" applyBorder="1" applyAlignment="1">
      <alignment vertical="center" wrapText="1"/>
    </xf>
    <xf numFmtId="0" fontId="43" fillId="0" borderId="54" xfId="72" applyFont="1" applyBorder="1" applyAlignment="1">
      <alignment horizontal="center" vertical="center"/>
    </xf>
    <xf numFmtId="0" fontId="43" fillId="0" borderId="22" xfId="72" applyFont="1" applyBorder="1" applyAlignment="1">
      <alignment horizontal="center" vertical="center"/>
    </xf>
    <xf numFmtId="0" fontId="43" fillId="0" borderId="47" xfId="72" applyFont="1" applyBorder="1" applyAlignment="1">
      <alignment horizontal="left" vertical="center" wrapText="1"/>
    </xf>
    <xf numFmtId="0" fontId="43" fillId="0" borderId="46" xfId="72" applyFont="1" applyBorder="1" applyAlignment="1">
      <alignment horizontal="left" vertical="center" wrapText="1"/>
    </xf>
    <xf numFmtId="0" fontId="43" fillId="0" borderId="45" xfId="72" applyFont="1" applyBorder="1" applyAlignment="1">
      <alignment horizontal="left" vertical="center" wrapText="1"/>
    </xf>
    <xf numFmtId="44" fontId="41" fillId="0" borderId="13" xfId="251" applyFont="1" applyBorder="1" applyAlignment="1">
      <alignment horizontal="right" vertical="center" wrapText="1"/>
    </xf>
    <xf numFmtId="0" fontId="43" fillId="0" borderId="46" xfId="72" applyFont="1" applyBorder="1" applyAlignment="1">
      <alignment horizontal="center" vertical="center" wrapText="1"/>
    </xf>
    <xf numFmtId="0" fontId="43" fillId="0" borderId="55" xfId="72" applyFont="1" applyBorder="1" applyAlignment="1">
      <alignment horizontal="center" vertical="center" wrapText="1"/>
    </xf>
    <xf numFmtId="0" fontId="43" fillId="0" borderId="31" xfId="72" applyFont="1" applyBorder="1" applyAlignment="1">
      <alignment horizontal="center" vertical="center" wrapText="1"/>
    </xf>
    <xf numFmtId="0" fontId="43" fillId="0" borderId="14" xfId="72" applyFont="1" applyBorder="1" applyAlignment="1">
      <alignment horizontal="center" vertical="center" wrapText="1"/>
    </xf>
    <xf numFmtId="0" fontId="46" fillId="0" borderId="44" xfId="72" applyFont="1" applyBorder="1" applyAlignment="1">
      <alignment horizontal="left" vertical="center" wrapText="1"/>
    </xf>
    <xf numFmtId="0" fontId="46" fillId="0" borderId="31" xfId="72" applyFont="1" applyBorder="1" applyAlignment="1">
      <alignment horizontal="left" vertical="center" wrapText="1"/>
    </xf>
    <xf numFmtId="0" fontId="43" fillId="0" borderId="18" xfId="72" applyFont="1" applyBorder="1" applyAlignment="1">
      <alignment horizontal="center" vertical="center" wrapText="1"/>
    </xf>
    <xf numFmtId="0" fontId="43" fillId="0" borderId="11" xfId="72" applyFont="1" applyBorder="1" applyAlignment="1">
      <alignment horizontal="center" vertical="center" wrapText="1"/>
    </xf>
    <xf numFmtId="0" fontId="43" fillId="0" borderId="54" xfId="72" applyFont="1" applyBorder="1" applyAlignment="1">
      <alignment horizontal="center" vertical="center" wrapText="1"/>
    </xf>
    <xf numFmtId="0" fontId="43" fillId="0" borderId="32" xfId="72" applyFont="1" applyBorder="1" applyAlignment="1">
      <alignment horizontal="center" vertical="center" wrapText="1"/>
    </xf>
    <xf numFmtId="0" fontId="46" fillId="0" borderId="18" xfId="72" applyFont="1" applyBorder="1" applyAlignment="1">
      <alignment horizontal="left" vertical="center" wrapText="1"/>
    </xf>
    <xf numFmtId="0" fontId="43" fillId="0" borderId="13" xfId="72" applyFont="1" applyBorder="1" applyAlignment="1">
      <alignment wrapText="1"/>
    </xf>
    <xf numFmtId="0" fontId="47" fillId="0" borderId="13" xfId="0" applyFont="1" applyBorder="1"/>
    <xf numFmtId="0" fontId="39" fillId="0" borderId="12" xfId="129" applyFont="1" applyBorder="1" applyAlignment="1">
      <alignment horizontal="center" vertical="center"/>
    </xf>
    <xf numFmtId="0" fontId="41" fillId="0" borderId="13" xfId="73" applyFont="1" applyBorder="1" applyAlignment="1">
      <alignment horizontal="center" vertical="center" wrapText="1"/>
    </xf>
    <xf numFmtId="0" fontId="41" fillId="0" borderId="0" xfId="88" applyFont="1" applyAlignment="1">
      <alignment horizontal="center" vertical="center"/>
    </xf>
    <xf numFmtId="0" fontId="39" fillId="24" borderId="26" xfId="72" applyFont="1" applyFill="1" applyBorder="1" applyAlignment="1">
      <alignment horizontal="center" vertical="center"/>
    </xf>
    <xf numFmtId="0" fontId="47" fillId="0" borderId="13" xfId="0" applyFont="1" applyBorder="1" applyAlignment="1">
      <alignment horizontal="left" vertical="center"/>
    </xf>
    <xf numFmtId="0" fontId="40" fillId="0" borderId="56" xfId="88" applyFont="1" applyBorder="1"/>
    <xf numFmtId="0" fontId="39" fillId="0" borderId="58" xfId="129" applyFont="1" applyBorder="1" applyAlignment="1">
      <alignment horizontal="center" vertical="top"/>
    </xf>
    <xf numFmtId="0" fontId="39" fillId="0" borderId="58" xfId="129" applyFont="1" applyBorder="1" applyAlignment="1">
      <alignment horizontal="center" vertical="center"/>
    </xf>
    <xf numFmtId="0" fontId="40" fillId="0" borderId="59" xfId="88" applyFont="1" applyBorder="1"/>
    <xf numFmtId="49" fontId="44" fillId="0" borderId="0" xfId="72" applyNumberFormat="1" applyFont="1" applyAlignment="1">
      <alignment horizontal="justify" vertical="top" wrapText="1"/>
    </xf>
    <xf numFmtId="0" fontId="43" fillId="0" borderId="0" xfId="72" applyFont="1" applyAlignment="1">
      <alignment horizontal="center" vertical="center" wrapText="1"/>
    </xf>
    <xf numFmtId="0" fontId="40" fillId="0" borderId="60" xfId="88" applyFont="1" applyBorder="1"/>
    <xf numFmtId="0" fontId="41" fillId="0" borderId="61" xfId="88" applyFont="1" applyBorder="1"/>
    <xf numFmtId="0" fontId="41" fillId="0" borderId="61" xfId="88" applyFont="1" applyBorder="1" applyAlignment="1">
      <alignment horizontal="center" vertical="center"/>
    </xf>
    <xf numFmtId="0" fontId="39" fillId="0" borderId="61" xfId="129" applyFont="1" applyBorder="1" applyAlignment="1">
      <alignment horizontal="center" vertical="center"/>
    </xf>
    <xf numFmtId="0" fontId="40" fillId="0" borderId="62" xfId="88" applyFont="1" applyBorder="1"/>
    <xf numFmtId="0" fontId="40" fillId="25" borderId="24" xfId="88" applyFont="1" applyFill="1" applyBorder="1"/>
    <xf numFmtId="0" fontId="7" fillId="0" borderId="65" xfId="0" applyFont="1" applyBorder="1" applyAlignment="1">
      <alignment horizontal="left" vertical="center"/>
    </xf>
    <xf numFmtId="0" fontId="6" fillId="0" borderId="65" xfId="0" applyFont="1" applyBorder="1" applyAlignment="1">
      <alignment horizontal="left" vertical="center"/>
    </xf>
    <xf numFmtId="0" fontId="39" fillId="0" borderId="0" xfId="129" applyFont="1" applyAlignment="1">
      <alignment horizontal="center"/>
    </xf>
    <xf numFmtId="0" fontId="39" fillId="0" borderId="0" xfId="129" applyFont="1" applyAlignment="1">
      <alignment horizontal="center" vertical="center"/>
    </xf>
    <xf numFmtId="0" fontId="41" fillId="0" borderId="61" xfId="88" applyFont="1" applyBorder="1" applyAlignment="1">
      <alignment horizontal="center"/>
    </xf>
    <xf numFmtId="0" fontId="49" fillId="30" borderId="13" xfId="88" applyFont="1" applyFill="1" applyBorder="1" applyAlignment="1">
      <alignment horizontal="center" vertical="center"/>
    </xf>
    <xf numFmtId="0" fontId="48" fillId="0" borderId="14" xfId="88" applyFont="1" applyBorder="1" applyAlignment="1">
      <alignment horizontal="center"/>
    </xf>
    <xf numFmtId="0" fontId="48" fillId="0" borderId="16" xfId="88" applyFont="1" applyBorder="1" applyAlignment="1">
      <alignment horizontal="center"/>
    </xf>
    <xf numFmtId="0" fontId="48" fillId="0" borderId="17" xfId="88" applyFont="1" applyBorder="1" applyAlignment="1">
      <alignment horizontal="center"/>
    </xf>
    <xf numFmtId="166" fontId="50" fillId="0" borderId="13" xfId="88" applyNumberFormat="1" applyFont="1" applyBorder="1" applyAlignment="1">
      <alignment horizontal="right" vertical="center"/>
    </xf>
    <xf numFmtId="0" fontId="50" fillId="0" borderId="13" xfId="88" applyFont="1" applyBorder="1" applyAlignment="1">
      <alignment horizontal="right" vertical="center"/>
    </xf>
    <xf numFmtId="175" fontId="50" fillId="29" borderId="13" xfId="88" applyNumberFormat="1" applyFont="1" applyFill="1" applyBorder="1" applyAlignment="1">
      <alignment horizontal="right" vertical="center"/>
    </xf>
    <xf numFmtId="0" fontId="50" fillId="29" borderId="13" xfId="88" applyFont="1" applyFill="1" applyBorder="1" applyAlignment="1">
      <alignment horizontal="right" vertical="center"/>
    </xf>
    <xf numFmtId="0" fontId="49" fillId="30" borderId="13" xfId="88" applyFont="1" applyFill="1" applyBorder="1" applyAlignment="1">
      <alignment horizontal="center" vertical="center" wrapText="1"/>
    </xf>
    <xf numFmtId="0" fontId="47" fillId="0" borderId="13" xfId="0" applyFont="1" applyBorder="1" applyAlignment="1">
      <alignment horizontal="center" vertical="center" wrapText="1"/>
    </xf>
    <xf numFmtId="0" fontId="39" fillId="24" borderId="26" xfId="72" applyFont="1" applyFill="1" applyBorder="1" applyAlignment="1">
      <alignment horizontal="left" vertical="center"/>
    </xf>
    <xf numFmtId="0" fontId="39" fillId="24" borderId="28" xfId="72" applyFont="1" applyFill="1" applyBorder="1" applyAlignment="1">
      <alignment horizontal="left" vertical="center"/>
    </xf>
    <xf numFmtId="0" fontId="39" fillId="27" borderId="14" xfId="73" applyFont="1" applyFill="1" applyBorder="1" applyAlignment="1">
      <alignment horizontal="right" vertical="center" wrapText="1"/>
    </xf>
    <xf numFmtId="0" fontId="39" fillId="27" borderId="16" xfId="73" applyFont="1" applyFill="1" applyBorder="1" applyAlignment="1">
      <alignment horizontal="right" vertical="center" wrapText="1"/>
    </xf>
    <xf numFmtId="0" fontId="39" fillId="27" borderId="17" xfId="73" applyFont="1" applyFill="1" applyBorder="1" applyAlignment="1">
      <alignment horizontal="right" vertical="center" wrapText="1"/>
    </xf>
    <xf numFmtId="0" fontId="52" fillId="24" borderId="36" xfId="72" applyFont="1" applyFill="1" applyBorder="1" applyAlignment="1">
      <alignment horizontal="center" vertical="center"/>
    </xf>
    <xf numFmtId="0" fontId="52" fillId="24" borderId="35" xfId="72" applyFont="1" applyFill="1" applyBorder="1" applyAlignment="1">
      <alignment horizontal="center" vertical="center"/>
    </xf>
    <xf numFmtId="0" fontId="52" fillId="24" borderId="11" xfId="72" applyFont="1" applyFill="1" applyBorder="1" applyAlignment="1">
      <alignment horizontal="center" vertical="center"/>
    </xf>
    <xf numFmtId="0" fontId="52" fillId="24" borderId="0" xfId="72" applyFont="1" applyFill="1" applyAlignment="1">
      <alignment horizontal="center" vertical="center"/>
    </xf>
    <xf numFmtId="0" fontId="52" fillId="24" borderId="12" xfId="72" applyFont="1" applyFill="1" applyBorder="1" applyAlignment="1">
      <alignment horizontal="center" vertical="center"/>
    </xf>
    <xf numFmtId="0" fontId="39" fillId="27" borderId="13" xfId="73" applyFont="1" applyFill="1" applyBorder="1" applyAlignment="1">
      <alignment horizontal="right" vertical="center" wrapText="1"/>
    </xf>
    <xf numFmtId="0" fontId="6" fillId="0" borderId="57" xfId="88" applyFont="1" applyBorder="1" applyAlignment="1">
      <alignment horizontal="center" wrapText="1"/>
    </xf>
    <xf numFmtId="0" fontId="38" fillId="0" borderId="57" xfId="88" applyFont="1" applyBorder="1" applyAlignment="1">
      <alignment horizontal="center" wrapText="1"/>
    </xf>
    <xf numFmtId="0" fontId="51" fillId="26" borderId="21" xfId="88" applyFont="1" applyFill="1" applyBorder="1" applyAlignment="1">
      <alignment horizontal="center" vertical="center" wrapText="1"/>
    </xf>
    <xf numFmtId="0" fontId="51" fillId="26" borderId="19" xfId="88" applyFont="1" applyFill="1" applyBorder="1" applyAlignment="1">
      <alignment horizontal="center" vertical="center" wrapText="1"/>
    </xf>
    <xf numFmtId="0" fontId="51" fillId="26" borderId="23" xfId="88" applyFont="1" applyFill="1" applyBorder="1" applyAlignment="1">
      <alignment horizontal="center" vertical="center" wrapText="1"/>
    </xf>
    <xf numFmtId="0" fontId="51" fillId="26" borderId="30" xfId="88" applyFont="1" applyFill="1" applyBorder="1" applyAlignment="1">
      <alignment horizontal="center" vertical="center" wrapText="1"/>
    </xf>
    <xf numFmtId="0" fontId="51" fillId="26" borderId="15" xfId="88" applyFont="1" applyFill="1" applyBorder="1" applyAlignment="1">
      <alignment horizontal="center" vertical="center" wrapText="1"/>
    </xf>
    <xf numFmtId="0" fontId="51" fillId="26" borderId="27" xfId="88" applyFont="1" applyFill="1" applyBorder="1" applyAlignment="1">
      <alignment horizontal="center" vertical="center" wrapText="1"/>
    </xf>
    <xf numFmtId="0" fontId="47" fillId="0" borderId="14" xfId="0" applyFont="1" applyBorder="1" applyAlignment="1">
      <alignment horizontal="center"/>
    </xf>
    <xf numFmtId="0" fontId="47" fillId="0" borderId="16" xfId="0" applyFont="1" applyBorder="1" applyAlignment="1">
      <alignment horizontal="center"/>
    </xf>
    <xf numFmtId="0" fontId="47" fillId="0" borderId="17" xfId="0" applyFont="1" applyBorder="1" applyAlignment="1">
      <alignment horizontal="center"/>
    </xf>
    <xf numFmtId="0" fontId="47" fillId="0" borderId="13" xfId="0" applyFont="1" applyBorder="1" applyAlignment="1">
      <alignment horizontal="left" vertical="center" wrapText="1"/>
    </xf>
    <xf numFmtId="175" fontId="50" fillId="29" borderId="13" xfId="88" applyNumberFormat="1" applyFont="1" applyFill="1" applyBorder="1" applyAlignment="1">
      <alignment horizontal="center"/>
    </xf>
    <xf numFmtId="0" fontId="50" fillId="29" borderId="13" xfId="88" applyFont="1" applyFill="1" applyBorder="1" applyAlignment="1">
      <alignment horizontal="center"/>
    </xf>
    <xf numFmtId="0" fontId="4" fillId="0" borderId="63" xfId="88" applyFont="1" applyBorder="1" applyAlignment="1">
      <alignment horizontal="center" wrapText="1"/>
    </xf>
    <xf numFmtId="0" fontId="4" fillId="0" borderId="64" xfId="88" applyFont="1" applyBorder="1" applyAlignment="1">
      <alignment horizontal="center" wrapText="1"/>
    </xf>
    <xf numFmtId="0" fontId="48" fillId="0" borderId="0" xfId="88" applyFont="1" applyBorder="1" applyAlignment="1">
      <alignment horizontal="center"/>
    </xf>
    <xf numFmtId="175" fontId="50" fillId="25" borderId="0" xfId="88" applyNumberFormat="1" applyFont="1" applyFill="1" applyBorder="1" applyAlignment="1">
      <alignment horizontal="right" vertical="center"/>
    </xf>
    <xf numFmtId="0" fontId="50" fillId="25" borderId="0" xfId="88" applyFont="1" applyFill="1" applyBorder="1" applyAlignment="1">
      <alignment horizontal="right" vertical="center"/>
    </xf>
    <xf numFmtId="0" fontId="56" fillId="0" borderId="0" xfId="0" applyFont="1"/>
    <xf numFmtId="0" fontId="57" fillId="0" borderId="0" xfId="0" applyFont="1"/>
    <xf numFmtId="0" fontId="57" fillId="0" borderId="0" xfId="0" applyFont="1" applyAlignment="1">
      <alignment horizontal="justify" vertical="center"/>
    </xf>
    <xf numFmtId="0" fontId="57" fillId="0" borderId="0" xfId="0" applyFont="1" applyAlignment="1">
      <alignment horizontal="center" vertical="center"/>
    </xf>
    <xf numFmtId="44" fontId="57" fillId="0" borderId="0" xfId="68" applyNumberFormat="1" applyFont="1" applyAlignment="1">
      <alignment horizontal="center" vertical="center"/>
    </xf>
    <xf numFmtId="0" fontId="56" fillId="0" borderId="0" xfId="0" applyFont="1" applyAlignment="1">
      <alignment horizontal="left" wrapText="1"/>
    </xf>
    <xf numFmtId="0" fontId="55" fillId="0" borderId="12" xfId="0" applyFont="1" applyBorder="1"/>
    <xf numFmtId="0" fontId="55" fillId="0" borderId="12" xfId="0" applyFont="1" applyBorder="1" applyAlignment="1">
      <alignment horizontal="justify" vertical="center"/>
    </xf>
    <xf numFmtId="0" fontId="55" fillId="0" borderId="12" xfId="0" applyFont="1" applyBorder="1" applyAlignment="1">
      <alignment horizontal="center" vertical="center"/>
    </xf>
    <xf numFmtId="44" fontId="55" fillId="0" borderId="12" xfId="68" applyNumberFormat="1" applyFont="1" applyBorder="1" applyAlignment="1">
      <alignment horizontal="center" vertical="center"/>
    </xf>
    <xf numFmtId="0" fontId="54" fillId="0" borderId="35" xfId="0" applyFont="1" applyBorder="1" applyAlignment="1">
      <alignment horizontal="center" wrapText="1"/>
    </xf>
    <xf numFmtId="44" fontId="55" fillId="31" borderId="13" xfId="68" applyNumberFormat="1" applyFont="1" applyFill="1" applyBorder="1" applyAlignment="1">
      <alignment horizontal="center" vertical="center"/>
    </xf>
    <xf numFmtId="44" fontId="41" fillId="31" borderId="13" xfId="251" applyFont="1" applyFill="1" applyBorder="1" applyAlignment="1">
      <alignment horizontal="right" vertical="center" wrapText="1"/>
    </xf>
    <xf numFmtId="166" fontId="41" fillId="31" borderId="13" xfId="61" applyNumberFormat="1" applyFont="1" applyFill="1" applyBorder="1" applyAlignment="1">
      <alignment horizontal="right" vertical="center" wrapText="1"/>
    </xf>
    <xf numFmtId="9" fontId="39" fillId="31" borderId="13" xfId="252" applyFont="1" applyFill="1" applyBorder="1" applyAlignment="1">
      <alignment horizontal="center" vertical="center"/>
    </xf>
    <xf numFmtId="44" fontId="41" fillId="0" borderId="0" xfId="88" applyNumberFormat="1" applyFont="1"/>
  </cellXfs>
  <cellStyles count="253">
    <cellStyle name="20% - Énfasis1 2" xfId="1" xr:uid="{00000000-0005-0000-0000-000000000000}"/>
    <cellStyle name="20% - Énfasis1 3" xfId="134" xr:uid="{00000000-0005-0000-0000-000001000000}"/>
    <cellStyle name="20% - Énfasis2 2" xfId="2" xr:uid="{00000000-0005-0000-0000-000002000000}"/>
    <cellStyle name="20% - Énfasis2 3" xfId="135" xr:uid="{00000000-0005-0000-0000-000003000000}"/>
    <cellStyle name="20% - Énfasis3 2" xfId="3" xr:uid="{00000000-0005-0000-0000-000004000000}"/>
    <cellStyle name="20% - Énfasis3 3" xfId="136" xr:uid="{00000000-0005-0000-0000-000005000000}"/>
    <cellStyle name="20% - Énfasis4 2" xfId="4" xr:uid="{00000000-0005-0000-0000-000006000000}"/>
    <cellStyle name="20% - Énfasis4 3" xfId="137" xr:uid="{00000000-0005-0000-0000-000007000000}"/>
    <cellStyle name="20% - Énfasis5 2" xfId="5" xr:uid="{00000000-0005-0000-0000-000008000000}"/>
    <cellStyle name="20% - Énfasis5 3" xfId="138" xr:uid="{00000000-0005-0000-0000-000009000000}"/>
    <cellStyle name="20% - Énfasis6 2" xfId="6" xr:uid="{00000000-0005-0000-0000-00000A000000}"/>
    <cellStyle name="20% - Énfasis6 3" xfId="139" xr:uid="{00000000-0005-0000-0000-00000B000000}"/>
    <cellStyle name="40% - Énfasis1 2" xfId="7" xr:uid="{00000000-0005-0000-0000-00000C000000}"/>
    <cellStyle name="40% - Énfasis1 3" xfId="140" xr:uid="{00000000-0005-0000-0000-00000D000000}"/>
    <cellStyle name="40% - Énfasis2 2" xfId="8" xr:uid="{00000000-0005-0000-0000-00000E000000}"/>
    <cellStyle name="40% - Énfasis2 3" xfId="141" xr:uid="{00000000-0005-0000-0000-00000F000000}"/>
    <cellStyle name="40% - Énfasis3 2" xfId="9" xr:uid="{00000000-0005-0000-0000-000010000000}"/>
    <cellStyle name="40% - Énfasis3 3" xfId="142" xr:uid="{00000000-0005-0000-0000-000011000000}"/>
    <cellStyle name="40% - Énfasis4 2" xfId="10" xr:uid="{00000000-0005-0000-0000-000012000000}"/>
    <cellStyle name="40% - Énfasis4 3" xfId="143" xr:uid="{00000000-0005-0000-0000-000013000000}"/>
    <cellStyle name="40% - Énfasis5 2" xfId="11" xr:uid="{00000000-0005-0000-0000-000014000000}"/>
    <cellStyle name="40% - Énfasis5 3" xfId="144" xr:uid="{00000000-0005-0000-0000-000015000000}"/>
    <cellStyle name="40% - Énfasis6 2" xfId="12" xr:uid="{00000000-0005-0000-0000-000016000000}"/>
    <cellStyle name="40% - Énfasis6 3" xfId="145" xr:uid="{00000000-0005-0000-0000-000017000000}"/>
    <cellStyle name="60% - Énfasis1 2" xfId="13" xr:uid="{00000000-0005-0000-0000-000018000000}"/>
    <cellStyle name="60% - Énfasis1 3" xfId="146" xr:uid="{00000000-0005-0000-0000-000019000000}"/>
    <cellStyle name="60% - Énfasis2 2" xfId="14" xr:uid="{00000000-0005-0000-0000-00001A000000}"/>
    <cellStyle name="60% - Énfasis2 3" xfId="147" xr:uid="{00000000-0005-0000-0000-00001B000000}"/>
    <cellStyle name="60% - Énfasis3 2" xfId="15" xr:uid="{00000000-0005-0000-0000-00001C000000}"/>
    <cellStyle name="60% - Énfasis3 3" xfId="148" xr:uid="{00000000-0005-0000-0000-00001D000000}"/>
    <cellStyle name="60% - Énfasis4 2" xfId="16" xr:uid="{00000000-0005-0000-0000-00001E000000}"/>
    <cellStyle name="60% - Énfasis4 3" xfId="149" xr:uid="{00000000-0005-0000-0000-00001F000000}"/>
    <cellStyle name="60% - Énfasis5 2" xfId="17" xr:uid="{00000000-0005-0000-0000-000020000000}"/>
    <cellStyle name="60% - Énfasis5 3" xfId="150" xr:uid="{00000000-0005-0000-0000-000021000000}"/>
    <cellStyle name="60% - Énfasis6 2" xfId="18" xr:uid="{00000000-0005-0000-0000-000022000000}"/>
    <cellStyle name="60% - Énfasis6 3" xfId="151" xr:uid="{00000000-0005-0000-0000-000023000000}"/>
    <cellStyle name="Buena 2" xfId="19" xr:uid="{00000000-0005-0000-0000-000024000000}"/>
    <cellStyle name="Buena 3" xfId="152" xr:uid="{00000000-0005-0000-0000-000025000000}"/>
    <cellStyle name="Cálculo 2" xfId="20" xr:uid="{00000000-0005-0000-0000-000026000000}"/>
    <cellStyle name="Cálculo 3" xfId="153" xr:uid="{00000000-0005-0000-0000-000027000000}"/>
    <cellStyle name="Cancel" xfId="154" xr:uid="{00000000-0005-0000-0000-000028000000}"/>
    <cellStyle name="Celda de comprobación 2" xfId="21" xr:uid="{00000000-0005-0000-0000-000029000000}"/>
    <cellStyle name="Celda de comprobación 3" xfId="155" xr:uid="{00000000-0005-0000-0000-00002A000000}"/>
    <cellStyle name="Celda vinculada 2" xfId="22" xr:uid="{00000000-0005-0000-0000-00002B000000}"/>
    <cellStyle name="Celda vinculada 3" xfId="156" xr:uid="{00000000-0005-0000-0000-00002C000000}"/>
    <cellStyle name="CIENTOS" xfId="157" xr:uid="{00000000-0005-0000-0000-00002D000000}"/>
    <cellStyle name="CIENTOS 2" xfId="158" xr:uid="{00000000-0005-0000-0000-00002E000000}"/>
    <cellStyle name="CIENTOS 2D" xfId="159" xr:uid="{00000000-0005-0000-0000-00002F000000}"/>
    <cellStyle name="CIENTOS 2D 2" xfId="160" xr:uid="{00000000-0005-0000-0000-000030000000}"/>
    <cellStyle name="CIENTOS 2D_PRESUPUESTO FASE III ABR-2015 Rev3" xfId="161" xr:uid="{00000000-0005-0000-0000-000031000000}"/>
    <cellStyle name="CIENTOS 3D" xfId="162" xr:uid="{00000000-0005-0000-0000-000032000000}"/>
    <cellStyle name="CIENTOS 3D 2" xfId="163" xr:uid="{00000000-0005-0000-0000-000033000000}"/>
    <cellStyle name="CIENTOS 3D_PRESUPUESTO FASE III ABR-2015 Rev3" xfId="164" xr:uid="{00000000-0005-0000-0000-000034000000}"/>
    <cellStyle name="CIENTOS 4D" xfId="165" xr:uid="{00000000-0005-0000-0000-000035000000}"/>
    <cellStyle name="CIENTOS 4D 2" xfId="166" xr:uid="{00000000-0005-0000-0000-000036000000}"/>
    <cellStyle name="CIENTOS 4D_PRESUPUESTO FASE III ABR-2015 Rev3" xfId="167" xr:uid="{00000000-0005-0000-0000-000037000000}"/>
    <cellStyle name="CIENTOS_CantidadesGirardota" xfId="168" xr:uid="{00000000-0005-0000-0000-000038000000}"/>
    <cellStyle name="Comma" xfId="34" xr:uid="{00000000-0005-0000-0000-000039000000}"/>
    <cellStyle name="Comma0" xfId="169" xr:uid="{00000000-0005-0000-0000-00003A000000}"/>
    <cellStyle name="Currency" xfId="170" xr:uid="{00000000-0005-0000-0000-00003B000000}"/>
    <cellStyle name="Currency0" xfId="171" xr:uid="{00000000-0005-0000-0000-00003C000000}"/>
    <cellStyle name="Date" xfId="172" xr:uid="{00000000-0005-0000-0000-00003D000000}"/>
    <cellStyle name="Encabezado 4 2" xfId="23" xr:uid="{00000000-0005-0000-0000-00003E000000}"/>
    <cellStyle name="Encabezado 4 3" xfId="173" xr:uid="{00000000-0005-0000-0000-00003F000000}"/>
    <cellStyle name="Énfasis1 2" xfId="24" xr:uid="{00000000-0005-0000-0000-000040000000}"/>
    <cellStyle name="Énfasis1 3" xfId="174" xr:uid="{00000000-0005-0000-0000-000041000000}"/>
    <cellStyle name="Énfasis2 2" xfId="25" xr:uid="{00000000-0005-0000-0000-000042000000}"/>
    <cellStyle name="Énfasis2 3" xfId="175" xr:uid="{00000000-0005-0000-0000-000043000000}"/>
    <cellStyle name="Énfasis3 2" xfId="26" xr:uid="{00000000-0005-0000-0000-000044000000}"/>
    <cellStyle name="Énfasis3 3" xfId="176" xr:uid="{00000000-0005-0000-0000-000045000000}"/>
    <cellStyle name="Énfasis4 2" xfId="27" xr:uid="{00000000-0005-0000-0000-000046000000}"/>
    <cellStyle name="Énfasis4 3" xfId="177" xr:uid="{00000000-0005-0000-0000-000047000000}"/>
    <cellStyle name="Énfasis5 2" xfId="28" xr:uid="{00000000-0005-0000-0000-000048000000}"/>
    <cellStyle name="Énfasis5 3" xfId="178" xr:uid="{00000000-0005-0000-0000-000049000000}"/>
    <cellStyle name="Énfasis6 2" xfId="29" xr:uid="{00000000-0005-0000-0000-00004A000000}"/>
    <cellStyle name="Énfasis6 3" xfId="179" xr:uid="{00000000-0005-0000-0000-00004B000000}"/>
    <cellStyle name="Entrada 2" xfId="30" xr:uid="{00000000-0005-0000-0000-00004C000000}"/>
    <cellStyle name="Entrada 3" xfId="180" xr:uid="{00000000-0005-0000-0000-00004D000000}"/>
    <cellStyle name="Estilo 1" xfId="31" xr:uid="{00000000-0005-0000-0000-00004E000000}"/>
    <cellStyle name="Euro" xfId="32" xr:uid="{00000000-0005-0000-0000-00004F000000}"/>
    <cellStyle name="F2" xfId="181" xr:uid="{00000000-0005-0000-0000-000050000000}"/>
    <cellStyle name="F3" xfId="182" xr:uid="{00000000-0005-0000-0000-000051000000}"/>
    <cellStyle name="F4" xfId="183" xr:uid="{00000000-0005-0000-0000-000052000000}"/>
    <cellStyle name="F5" xfId="184" xr:uid="{00000000-0005-0000-0000-000053000000}"/>
    <cellStyle name="F6" xfId="185" xr:uid="{00000000-0005-0000-0000-000054000000}"/>
    <cellStyle name="F7" xfId="186" xr:uid="{00000000-0005-0000-0000-000055000000}"/>
    <cellStyle name="F8" xfId="187" xr:uid="{00000000-0005-0000-0000-000056000000}"/>
    <cellStyle name="Fixed" xfId="188" xr:uid="{00000000-0005-0000-0000-000057000000}"/>
    <cellStyle name="Heading 1" xfId="189" xr:uid="{00000000-0005-0000-0000-000058000000}"/>
    <cellStyle name="Heading 2" xfId="190" xr:uid="{00000000-0005-0000-0000-000059000000}"/>
    <cellStyle name="Heading1" xfId="191" xr:uid="{00000000-0005-0000-0000-00005A000000}"/>
    <cellStyle name="Heading2" xfId="192" xr:uid="{00000000-0005-0000-0000-00005B000000}"/>
    <cellStyle name="Incorrecto 2" xfId="33" xr:uid="{00000000-0005-0000-0000-00005D000000}"/>
    <cellStyle name="Incorrecto 3" xfId="193" xr:uid="{00000000-0005-0000-0000-00005E000000}"/>
    <cellStyle name="MILE DE MILLONES" xfId="194" xr:uid="{00000000-0005-0000-0000-00005F000000}"/>
    <cellStyle name="MILE DE MILLONES 2" xfId="195" xr:uid="{00000000-0005-0000-0000-000060000000}"/>
    <cellStyle name="MILE DE MILLONES_PRESUPUESTO FASE III ABR-2015 Rev3" xfId="196" xr:uid="{00000000-0005-0000-0000-000061000000}"/>
    <cellStyle name="MILES" xfId="197" xr:uid="{00000000-0005-0000-0000-000062000000}"/>
    <cellStyle name="MILES 2" xfId="198" xr:uid="{00000000-0005-0000-0000-000063000000}"/>
    <cellStyle name="Millares [2]" xfId="35" xr:uid="{00000000-0005-0000-0000-000065000000}"/>
    <cellStyle name="Millares [2] 2" xfId="199"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0" xr:uid="{00000000-0005-0000-0000-00006A000000}"/>
    <cellStyle name="Millares 12" xfId="124" xr:uid="{00000000-0005-0000-0000-00006B000000}"/>
    <cellStyle name="Millares 13" xfId="132"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1" xr:uid="{00000000-0005-0000-0000-000070000000}"/>
    <cellStyle name="Millares 2 5" xfId="42" xr:uid="{00000000-0005-0000-0000-000071000000}"/>
    <cellStyle name="Millares 2_APU´S_NO_PREVISTOS (1)" xfId="202"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3" xr:uid="{00000000-0005-0000-0000-00007A000000}"/>
    <cellStyle name="Millares 4_APU´S_NO_PREVISTOS (1)" xfId="204" xr:uid="{00000000-0005-0000-0000-00007B000000}"/>
    <cellStyle name="Millares 5" xfId="50" xr:uid="{00000000-0005-0000-0000-00007C000000}"/>
    <cellStyle name="Millares 5 2" xfId="205"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ONES" xfId="206" xr:uid="{00000000-0005-0000-0000-000088000000}"/>
    <cellStyle name="MILLONES 2" xfId="207" xr:uid="{00000000-0005-0000-0000-000089000000}"/>
    <cellStyle name="MILLONES_PRESUPUESTO FASE III ABR-2015 Rev3" xfId="208" xr:uid="{00000000-0005-0000-0000-00008A000000}"/>
    <cellStyle name="Moneda" xfId="251" builtinId="4"/>
    <cellStyle name="Moneda 10 2" xfId="60" xr:uid="{00000000-0005-0000-0000-00008B000000}"/>
    <cellStyle name="Moneda 2" xfId="61" xr:uid="{00000000-0005-0000-0000-00008C000000}"/>
    <cellStyle name="Moneda 2 10" xfId="209" xr:uid="{00000000-0005-0000-0000-00008D000000}"/>
    <cellStyle name="Moneda 2 11" xfId="210" xr:uid="{00000000-0005-0000-0000-00008E000000}"/>
    <cellStyle name="Moneda 2 12" xfId="211"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_APU´S_NO_PREVISTOS (1)" xfId="212" xr:uid="{00000000-0005-0000-0000-000097000000}"/>
    <cellStyle name="Moneda 2 3" xfId="68" xr:uid="{00000000-0005-0000-0000-000098000000}"/>
    <cellStyle name="Moneda 2 4" xfId="213" xr:uid="{00000000-0005-0000-0000-000099000000}"/>
    <cellStyle name="Moneda 2 5" xfId="214" xr:uid="{00000000-0005-0000-0000-00009A000000}"/>
    <cellStyle name="Moneda 2 6" xfId="215" xr:uid="{00000000-0005-0000-0000-00009B000000}"/>
    <cellStyle name="Moneda 2 7" xfId="216" xr:uid="{00000000-0005-0000-0000-00009C000000}"/>
    <cellStyle name="Moneda 2 8" xfId="217" xr:uid="{00000000-0005-0000-0000-00009D000000}"/>
    <cellStyle name="Moneda 2 9" xfId="218" xr:uid="{00000000-0005-0000-0000-00009E000000}"/>
    <cellStyle name="Moneda 2_APU´S_NO_PREVISTOS (1)" xfId="219" xr:uid="{00000000-0005-0000-0000-00009F000000}"/>
    <cellStyle name="Moneda 3" xfId="69" xr:uid="{00000000-0005-0000-0000-0000A0000000}"/>
    <cellStyle name="Moneda 4" xfId="220" xr:uid="{00000000-0005-0000-0000-0000A1000000}"/>
    <cellStyle name="Monetario0" xfId="221" xr:uid="{00000000-0005-0000-0000-0000A2000000}"/>
    <cellStyle name="Neutral" xfId="70" builtinId="28" customBuiltin="1"/>
    <cellStyle name="Neutral 2" xfId="71" xr:uid="{00000000-0005-0000-0000-0000A4000000}"/>
    <cellStyle name="Neutral 3" xfId="222" xr:uid="{00000000-0005-0000-0000-0000A5000000}"/>
    <cellStyle name="No. punto" xfId="223" xr:uid="{00000000-0005-0000-0000-0000A6000000}"/>
    <cellStyle name="No. punto 2" xfId="224" xr:uid="{00000000-0005-0000-0000-0000A7000000}"/>
    <cellStyle name="Normal" xfId="0" builtinId="0"/>
    <cellStyle name="Normal 2" xfId="72" xr:uid="{00000000-0005-0000-0000-0000A9000000}"/>
    <cellStyle name="Normal 2 10" xfId="73" xr:uid="{00000000-0005-0000-0000-0000AA000000}"/>
    <cellStyle name="Normal 2 10 2" xfId="74" xr:uid="{00000000-0005-0000-0000-0000AB000000}"/>
    <cellStyle name="Normal 2 10 2 2" xfId="133"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5" xr:uid="{00000000-0005-0000-0000-0000B2000000}"/>
    <cellStyle name="Normal 2 2 3" xfId="226" xr:uid="{00000000-0005-0000-0000-0000B3000000}"/>
    <cellStyle name="Normal 2 3" xfId="79" xr:uid="{00000000-0005-0000-0000-0000B4000000}"/>
    <cellStyle name="Normal 2 3 2" xfId="227"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2" xfId="89" xr:uid="{00000000-0005-0000-0000-0000C0000000}"/>
    <cellStyle name="Normal 3 2 2" xfId="127" xr:uid="{00000000-0005-0000-0000-0000C1000000}"/>
    <cellStyle name="Normal 3 3" xfId="228" xr:uid="{00000000-0005-0000-0000-0000C2000000}"/>
    <cellStyle name="Normal 3_APU´S_NO_PREVISTOS (1)" xfId="229" xr:uid="{00000000-0005-0000-0000-0000C3000000}"/>
    <cellStyle name="Normal 4" xfId="90" xr:uid="{00000000-0005-0000-0000-0000C4000000}"/>
    <cellStyle name="Normal 4 2" xfId="91" xr:uid="{00000000-0005-0000-0000-0000C5000000}"/>
    <cellStyle name="Normal 4 2 2" xfId="230" xr:uid="{00000000-0005-0000-0000-0000C6000000}"/>
    <cellStyle name="Normal 5" xfId="131" xr:uid="{00000000-0005-0000-0000-0000C7000000}"/>
    <cellStyle name="Normal 6" xfId="231" xr:uid="{00000000-0005-0000-0000-0000C8000000}"/>
    <cellStyle name="Normal 6 2" xfId="232" xr:uid="{00000000-0005-0000-0000-0000C9000000}"/>
    <cellStyle name="Normal 7" xfId="233" xr:uid="{00000000-0005-0000-0000-0000CA000000}"/>
    <cellStyle name="Normal 8" xfId="234" xr:uid="{00000000-0005-0000-0000-0000CB000000}"/>
    <cellStyle name="Normal 9" xfId="235" xr:uid="{00000000-0005-0000-0000-0000CC000000}"/>
    <cellStyle name="Normal 9 2" xfId="130" xr:uid="{00000000-0005-0000-0000-0000CD000000}"/>
    <cellStyle name="Notas 2" xfId="92" xr:uid="{00000000-0005-0000-0000-0000D0000000}"/>
    <cellStyle name="Notas 3" xfId="236" xr:uid="{00000000-0005-0000-0000-0000D1000000}"/>
    <cellStyle name="Percent" xfId="94" xr:uid="{00000000-0005-0000-0000-0000D2000000}"/>
    <cellStyle name="Porcentaje" xfId="252" builtinId="5"/>
    <cellStyle name="Porcentaje 2" xfId="237" xr:uid="{00000000-0005-0000-0000-0000D4000000}"/>
    <cellStyle name="Porcentaje 3" xfId="93" xr:uid="{00000000-0005-0000-0000-0000D5000000}"/>
    <cellStyle name="Porcentaje 4" xfId="238" xr:uid="{00000000-0005-0000-0000-0000D6000000}"/>
    <cellStyle name="Porcentaje 5" xfId="239" xr:uid="{00000000-0005-0000-0000-0000D7000000}"/>
    <cellStyle name="Porcentaje 5 2" xfId="240" xr:uid="{00000000-0005-0000-0000-0000D8000000}"/>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1"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2" xr:uid="{00000000-0005-0000-0000-0000EF000000}"/>
    <cellStyle name="Salida 2" xfId="115" xr:uid="{00000000-0005-0000-0000-0000F0000000}"/>
    <cellStyle name="Salida 3" xfId="243" xr:uid="{00000000-0005-0000-0000-0000F1000000}"/>
    <cellStyle name="Texto de advertencia 2" xfId="116" xr:uid="{00000000-0005-0000-0000-0000F2000000}"/>
    <cellStyle name="Texto de advertencia 3" xfId="244" xr:uid="{00000000-0005-0000-0000-0000F3000000}"/>
    <cellStyle name="Texto explicativo 2" xfId="117" xr:uid="{00000000-0005-0000-0000-0000F4000000}"/>
    <cellStyle name="Texto explicativo 3" xfId="245" xr:uid="{00000000-0005-0000-0000-0000F5000000}"/>
    <cellStyle name="Título 1 2" xfId="118" xr:uid="{00000000-0005-0000-0000-0000F6000000}"/>
    <cellStyle name="Título 1 3" xfId="246" xr:uid="{00000000-0005-0000-0000-0000F7000000}"/>
    <cellStyle name="Título 2 2" xfId="119" xr:uid="{00000000-0005-0000-0000-0000F8000000}"/>
    <cellStyle name="Título 2 3" xfId="247" xr:uid="{00000000-0005-0000-0000-0000F9000000}"/>
    <cellStyle name="Título 3 2" xfId="120" xr:uid="{00000000-0005-0000-0000-0000FA000000}"/>
    <cellStyle name="Título 3 3" xfId="248" xr:uid="{00000000-0005-0000-0000-0000FB000000}"/>
    <cellStyle name="Título 4" xfId="121" xr:uid="{00000000-0005-0000-0000-0000FC000000}"/>
    <cellStyle name="Título 5" xfId="249" xr:uid="{00000000-0005-0000-0000-0000FD000000}"/>
    <cellStyle name="Total" xfId="122" builtinId="25" customBuiltin="1"/>
    <cellStyle name="Total 2" xfId="123" xr:uid="{00000000-0005-0000-0000-0000FF000000}"/>
    <cellStyle name="Total 3" xfId="250"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calcChain" Target="calcChain.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customXml" Target="../customXml/item1.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theme" Target="theme/theme1.xml"/><Relationship Id="rId119" Type="http://schemas.openxmlformats.org/officeDocument/2006/relationships/customXml" Target="../customXml/item2.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styles" Target="styles.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2" Type="http://schemas.openxmlformats.org/officeDocument/2006/relationships/externalLinkPath" Target="../../Users/TRAMO%20III/Desktop/Nueva%20carpeta/Users/Subtecnica.PROCOPAL/Documents/MVM/DEVIMED%20S.A/San%20Vicente/HLOPEZA/GERONA/CANTIDADES%20REPOSICION/SUBCIRCUITO%207/REDES7.xls" TargetMode="External"/><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K222"/>
  <sheetViews>
    <sheetView showGridLines="0" topLeftCell="A36" zoomScale="70" zoomScaleNormal="70" zoomScaleSheetLayoutView="100" zoomScalePageLayoutView="70" workbookViewId="0">
      <selection activeCell="C179" sqref="C179:H179"/>
    </sheetView>
  </sheetViews>
  <sheetFormatPr baseColWidth="10" defaultColWidth="11.42578125" defaultRowHeight="14.25" x14ac:dyDescent="0.2"/>
  <cols>
    <col min="1" max="2" width="3.42578125" style="6" customWidth="1"/>
    <col min="3" max="3" width="5.140625" style="6" customWidth="1"/>
    <col min="4" max="4" width="16.42578125" style="6" customWidth="1"/>
    <col min="5" max="5" width="73.42578125" style="6" customWidth="1"/>
    <col min="6" max="6" width="8.5703125" style="6" customWidth="1"/>
    <col min="7" max="7" width="23.28515625" style="101" customWidth="1"/>
    <col min="8" max="8" width="23.5703125" style="6" customWidth="1"/>
    <col min="9" max="9" width="30" style="6" customWidth="1"/>
    <col min="10" max="10" width="3.42578125" style="6" customWidth="1"/>
    <col min="11" max="11" width="2.5703125" style="6" customWidth="1"/>
    <col min="12" max="20" width="11.42578125" style="6"/>
    <col min="21" max="21" width="11.42578125" style="6" customWidth="1"/>
    <col min="22" max="22" width="11.42578125" style="6"/>
    <col min="23" max="23" width="11.42578125" style="6" customWidth="1"/>
    <col min="24" max="16384" width="11.42578125" style="6"/>
  </cols>
  <sheetData>
    <row r="1" spans="1:11" ht="15.75" customHeight="1" thickTop="1" x14ac:dyDescent="0.2">
      <c r="A1" s="3"/>
      <c r="B1" s="104"/>
      <c r="C1" s="156" t="s">
        <v>0</v>
      </c>
      <c r="D1" s="157"/>
      <c r="E1" s="105"/>
      <c r="F1" s="105"/>
      <c r="G1" s="106"/>
      <c r="H1" s="105"/>
      <c r="I1" s="105"/>
      <c r="J1" s="107"/>
      <c r="K1" s="3"/>
    </row>
    <row r="2" spans="1:11" ht="15.75" thickBot="1" x14ac:dyDescent="0.25">
      <c r="A2" s="3"/>
      <c r="B2" s="4"/>
      <c r="C2" s="1"/>
      <c r="D2" s="2" t="s">
        <v>1</v>
      </c>
      <c r="E2" s="21"/>
      <c r="F2" s="21"/>
      <c r="G2" s="99"/>
      <c r="H2" s="21"/>
      <c r="I2" s="21"/>
      <c r="J2" s="5"/>
      <c r="K2" s="3"/>
    </row>
    <row r="3" spans="1:11" ht="15" x14ac:dyDescent="0.2">
      <c r="A3" s="3"/>
      <c r="B3" s="4"/>
      <c r="C3" s="136" t="s">
        <v>73</v>
      </c>
      <c r="D3" s="137"/>
      <c r="E3" s="137"/>
      <c r="F3" s="137"/>
      <c r="G3" s="137"/>
      <c r="H3" s="137"/>
      <c r="I3" s="137"/>
      <c r="J3" s="5"/>
      <c r="K3" s="3"/>
    </row>
    <row r="4" spans="1:11" ht="15.75" thickBot="1" x14ac:dyDescent="0.25">
      <c r="A4" s="3"/>
      <c r="B4" s="4"/>
      <c r="C4" s="138"/>
      <c r="D4" s="139"/>
      <c r="E4" s="139"/>
      <c r="F4" s="140"/>
      <c r="G4" s="140"/>
      <c r="H4" s="140"/>
      <c r="I4" s="140"/>
      <c r="J4" s="5"/>
      <c r="K4" s="3"/>
    </row>
    <row r="5" spans="1:11" ht="15.75" thickBot="1" x14ac:dyDescent="0.25">
      <c r="A5" s="3"/>
      <c r="B5" s="4"/>
      <c r="C5" s="131" t="s">
        <v>74</v>
      </c>
      <c r="D5" s="132"/>
      <c r="E5" s="132"/>
      <c r="F5" s="10"/>
      <c r="G5" s="22"/>
      <c r="H5" s="11"/>
      <c r="I5" s="11"/>
      <c r="J5" s="5"/>
      <c r="K5" s="3"/>
    </row>
    <row r="6" spans="1:11" ht="15" x14ac:dyDescent="0.2">
      <c r="A6" s="3"/>
      <c r="B6" s="4"/>
      <c r="C6" s="28">
        <v>1</v>
      </c>
      <c r="D6" s="55" t="s">
        <v>52</v>
      </c>
      <c r="E6" s="31" t="s">
        <v>122</v>
      </c>
      <c r="F6" s="52" t="s">
        <v>18</v>
      </c>
      <c r="G6" s="100">
        <v>121</v>
      </c>
      <c r="H6" s="53">
        <v>45012</v>
      </c>
      <c r="I6" s="54">
        <f>ROUND(H6*G6,0)</f>
        <v>5446452</v>
      </c>
      <c r="J6" s="5"/>
      <c r="K6" s="3"/>
    </row>
    <row r="7" spans="1:11" ht="27" x14ac:dyDescent="0.2">
      <c r="A7" s="3"/>
      <c r="B7" s="4"/>
      <c r="C7" s="28">
        <v>2</v>
      </c>
      <c r="D7" s="55" t="s">
        <v>75</v>
      </c>
      <c r="E7" s="32" t="s">
        <v>123</v>
      </c>
      <c r="F7" s="52" t="s">
        <v>18</v>
      </c>
      <c r="G7" s="100">
        <v>54</v>
      </c>
      <c r="H7" s="53">
        <v>46245</v>
      </c>
      <c r="I7" s="54">
        <f t="shared" ref="I7:I70" si="0">ROUND(H7*G7,0)</f>
        <v>2497230</v>
      </c>
      <c r="J7" s="5"/>
      <c r="K7" s="3"/>
    </row>
    <row r="8" spans="1:11" ht="15" x14ac:dyDescent="0.2">
      <c r="A8" s="3"/>
      <c r="B8" s="4"/>
      <c r="C8" s="28">
        <v>3</v>
      </c>
      <c r="D8" s="55" t="s">
        <v>76</v>
      </c>
      <c r="E8" s="32" t="s">
        <v>124</v>
      </c>
      <c r="F8" s="52" t="s">
        <v>18</v>
      </c>
      <c r="G8" s="100">
        <v>1</v>
      </c>
      <c r="H8" s="53">
        <v>118543</v>
      </c>
      <c r="I8" s="54">
        <f t="shared" si="0"/>
        <v>118543</v>
      </c>
      <c r="J8" s="5"/>
      <c r="K8" s="3"/>
    </row>
    <row r="9" spans="1:11" ht="15" x14ac:dyDescent="0.2">
      <c r="A9" s="3"/>
      <c r="B9" s="4"/>
      <c r="C9" s="29">
        <v>4</v>
      </c>
      <c r="D9" s="55" t="s">
        <v>77</v>
      </c>
      <c r="E9" s="32" t="s">
        <v>125</v>
      </c>
      <c r="F9" s="52" t="s">
        <v>18</v>
      </c>
      <c r="G9" s="100">
        <v>48</v>
      </c>
      <c r="H9" s="53">
        <v>34214</v>
      </c>
      <c r="I9" s="54">
        <f t="shared" si="0"/>
        <v>1642272</v>
      </c>
      <c r="J9" s="5"/>
      <c r="K9" s="3"/>
    </row>
    <row r="10" spans="1:11" ht="15" x14ac:dyDescent="0.2">
      <c r="A10" s="3"/>
      <c r="B10" s="4"/>
      <c r="C10" s="28">
        <v>5</v>
      </c>
      <c r="D10" s="55" t="s">
        <v>71</v>
      </c>
      <c r="E10" s="33" t="s">
        <v>126</v>
      </c>
      <c r="F10" s="52" t="s">
        <v>18</v>
      </c>
      <c r="G10" s="100">
        <v>51</v>
      </c>
      <c r="H10" s="53">
        <v>10666</v>
      </c>
      <c r="I10" s="54">
        <f t="shared" si="0"/>
        <v>543966</v>
      </c>
      <c r="J10" s="5"/>
      <c r="K10" s="3"/>
    </row>
    <row r="11" spans="1:11" ht="15" x14ac:dyDescent="0.2">
      <c r="A11" s="3"/>
      <c r="B11" s="4"/>
      <c r="C11" s="28">
        <v>6</v>
      </c>
      <c r="D11" s="55" t="s">
        <v>78</v>
      </c>
      <c r="E11" s="33" t="s">
        <v>127</v>
      </c>
      <c r="F11" s="52" t="s">
        <v>18</v>
      </c>
      <c r="G11" s="100">
        <v>1</v>
      </c>
      <c r="H11" s="53">
        <v>21880</v>
      </c>
      <c r="I11" s="54">
        <f t="shared" si="0"/>
        <v>21880</v>
      </c>
      <c r="J11" s="5"/>
      <c r="K11" s="3"/>
    </row>
    <row r="12" spans="1:11" ht="27" x14ac:dyDescent="0.2">
      <c r="A12" s="3"/>
      <c r="B12" s="4"/>
      <c r="C12" s="28">
        <v>7</v>
      </c>
      <c r="D12" s="55" t="s">
        <v>56</v>
      </c>
      <c r="E12" s="34" t="s">
        <v>128</v>
      </c>
      <c r="F12" s="52" t="s">
        <v>18</v>
      </c>
      <c r="G12" s="100">
        <v>24</v>
      </c>
      <c r="H12" s="53">
        <v>53192</v>
      </c>
      <c r="I12" s="54">
        <f t="shared" si="0"/>
        <v>1276608</v>
      </c>
      <c r="J12" s="5"/>
      <c r="K12" s="3"/>
    </row>
    <row r="13" spans="1:11" ht="27" x14ac:dyDescent="0.2">
      <c r="A13" s="3"/>
      <c r="B13" s="4"/>
      <c r="C13" s="28">
        <v>8</v>
      </c>
      <c r="D13" s="55" t="s">
        <v>15</v>
      </c>
      <c r="E13" s="35" t="s">
        <v>129</v>
      </c>
      <c r="F13" s="52" t="s">
        <v>70</v>
      </c>
      <c r="G13" s="100">
        <v>1.1151</v>
      </c>
      <c r="H13" s="53">
        <v>77636</v>
      </c>
      <c r="I13" s="54">
        <f t="shared" si="0"/>
        <v>86572</v>
      </c>
      <c r="J13" s="5"/>
      <c r="K13" s="3"/>
    </row>
    <row r="14" spans="1:11" ht="15" x14ac:dyDescent="0.2">
      <c r="A14" s="3"/>
      <c r="B14" s="4"/>
      <c r="C14" s="29">
        <v>9</v>
      </c>
      <c r="D14" s="55" t="s">
        <v>79</v>
      </c>
      <c r="E14" s="34" t="s">
        <v>130</v>
      </c>
      <c r="F14" s="52" t="s">
        <v>11</v>
      </c>
      <c r="G14" s="100">
        <v>134.2638</v>
      </c>
      <c r="H14" s="53">
        <v>23285</v>
      </c>
      <c r="I14" s="54">
        <f t="shared" si="0"/>
        <v>3126333</v>
      </c>
      <c r="J14" s="5"/>
      <c r="K14" s="3"/>
    </row>
    <row r="15" spans="1:11" ht="15" x14ac:dyDescent="0.2">
      <c r="A15" s="3"/>
      <c r="B15" s="4"/>
      <c r="C15" s="28">
        <v>10</v>
      </c>
      <c r="D15" s="56" t="s">
        <v>80</v>
      </c>
      <c r="E15" s="36" t="s">
        <v>131</v>
      </c>
      <c r="F15" s="52" t="s">
        <v>18</v>
      </c>
      <c r="G15" s="100">
        <v>48</v>
      </c>
      <c r="H15" s="53">
        <v>10879</v>
      </c>
      <c r="I15" s="54">
        <f t="shared" si="0"/>
        <v>522192</v>
      </c>
      <c r="J15" s="5"/>
      <c r="K15" s="3"/>
    </row>
    <row r="16" spans="1:11" ht="27" x14ac:dyDescent="0.2">
      <c r="A16" s="3"/>
      <c r="B16" s="4"/>
      <c r="C16" s="28">
        <v>11</v>
      </c>
      <c r="D16" s="55" t="s">
        <v>45</v>
      </c>
      <c r="E16" s="37" t="s">
        <v>132</v>
      </c>
      <c r="F16" s="52" t="s">
        <v>11</v>
      </c>
      <c r="G16" s="100">
        <v>153.92329999999998</v>
      </c>
      <c r="H16" s="53">
        <v>37689</v>
      </c>
      <c r="I16" s="54">
        <f t="shared" si="0"/>
        <v>5801215</v>
      </c>
      <c r="J16" s="5"/>
      <c r="K16" s="3"/>
    </row>
    <row r="17" spans="1:11" ht="27" x14ac:dyDescent="0.2">
      <c r="A17" s="3"/>
      <c r="B17" s="4"/>
      <c r="C17" s="28">
        <v>12</v>
      </c>
      <c r="D17" s="55" t="s">
        <v>46</v>
      </c>
      <c r="E17" s="37" t="s">
        <v>133</v>
      </c>
      <c r="F17" s="52" t="s">
        <v>11</v>
      </c>
      <c r="G17" s="100">
        <v>257.03879999999998</v>
      </c>
      <c r="H17" s="53">
        <v>36172</v>
      </c>
      <c r="I17" s="54">
        <f t="shared" si="0"/>
        <v>9297607</v>
      </c>
      <c r="J17" s="5"/>
      <c r="K17" s="3"/>
    </row>
    <row r="18" spans="1:11" ht="15" x14ac:dyDescent="0.2">
      <c r="A18" s="3"/>
      <c r="B18" s="4"/>
      <c r="C18" s="28">
        <v>13</v>
      </c>
      <c r="D18" s="55" t="s">
        <v>81</v>
      </c>
      <c r="E18" s="37" t="s">
        <v>134</v>
      </c>
      <c r="F18" s="52" t="s">
        <v>12</v>
      </c>
      <c r="G18" s="100">
        <v>4.6400000000000006</v>
      </c>
      <c r="H18" s="53">
        <v>19980</v>
      </c>
      <c r="I18" s="54">
        <f t="shared" si="0"/>
        <v>92707</v>
      </c>
      <c r="J18" s="5"/>
      <c r="K18" s="3"/>
    </row>
    <row r="19" spans="1:11" ht="15" x14ac:dyDescent="0.2">
      <c r="A19" s="3"/>
      <c r="B19" s="4"/>
      <c r="C19" s="29">
        <v>14</v>
      </c>
      <c r="D19" s="55" t="s">
        <v>82</v>
      </c>
      <c r="E19" s="37" t="s">
        <v>135</v>
      </c>
      <c r="F19" s="52" t="s">
        <v>12</v>
      </c>
      <c r="G19" s="100">
        <v>252.72</v>
      </c>
      <c r="H19" s="53">
        <v>18674</v>
      </c>
      <c r="I19" s="54">
        <f t="shared" si="0"/>
        <v>4719293</v>
      </c>
      <c r="J19" s="5"/>
      <c r="K19" s="3"/>
    </row>
    <row r="20" spans="1:11" ht="15" x14ac:dyDescent="0.2">
      <c r="A20" s="3"/>
      <c r="B20" s="4"/>
      <c r="C20" s="28">
        <v>15</v>
      </c>
      <c r="D20" s="55" t="s">
        <v>83</v>
      </c>
      <c r="E20" s="37" t="s">
        <v>136</v>
      </c>
      <c r="F20" s="52" t="s">
        <v>12</v>
      </c>
      <c r="G20" s="100">
        <v>278.20999999999998</v>
      </c>
      <c r="H20" s="53">
        <v>20104</v>
      </c>
      <c r="I20" s="54">
        <f t="shared" si="0"/>
        <v>5593134</v>
      </c>
      <c r="J20" s="5"/>
      <c r="K20" s="3"/>
    </row>
    <row r="21" spans="1:11" ht="15" x14ac:dyDescent="0.2">
      <c r="A21" s="3"/>
      <c r="B21" s="4"/>
      <c r="C21" s="28">
        <v>16</v>
      </c>
      <c r="D21" s="55" t="s">
        <v>39</v>
      </c>
      <c r="E21" s="31" t="s">
        <v>137</v>
      </c>
      <c r="F21" s="52" t="s">
        <v>12</v>
      </c>
      <c r="G21" s="100">
        <v>53</v>
      </c>
      <c r="H21" s="53">
        <v>18288</v>
      </c>
      <c r="I21" s="54">
        <f t="shared" si="0"/>
        <v>969264</v>
      </c>
      <c r="J21" s="5"/>
      <c r="K21" s="3"/>
    </row>
    <row r="22" spans="1:11" ht="27" x14ac:dyDescent="0.2">
      <c r="A22" s="3"/>
      <c r="B22" s="4"/>
      <c r="C22" s="28">
        <v>17</v>
      </c>
      <c r="D22" s="55" t="s">
        <v>38</v>
      </c>
      <c r="E22" s="31" t="s">
        <v>138</v>
      </c>
      <c r="F22" s="52" t="s">
        <v>12</v>
      </c>
      <c r="G22" s="100">
        <v>52</v>
      </c>
      <c r="H22" s="53">
        <v>20678</v>
      </c>
      <c r="I22" s="54">
        <f t="shared" si="0"/>
        <v>1075256</v>
      </c>
      <c r="J22" s="5"/>
      <c r="K22" s="3"/>
    </row>
    <row r="23" spans="1:11" ht="15" x14ac:dyDescent="0.2">
      <c r="A23" s="3"/>
      <c r="B23" s="4"/>
      <c r="C23" s="28">
        <v>18</v>
      </c>
      <c r="D23" s="55" t="s">
        <v>84</v>
      </c>
      <c r="E23" s="35" t="s">
        <v>139</v>
      </c>
      <c r="F23" s="52" t="s">
        <v>18</v>
      </c>
      <c r="G23" s="100">
        <v>123</v>
      </c>
      <c r="H23" s="53">
        <v>82423</v>
      </c>
      <c r="I23" s="54">
        <f t="shared" si="0"/>
        <v>10138029</v>
      </c>
      <c r="J23" s="5"/>
      <c r="K23" s="3"/>
    </row>
    <row r="24" spans="1:11" ht="15" x14ac:dyDescent="0.2">
      <c r="A24" s="3"/>
      <c r="B24" s="4"/>
      <c r="C24" s="29">
        <v>19</v>
      </c>
      <c r="D24" s="55" t="s">
        <v>85</v>
      </c>
      <c r="E24" s="38" t="s">
        <v>140</v>
      </c>
      <c r="F24" s="52" t="s">
        <v>12</v>
      </c>
      <c r="G24" s="100">
        <v>263.71999999999997</v>
      </c>
      <c r="H24" s="53">
        <v>25671</v>
      </c>
      <c r="I24" s="54">
        <f t="shared" si="0"/>
        <v>6769956</v>
      </c>
      <c r="J24" s="5"/>
      <c r="K24" s="3"/>
    </row>
    <row r="25" spans="1:11" ht="15" x14ac:dyDescent="0.2">
      <c r="A25" s="3"/>
      <c r="B25" s="4"/>
      <c r="C25" s="28">
        <v>20</v>
      </c>
      <c r="D25" s="55" t="s">
        <v>86</v>
      </c>
      <c r="E25" s="31" t="s">
        <v>141</v>
      </c>
      <c r="F25" s="52" t="s">
        <v>12</v>
      </c>
      <c r="G25" s="100">
        <v>12</v>
      </c>
      <c r="H25" s="53">
        <v>33761</v>
      </c>
      <c r="I25" s="54">
        <f t="shared" si="0"/>
        <v>405132</v>
      </c>
      <c r="J25" s="5"/>
      <c r="K25" s="3"/>
    </row>
    <row r="26" spans="1:11" ht="27" x14ac:dyDescent="0.2">
      <c r="A26" s="3"/>
      <c r="B26" s="4"/>
      <c r="C26" s="28">
        <v>21</v>
      </c>
      <c r="D26" s="55" t="s">
        <v>87</v>
      </c>
      <c r="E26" s="31" t="s">
        <v>142</v>
      </c>
      <c r="F26" s="52" t="s">
        <v>12</v>
      </c>
      <c r="G26" s="100">
        <v>5</v>
      </c>
      <c r="H26" s="53">
        <v>36018</v>
      </c>
      <c r="I26" s="54">
        <f t="shared" si="0"/>
        <v>180090</v>
      </c>
      <c r="J26" s="5"/>
      <c r="K26" s="3"/>
    </row>
    <row r="27" spans="1:11" ht="15" x14ac:dyDescent="0.2">
      <c r="A27" s="3"/>
      <c r="B27" s="4"/>
      <c r="C27" s="28">
        <v>22</v>
      </c>
      <c r="D27" s="55" t="s">
        <v>88</v>
      </c>
      <c r="E27" s="35" t="s">
        <v>69</v>
      </c>
      <c r="F27" s="52" t="s">
        <v>18</v>
      </c>
      <c r="G27" s="100">
        <v>54</v>
      </c>
      <c r="H27" s="53">
        <v>110052</v>
      </c>
      <c r="I27" s="54">
        <f t="shared" si="0"/>
        <v>5942808</v>
      </c>
      <c r="J27" s="5"/>
      <c r="K27" s="3"/>
    </row>
    <row r="28" spans="1:11" ht="15" x14ac:dyDescent="0.2">
      <c r="A28" s="3"/>
      <c r="B28" s="4"/>
      <c r="C28" s="28">
        <v>23</v>
      </c>
      <c r="D28" s="55" t="s">
        <v>89</v>
      </c>
      <c r="E28" s="31" t="s">
        <v>143</v>
      </c>
      <c r="F28" s="52" t="s">
        <v>18</v>
      </c>
      <c r="G28" s="100">
        <v>54</v>
      </c>
      <c r="H28" s="53">
        <v>43159</v>
      </c>
      <c r="I28" s="54">
        <f t="shared" si="0"/>
        <v>2330586</v>
      </c>
      <c r="J28" s="5"/>
      <c r="K28" s="3"/>
    </row>
    <row r="29" spans="1:11" ht="27" x14ac:dyDescent="0.2">
      <c r="A29" s="3"/>
      <c r="B29" s="4"/>
      <c r="C29" s="29">
        <v>24</v>
      </c>
      <c r="D29" s="55" t="s">
        <v>90</v>
      </c>
      <c r="E29" s="31" t="s">
        <v>144</v>
      </c>
      <c r="F29" s="52" t="s">
        <v>12</v>
      </c>
      <c r="G29" s="100">
        <v>217.39000000000001</v>
      </c>
      <c r="H29" s="53">
        <v>56061</v>
      </c>
      <c r="I29" s="54">
        <f t="shared" si="0"/>
        <v>12187101</v>
      </c>
      <c r="J29" s="5"/>
      <c r="K29" s="3"/>
    </row>
    <row r="30" spans="1:11" ht="15" x14ac:dyDescent="0.2">
      <c r="A30" s="3"/>
      <c r="B30" s="4"/>
      <c r="C30" s="28">
        <v>25</v>
      </c>
      <c r="D30" s="55" t="s">
        <v>91</v>
      </c>
      <c r="E30" s="31" t="s">
        <v>145</v>
      </c>
      <c r="F30" s="52" t="s">
        <v>18</v>
      </c>
      <c r="G30" s="100">
        <v>59</v>
      </c>
      <c r="H30" s="53">
        <v>141323</v>
      </c>
      <c r="I30" s="54">
        <f t="shared" si="0"/>
        <v>8338057</v>
      </c>
      <c r="J30" s="5"/>
      <c r="K30" s="3"/>
    </row>
    <row r="31" spans="1:11" ht="27" x14ac:dyDescent="0.2">
      <c r="A31" s="3"/>
      <c r="B31" s="4"/>
      <c r="C31" s="28">
        <v>26</v>
      </c>
      <c r="D31" s="55" t="s">
        <v>92</v>
      </c>
      <c r="E31" s="37" t="s">
        <v>146</v>
      </c>
      <c r="F31" s="52" t="s">
        <v>12</v>
      </c>
      <c r="G31" s="100">
        <v>198.17</v>
      </c>
      <c r="H31" s="53">
        <v>43290</v>
      </c>
      <c r="I31" s="54">
        <f t="shared" si="0"/>
        <v>8578779</v>
      </c>
      <c r="J31" s="5"/>
      <c r="K31" s="3"/>
    </row>
    <row r="32" spans="1:11" ht="27" x14ac:dyDescent="0.2">
      <c r="A32" s="3"/>
      <c r="B32" s="4"/>
      <c r="C32" s="28">
        <v>27</v>
      </c>
      <c r="D32" s="55" t="s">
        <v>93</v>
      </c>
      <c r="E32" s="35" t="s">
        <v>147</v>
      </c>
      <c r="F32" s="52" t="s">
        <v>18</v>
      </c>
      <c r="G32" s="100">
        <v>54</v>
      </c>
      <c r="H32" s="53">
        <v>78780</v>
      </c>
      <c r="I32" s="54">
        <f t="shared" si="0"/>
        <v>4254120</v>
      </c>
      <c r="J32" s="5"/>
      <c r="K32" s="3"/>
    </row>
    <row r="33" spans="1:11" ht="27" x14ac:dyDescent="0.2">
      <c r="A33" s="3"/>
      <c r="B33" s="4"/>
      <c r="C33" s="28">
        <v>28</v>
      </c>
      <c r="D33" s="55" t="s">
        <v>59</v>
      </c>
      <c r="E33" s="37" t="s">
        <v>148</v>
      </c>
      <c r="F33" s="52" t="s">
        <v>12</v>
      </c>
      <c r="G33" s="100">
        <v>12</v>
      </c>
      <c r="H33" s="53">
        <v>125441</v>
      </c>
      <c r="I33" s="54">
        <f t="shared" si="0"/>
        <v>1505292</v>
      </c>
      <c r="J33" s="5"/>
      <c r="K33" s="3"/>
    </row>
    <row r="34" spans="1:11" ht="15" x14ac:dyDescent="0.2">
      <c r="A34" s="3"/>
      <c r="B34" s="4"/>
      <c r="C34" s="29">
        <v>29</v>
      </c>
      <c r="D34" s="55" t="s">
        <v>44</v>
      </c>
      <c r="E34" s="35" t="s">
        <v>149</v>
      </c>
      <c r="F34" s="52" t="s">
        <v>11</v>
      </c>
      <c r="G34" s="100">
        <v>153.79339999999996</v>
      </c>
      <c r="H34" s="53">
        <v>53070</v>
      </c>
      <c r="I34" s="54">
        <f t="shared" si="0"/>
        <v>8161816</v>
      </c>
      <c r="J34" s="5"/>
      <c r="K34" s="3"/>
    </row>
    <row r="35" spans="1:11" ht="15" x14ac:dyDescent="0.2">
      <c r="A35" s="3"/>
      <c r="B35" s="4"/>
      <c r="C35" s="28">
        <v>30</v>
      </c>
      <c r="D35" s="55" t="s">
        <v>41</v>
      </c>
      <c r="E35" s="31" t="s">
        <v>60</v>
      </c>
      <c r="F35" s="52" t="s">
        <v>11</v>
      </c>
      <c r="G35" s="100">
        <v>723.62840000000006</v>
      </c>
      <c r="H35" s="53">
        <v>45542</v>
      </c>
      <c r="I35" s="54">
        <f t="shared" si="0"/>
        <v>32955485</v>
      </c>
      <c r="J35" s="5"/>
      <c r="K35" s="3"/>
    </row>
    <row r="36" spans="1:11" ht="27" x14ac:dyDescent="0.2">
      <c r="A36" s="3"/>
      <c r="B36" s="4"/>
      <c r="C36" s="28">
        <v>31</v>
      </c>
      <c r="D36" s="55" t="s">
        <v>48</v>
      </c>
      <c r="E36" s="35" t="s">
        <v>150</v>
      </c>
      <c r="F36" s="52" t="s">
        <v>11</v>
      </c>
      <c r="G36" s="100">
        <v>266.22000000000003</v>
      </c>
      <c r="H36" s="53">
        <v>132095</v>
      </c>
      <c r="I36" s="54">
        <f t="shared" si="0"/>
        <v>35166331</v>
      </c>
      <c r="J36" s="5"/>
      <c r="K36" s="3"/>
    </row>
    <row r="37" spans="1:11" ht="27" x14ac:dyDescent="0.2">
      <c r="A37" s="3"/>
      <c r="B37" s="4"/>
      <c r="C37" s="28">
        <v>32</v>
      </c>
      <c r="D37" s="55" t="s">
        <v>47</v>
      </c>
      <c r="E37" s="31" t="s">
        <v>151</v>
      </c>
      <c r="F37" s="52" t="s">
        <v>11</v>
      </c>
      <c r="G37" s="100">
        <v>153.79339999999996</v>
      </c>
      <c r="H37" s="53">
        <v>133323</v>
      </c>
      <c r="I37" s="54">
        <f t="shared" si="0"/>
        <v>20504197</v>
      </c>
      <c r="J37" s="5"/>
      <c r="K37" s="3"/>
    </row>
    <row r="38" spans="1:11" ht="15" x14ac:dyDescent="0.2">
      <c r="A38" s="3"/>
      <c r="B38" s="4"/>
      <c r="C38" s="28">
        <v>33</v>
      </c>
      <c r="D38" s="55" t="s">
        <v>43</v>
      </c>
      <c r="E38" s="37" t="s">
        <v>61</v>
      </c>
      <c r="F38" s="52" t="s">
        <v>18</v>
      </c>
      <c r="G38" s="100">
        <v>54</v>
      </c>
      <c r="H38" s="53">
        <v>29895</v>
      </c>
      <c r="I38" s="54">
        <f t="shared" si="0"/>
        <v>1614330</v>
      </c>
      <c r="J38" s="5"/>
      <c r="K38" s="3"/>
    </row>
    <row r="39" spans="1:11" ht="27" x14ac:dyDescent="0.2">
      <c r="A39" s="3"/>
      <c r="B39" s="4"/>
      <c r="C39" s="29">
        <v>34</v>
      </c>
      <c r="D39" s="55" t="s">
        <v>94</v>
      </c>
      <c r="E39" s="37" t="s">
        <v>152</v>
      </c>
      <c r="F39" s="52" t="s">
        <v>18</v>
      </c>
      <c r="G39" s="100">
        <v>10</v>
      </c>
      <c r="H39" s="53">
        <v>434138</v>
      </c>
      <c r="I39" s="54">
        <f t="shared" si="0"/>
        <v>4341380</v>
      </c>
      <c r="J39" s="5"/>
      <c r="K39" s="3"/>
    </row>
    <row r="40" spans="1:11" ht="27" x14ac:dyDescent="0.2">
      <c r="A40" s="3"/>
      <c r="B40" s="4"/>
      <c r="C40" s="28">
        <v>35</v>
      </c>
      <c r="D40" s="55" t="s">
        <v>51</v>
      </c>
      <c r="E40" s="37" t="s">
        <v>153</v>
      </c>
      <c r="F40" s="52" t="s">
        <v>18</v>
      </c>
      <c r="G40" s="100">
        <v>47</v>
      </c>
      <c r="H40" s="53">
        <v>358520</v>
      </c>
      <c r="I40" s="54">
        <f t="shared" si="0"/>
        <v>16850440</v>
      </c>
      <c r="J40" s="5"/>
      <c r="K40" s="3"/>
    </row>
    <row r="41" spans="1:11" ht="15" x14ac:dyDescent="0.2">
      <c r="A41" s="3"/>
      <c r="B41" s="4"/>
      <c r="C41" s="28">
        <v>36</v>
      </c>
      <c r="D41" s="55" t="s">
        <v>50</v>
      </c>
      <c r="E41" s="31" t="s">
        <v>65</v>
      </c>
      <c r="F41" s="52" t="s">
        <v>18</v>
      </c>
      <c r="G41" s="100">
        <v>1</v>
      </c>
      <c r="H41" s="53">
        <v>398239</v>
      </c>
      <c r="I41" s="54">
        <f t="shared" si="0"/>
        <v>398239</v>
      </c>
      <c r="J41" s="5"/>
      <c r="K41" s="3"/>
    </row>
    <row r="42" spans="1:11" ht="15" x14ac:dyDescent="0.2">
      <c r="A42" s="3"/>
      <c r="B42" s="4"/>
      <c r="C42" s="28">
        <v>37</v>
      </c>
      <c r="D42" s="55" t="s">
        <v>53</v>
      </c>
      <c r="E42" s="37" t="s">
        <v>66</v>
      </c>
      <c r="F42" s="52" t="s">
        <v>18</v>
      </c>
      <c r="G42" s="100">
        <v>58</v>
      </c>
      <c r="H42" s="53">
        <v>645291</v>
      </c>
      <c r="I42" s="54">
        <f t="shared" si="0"/>
        <v>37426878</v>
      </c>
      <c r="J42" s="5"/>
      <c r="K42" s="3"/>
    </row>
    <row r="43" spans="1:11" ht="27" x14ac:dyDescent="0.2">
      <c r="A43" s="3"/>
      <c r="B43" s="4"/>
      <c r="C43" s="28">
        <v>38</v>
      </c>
      <c r="D43" s="55" t="s">
        <v>55</v>
      </c>
      <c r="E43" s="37" t="s">
        <v>154</v>
      </c>
      <c r="F43" s="52" t="s">
        <v>18</v>
      </c>
      <c r="G43" s="100">
        <v>2</v>
      </c>
      <c r="H43" s="53">
        <v>594791</v>
      </c>
      <c r="I43" s="54">
        <f t="shared" si="0"/>
        <v>1189582</v>
      </c>
      <c r="J43" s="5"/>
      <c r="K43" s="3"/>
    </row>
    <row r="44" spans="1:11" ht="15" x14ac:dyDescent="0.2">
      <c r="A44" s="3"/>
      <c r="B44" s="4"/>
      <c r="C44" s="29">
        <v>39</v>
      </c>
      <c r="D44" s="55" t="s">
        <v>54</v>
      </c>
      <c r="E44" s="31" t="s">
        <v>62</v>
      </c>
      <c r="F44" s="52" t="s">
        <v>18</v>
      </c>
      <c r="G44" s="100">
        <v>58</v>
      </c>
      <c r="H44" s="53">
        <v>61048</v>
      </c>
      <c r="I44" s="54">
        <f t="shared" si="0"/>
        <v>3540784</v>
      </c>
      <c r="J44" s="5"/>
      <c r="K44" s="3"/>
    </row>
    <row r="45" spans="1:11" ht="40.5" x14ac:dyDescent="0.2">
      <c r="A45" s="3"/>
      <c r="B45" s="4"/>
      <c r="C45" s="28">
        <v>40</v>
      </c>
      <c r="D45" s="55" t="s">
        <v>95</v>
      </c>
      <c r="E45" s="37" t="s">
        <v>64</v>
      </c>
      <c r="F45" s="52" t="s">
        <v>12</v>
      </c>
      <c r="G45" s="100">
        <v>10.32</v>
      </c>
      <c r="H45" s="53">
        <v>527254</v>
      </c>
      <c r="I45" s="54">
        <f t="shared" si="0"/>
        <v>5441261</v>
      </c>
      <c r="J45" s="5"/>
      <c r="K45" s="3"/>
    </row>
    <row r="46" spans="1:11" ht="27" x14ac:dyDescent="0.2">
      <c r="A46" s="3"/>
      <c r="B46" s="4"/>
      <c r="C46" s="28">
        <v>41</v>
      </c>
      <c r="D46" s="55" t="s">
        <v>96</v>
      </c>
      <c r="E46" s="31" t="s">
        <v>155</v>
      </c>
      <c r="F46" s="52" t="s">
        <v>11</v>
      </c>
      <c r="G46" s="100">
        <v>26.840000000000003</v>
      </c>
      <c r="H46" s="53">
        <v>335984</v>
      </c>
      <c r="I46" s="54">
        <f t="shared" si="0"/>
        <v>9017811</v>
      </c>
      <c r="J46" s="5"/>
      <c r="K46" s="3"/>
    </row>
    <row r="47" spans="1:11" ht="27" x14ac:dyDescent="0.2">
      <c r="A47" s="3"/>
      <c r="B47" s="4"/>
      <c r="C47" s="28">
        <v>42</v>
      </c>
      <c r="D47" s="55" t="s">
        <v>13</v>
      </c>
      <c r="E47" s="39" t="s">
        <v>156</v>
      </c>
      <c r="F47" s="52" t="s">
        <v>18</v>
      </c>
      <c r="G47" s="100">
        <v>48</v>
      </c>
      <c r="H47" s="53">
        <v>400414</v>
      </c>
      <c r="I47" s="54">
        <f t="shared" si="0"/>
        <v>19219872</v>
      </c>
      <c r="J47" s="5"/>
      <c r="K47" s="3"/>
    </row>
    <row r="48" spans="1:11" ht="54" x14ac:dyDescent="0.2">
      <c r="A48" s="3"/>
      <c r="B48" s="4"/>
      <c r="C48" s="28">
        <v>43</v>
      </c>
      <c r="D48" s="55" t="s">
        <v>97</v>
      </c>
      <c r="E48" s="31" t="s">
        <v>157</v>
      </c>
      <c r="F48" s="52" t="s">
        <v>18</v>
      </c>
      <c r="G48" s="100">
        <v>10</v>
      </c>
      <c r="H48" s="53">
        <v>1199294</v>
      </c>
      <c r="I48" s="54">
        <f t="shared" si="0"/>
        <v>11992940</v>
      </c>
      <c r="J48" s="5"/>
      <c r="K48" s="3"/>
    </row>
    <row r="49" spans="1:11" ht="40.5" x14ac:dyDescent="0.2">
      <c r="A49" s="3"/>
      <c r="B49" s="4"/>
      <c r="C49" s="29">
        <v>44</v>
      </c>
      <c r="D49" s="55" t="s">
        <v>98</v>
      </c>
      <c r="E49" s="37" t="s">
        <v>158</v>
      </c>
      <c r="F49" s="52" t="s">
        <v>18</v>
      </c>
      <c r="G49" s="100">
        <v>12</v>
      </c>
      <c r="H49" s="53">
        <v>1330173</v>
      </c>
      <c r="I49" s="54">
        <f t="shared" si="0"/>
        <v>15962076</v>
      </c>
      <c r="J49" s="5"/>
      <c r="K49" s="3"/>
    </row>
    <row r="50" spans="1:11" ht="40.5" x14ac:dyDescent="0.2">
      <c r="A50" s="3"/>
      <c r="B50" s="4"/>
      <c r="C50" s="28">
        <v>45</v>
      </c>
      <c r="D50" s="55" t="s">
        <v>99</v>
      </c>
      <c r="E50" s="37" t="s">
        <v>159</v>
      </c>
      <c r="F50" s="52" t="s">
        <v>18</v>
      </c>
      <c r="G50" s="100">
        <v>16</v>
      </c>
      <c r="H50" s="53">
        <v>628823</v>
      </c>
      <c r="I50" s="54">
        <f t="shared" si="0"/>
        <v>10061168</v>
      </c>
      <c r="J50" s="5"/>
      <c r="K50" s="3"/>
    </row>
    <row r="51" spans="1:11" ht="15" x14ac:dyDescent="0.2">
      <c r="A51" s="3"/>
      <c r="B51" s="4"/>
      <c r="C51" s="28">
        <v>46</v>
      </c>
      <c r="D51" s="55" t="s">
        <v>100</v>
      </c>
      <c r="E51" s="37" t="s">
        <v>160</v>
      </c>
      <c r="F51" s="52" t="s">
        <v>18</v>
      </c>
      <c r="G51" s="100">
        <v>1</v>
      </c>
      <c r="H51" s="53">
        <v>1361833</v>
      </c>
      <c r="I51" s="54">
        <f t="shared" si="0"/>
        <v>1361833</v>
      </c>
      <c r="J51" s="5"/>
      <c r="K51" s="3"/>
    </row>
    <row r="52" spans="1:11" ht="27" x14ac:dyDescent="0.2">
      <c r="A52" s="3"/>
      <c r="B52" s="4"/>
      <c r="C52" s="28">
        <v>47</v>
      </c>
      <c r="D52" s="55" t="s">
        <v>101</v>
      </c>
      <c r="E52" s="37" t="s">
        <v>161</v>
      </c>
      <c r="F52" s="52" t="s">
        <v>18</v>
      </c>
      <c r="G52" s="100">
        <v>1</v>
      </c>
      <c r="H52" s="53">
        <v>1176975</v>
      </c>
      <c r="I52" s="54">
        <f t="shared" si="0"/>
        <v>1176975</v>
      </c>
      <c r="J52" s="5"/>
      <c r="K52" s="3"/>
    </row>
    <row r="53" spans="1:11" ht="27" x14ac:dyDescent="0.2">
      <c r="A53" s="3"/>
      <c r="B53" s="4"/>
      <c r="C53" s="28">
        <v>48</v>
      </c>
      <c r="D53" s="55" t="s">
        <v>102</v>
      </c>
      <c r="E53" s="37" t="s">
        <v>67</v>
      </c>
      <c r="F53" s="52" t="s">
        <v>18</v>
      </c>
      <c r="G53" s="100">
        <v>1</v>
      </c>
      <c r="H53" s="53">
        <v>369588</v>
      </c>
      <c r="I53" s="54">
        <f t="shared" si="0"/>
        <v>369588</v>
      </c>
      <c r="J53" s="5"/>
      <c r="K53" s="3"/>
    </row>
    <row r="54" spans="1:11" ht="27" x14ac:dyDescent="0.2">
      <c r="A54" s="3"/>
      <c r="B54" s="4"/>
      <c r="C54" s="28">
        <v>49</v>
      </c>
      <c r="D54" s="55" t="s">
        <v>103</v>
      </c>
      <c r="E54" s="37" t="s">
        <v>162</v>
      </c>
      <c r="F54" s="52" t="s">
        <v>185</v>
      </c>
      <c r="G54" s="100">
        <v>1</v>
      </c>
      <c r="H54" s="53">
        <v>408507</v>
      </c>
      <c r="I54" s="54">
        <f t="shared" si="0"/>
        <v>408507</v>
      </c>
      <c r="J54" s="5"/>
      <c r="K54" s="3"/>
    </row>
    <row r="55" spans="1:11" ht="40.5" x14ac:dyDescent="0.2">
      <c r="A55" s="3"/>
      <c r="B55" s="4"/>
      <c r="C55" s="28">
        <v>50</v>
      </c>
      <c r="D55" s="56" t="s">
        <v>58</v>
      </c>
      <c r="E55" s="40" t="s">
        <v>163</v>
      </c>
      <c r="F55" s="52" t="s">
        <v>18</v>
      </c>
      <c r="G55" s="100">
        <v>59</v>
      </c>
      <c r="H55" s="53">
        <v>115065</v>
      </c>
      <c r="I55" s="54">
        <f t="shared" si="0"/>
        <v>6788835</v>
      </c>
      <c r="J55" s="5"/>
      <c r="K55" s="3"/>
    </row>
    <row r="56" spans="1:11" ht="27" x14ac:dyDescent="0.2">
      <c r="A56" s="3"/>
      <c r="B56" s="4"/>
      <c r="C56" s="28">
        <v>51</v>
      </c>
      <c r="D56" s="56" t="s">
        <v>104</v>
      </c>
      <c r="E56" s="33" t="s">
        <v>68</v>
      </c>
      <c r="F56" s="52" t="s">
        <v>18</v>
      </c>
      <c r="G56" s="100">
        <v>55</v>
      </c>
      <c r="H56" s="53">
        <v>90757</v>
      </c>
      <c r="I56" s="54">
        <f t="shared" si="0"/>
        <v>4991635</v>
      </c>
      <c r="J56" s="5"/>
      <c r="K56" s="3"/>
    </row>
    <row r="57" spans="1:11" ht="27" x14ac:dyDescent="0.2">
      <c r="A57" s="3"/>
      <c r="B57" s="4"/>
      <c r="C57" s="28">
        <v>52</v>
      </c>
      <c r="D57" s="56" t="s">
        <v>105</v>
      </c>
      <c r="E57" s="40" t="s">
        <v>164</v>
      </c>
      <c r="F57" s="52" t="s">
        <v>11</v>
      </c>
      <c r="G57" s="100">
        <v>142.84229999999999</v>
      </c>
      <c r="H57" s="53">
        <v>46950</v>
      </c>
      <c r="I57" s="54">
        <f t="shared" si="0"/>
        <v>6706446</v>
      </c>
      <c r="J57" s="5"/>
      <c r="K57" s="3"/>
    </row>
    <row r="58" spans="1:11" ht="40.5" x14ac:dyDescent="0.2">
      <c r="A58" s="3"/>
      <c r="B58" s="4"/>
      <c r="C58" s="28">
        <v>53</v>
      </c>
      <c r="D58" s="55" t="s">
        <v>16</v>
      </c>
      <c r="E58" s="41" t="s">
        <v>165</v>
      </c>
      <c r="F58" s="52" t="s">
        <v>18</v>
      </c>
      <c r="G58" s="100">
        <v>50</v>
      </c>
      <c r="H58" s="53">
        <v>190916</v>
      </c>
      <c r="I58" s="54">
        <f t="shared" si="0"/>
        <v>9545800</v>
      </c>
      <c r="J58" s="5"/>
      <c r="K58" s="3"/>
    </row>
    <row r="59" spans="1:11" ht="54" x14ac:dyDescent="0.2">
      <c r="A59" s="3"/>
      <c r="B59" s="4"/>
      <c r="C59" s="28">
        <v>54</v>
      </c>
      <c r="D59" s="55" t="s">
        <v>17</v>
      </c>
      <c r="E59" s="41" t="s">
        <v>166</v>
      </c>
      <c r="F59" s="52" t="s">
        <v>18</v>
      </c>
      <c r="G59" s="100">
        <v>52</v>
      </c>
      <c r="H59" s="53">
        <v>246402</v>
      </c>
      <c r="I59" s="54">
        <f t="shared" si="0"/>
        <v>12812904</v>
      </c>
      <c r="J59" s="5"/>
      <c r="K59" s="3"/>
    </row>
    <row r="60" spans="1:11" ht="15" x14ac:dyDescent="0.2">
      <c r="A60" s="3"/>
      <c r="B60" s="4"/>
      <c r="C60" s="28">
        <v>55</v>
      </c>
      <c r="D60" s="55" t="s">
        <v>106</v>
      </c>
      <c r="E60" s="36" t="s">
        <v>167</v>
      </c>
      <c r="F60" s="52" t="s">
        <v>70</v>
      </c>
      <c r="G60" s="100">
        <v>0.7</v>
      </c>
      <c r="H60" s="53">
        <v>75147</v>
      </c>
      <c r="I60" s="54">
        <f t="shared" si="0"/>
        <v>52603</v>
      </c>
      <c r="J60" s="5"/>
      <c r="K60" s="3"/>
    </row>
    <row r="61" spans="1:11" ht="40.5" x14ac:dyDescent="0.2">
      <c r="A61" s="3"/>
      <c r="B61" s="4"/>
      <c r="C61" s="28">
        <v>56</v>
      </c>
      <c r="D61" s="55" t="s">
        <v>107</v>
      </c>
      <c r="E61" s="37" t="s">
        <v>168</v>
      </c>
      <c r="F61" s="52" t="s">
        <v>18</v>
      </c>
      <c r="G61" s="100">
        <v>1</v>
      </c>
      <c r="H61" s="53">
        <v>248672</v>
      </c>
      <c r="I61" s="54">
        <f t="shared" si="0"/>
        <v>248672</v>
      </c>
      <c r="J61" s="5"/>
      <c r="K61" s="3"/>
    </row>
    <row r="62" spans="1:11" ht="40.5" x14ac:dyDescent="0.2">
      <c r="A62" s="3"/>
      <c r="B62" s="4"/>
      <c r="C62" s="28">
        <v>57</v>
      </c>
      <c r="D62" s="55" t="s">
        <v>108</v>
      </c>
      <c r="E62" s="37" t="s">
        <v>169</v>
      </c>
      <c r="F62" s="52" t="s">
        <v>18</v>
      </c>
      <c r="G62" s="100">
        <v>1</v>
      </c>
      <c r="H62" s="53">
        <v>1626404</v>
      </c>
      <c r="I62" s="54">
        <f t="shared" si="0"/>
        <v>1626404</v>
      </c>
      <c r="J62" s="5"/>
      <c r="K62" s="3"/>
    </row>
    <row r="63" spans="1:11" ht="40.5" x14ac:dyDescent="0.2">
      <c r="A63" s="3"/>
      <c r="B63" s="4"/>
      <c r="C63" s="28">
        <v>58</v>
      </c>
      <c r="D63" s="55" t="s">
        <v>108</v>
      </c>
      <c r="E63" s="37" t="s">
        <v>170</v>
      </c>
      <c r="F63" s="52" t="s">
        <v>18</v>
      </c>
      <c r="G63" s="100">
        <v>1</v>
      </c>
      <c r="H63" s="53">
        <v>1417687</v>
      </c>
      <c r="I63" s="54">
        <f t="shared" si="0"/>
        <v>1417687</v>
      </c>
      <c r="J63" s="5"/>
      <c r="K63" s="3"/>
    </row>
    <row r="64" spans="1:11" ht="15" x14ac:dyDescent="0.2">
      <c r="A64" s="3"/>
      <c r="B64" s="4"/>
      <c r="C64" s="28">
        <v>59</v>
      </c>
      <c r="D64" s="56" t="s">
        <v>3</v>
      </c>
      <c r="E64" s="42" t="s">
        <v>9</v>
      </c>
      <c r="F64" s="52" t="s">
        <v>11</v>
      </c>
      <c r="G64" s="100">
        <v>11.01</v>
      </c>
      <c r="H64" s="53">
        <v>5763</v>
      </c>
      <c r="I64" s="54">
        <f t="shared" si="0"/>
        <v>63451</v>
      </c>
      <c r="J64" s="5"/>
      <c r="K64" s="3"/>
    </row>
    <row r="65" spans="1:11" ht="15" x14ac:dyDescent="0.2">
      <c r="A65" s="3"/>
      <c r="B65" s="4"/>
      <c r="C65" s="28">
        <v>60</v>
      </c>
      <c r="D65" s="56" t="s">
        <v>4</v>
      </c>
      <c r="E65" s="43" t="s">
        <v>8</v>
      </c>
      <c r="F65" s="52" t="s">
        <v>11</v>
      </c>
      <c r="G65" s="100">
        <v>179.41199999999995</v>
      </c>
      <c r="H65" s="53">
        <v>38540</v>
      </c>
      <c r="I65" s="54">
        <f t="shared" si="0"/>
        <v>6914538</v>
      </c>
      <c r="J65" s="5"/>
      <c r="K65" s="3"/>
    </row>
    <row r="66" spans="1:11" ht="15" x14ac:dyDescent="0.2">
      <c r="A66" s="3"/>
      <c r="B66" s="4"/>
      <c r="C66" s="28">
        <v>61</v>
      </c>
      <c r="D66" s="56" t="s">
        <v>72</v>
      </c>
      <c r="E66" s="44" t="s">
        <v>171</v>
      </c>
      <c r="F66" s="52" t="s">
        <v>11</v>
      </c>
      <c r="G66" s="100">
        <v>179.41199999999995</v>
      </c>
      <c r="H66" s="53">
        <v>19393</v>
      </c>
      <c r="I66" s="54">
        <f t="shared" si="0"/>
        <v>3479337</v>
      </c>
      <c r="J66" s="5"/>
      <c r="K66" s="3"/>
    </row>
    <row r="67" spans="1:11" ht="15" x14ac:dyDescent="0.2">
      <c r="A67" s="3"/>
      <c r="B67" s="4"/>
      <c r="C67" s="28">
        <v>62</v>
      </c>
      <c r="D67" s="56" t="s">
        <v>49</v>
      </c>
      <c r="E67" s="45" t="s">
        <v>63</v>
      </c>
      <c r="F67" s="52" t="s">
        <v>11</v>
      </c>
      <c r="G67" s="100">
        <v>20.246500000000005</v>
      </c>
      <c r="H67" s="53">
        <v>20117</v>
      </c>
      <c r="I67" s="54">
        <f t="shared" si="0"/>
        <v>407299</v>
      </c>
      <c r="J67" s="5"/>
      <c r="K67" s="3"/>
    </row>
    <row r="68" spans="1:11" ht="27" x14ac:dyDescent="0.2">
      <c r="A68" s="3"/>
      <c r="B68" s="4"/>
      <c r="C68" s="28">
        <v>63</v>
      </c>
      <c r="D68" s="56" t="s">
        <v>7</v>
      </c>
      <c r="E68" s="46" t="s">
        <v>10</v>
      </c>
      <c r="F68" s="52" t="s">
        <v>11</v>
      </c>
      <c r="G68" s="100">
        <v>4.0493000000000015</v>
      </c>
      <c r="H68" s="53">
        <v>50389</v>
      </c>
      <c r="I68" s="54">
        <f t="shared" si="0"/>
        <v>204040</v>
      </c>
      <c r="J68" s="5"/>
      <c r="K68" s="3"/>
    </row>
    <row r="69" spans="1:11" ht="15" x14ac:dyDescent="0.2">
      <c r="A69" s="3"/>
      <c r="B69" s="4"/>
      <c r="C69" s="28">
        <v>64</v>
      </c>
      <c r="D69" s="56" t="s">
        <v>109</v>
      </c>
      <c r="E69" s="46" t="s">
        <v>172</v>
      </c>
      <c r="F69" s="52" t="s">
        <v>12</v>
      </c>
      <c r="G69" s="100">
        <v>8</v>
      </c>
      <c r="H69" s="53">
        <v>23233</v>
      </c>
      <c r="I69" s="54">
        <f t="shared" si="0"/>
        <v>185864</v>
      </c>
      <c r="J69" s="5"/>
      <c r="K69" s="3"/>
    </row>
    <row r="70" spans="1:11" ht="15" x14ac:dyDescent="0.2">
      <c r="A70" s="3"/>
      <c r="B70" s="4"/>
      <c r="C70" s="28">
        <v>65</v>
      </c>
      <c r="D70" s="56" t="s">
        <v>110</v>
      </c>
      <c r="E70" s="47" t="s">
        <v>173</v>
      </c>
      <c r="F70" s="52" t="s">
        <v>70</v>
      </c>
      <c r="G70" s="100">
        <v>10.195</v>
      </c>
      <c r="H70" s="53">
        <v>121660</v>
      </c>
      <c r="I70" s="54">
        <f t="shared" si="0"/>
        <v>1240324</v>
      </c>
      <c r="J70" s="5"/>
      <c r="K70" s="3"/>
    </row>
    <row r="71" spans="1:11" ht="15" x14ac:dyDescent="0.2">
      <c r="A71" s="3"/>
      <c r="B71" s="4"/>
      <c r="C71" s="28">
        <v>66</v>
      </c>
      <c r="D71" s="57" t="s">
        <v>111</v>
      </c>
      <c r="E71" s="42" t="s">
        <v>174</v>
      </c>
      <c r="F71" s="52" t="s">
        <v>18</v>
      </c>
      <c r="G71" s="100">
        <v>4</v>
      </c>
      <c r="H71" s="53">
        <v>75112</v>
      </c>
      <c r="I71" s="54">
        <f t="shared" ref="I71:I81" si="1">ROUND(H71*G71,0)</f>
        <v>300448</v>
      </c>
      <c r="J71" s="5"/>
      <c r="K71" s="3"/>
    </row>
    <row r="72" spans="1:11" ht="27" x14ac:dyDescent="0.2">
      <c r="A72" s="3"/>
      <c r="B72" s="4"/>
      <c r="C72" s="28">
        <v>67</v>
      </c>
      <c r="D72" s="57" t="s">
        <v>112</v>
      </c>
      <c r="E72" s="42" t="s">
        <v>175</v>
      </c>
      <c r="F72" s="52" t="s">
        <v>18</v>
      </c>
      <c r="G72" s="100">
        <v>3</v>
      </c>
      <c r="H72" s="53">
        <v>509957</v>
      </c>
      <c r="I72" s="54">
        <f t="shared" si="1"/>
        <v>1529871</v>
      </c>
      <c r="J72" s="5"/>
      <c r="K72" s="3"/>
    </row>
    <row r="73" spans="1:11" ht="15" x14ac:dyDescent="0.2">
      <c r="A73" s="3"/>
      <c r="B73" s="4"/>
      <c r="C73" s="28">
        <v>68</v>
      </c>
      <c r="D73" s="58" t="s">
        <v>113</v>
      </c>
      <c r="E73" s="48" t="s">
        <v>176</v>
      </c>
      <c r="F73" s="52" t="s">
        <v>18</v>
      </c>
      <c r="G73" s="100">
        <v>1</v>
      </c>
      <c r="H73" s="53">
        <v>69699</v>
      </c>
      <c r="I73" s="54">
        <f t="shared" si="1"/>
        <v>69699</v>
      </c>
      <c r="J73" s="5"/>
      <c r="K73" s="3"/>
    </row>
    <row r="74" spans="1:11" ht="27" x14ac:dyDescent="0.2">
      <c r="A74" s="3"/>
      <c r="B74" s="4"/>
      <c r="C74" s="28">
        <v>69</v>
      </c>
      <c r="D74" s="59" t="s">
        <v>114</v>
      </c>
      <c r="E74" s="37" t="s">
        <v>177</v>
      </c>
      <c r="F74" s="52" t="s">
        <v>18</v>
      </c>
      <c r="G74" s="100">
        <v>1</v>
      </c>
      <c r="H74" s="53">
        <v>179010</v>
      </c>
      <c r="I74" s="54">
        <f t="shared" si="1"/>
        <v>179010</v>
      </c>
      <c r="J74" s="5"/>
      <c r="K74" s="3"/>
    </row>
    <row r="75" spans="1:11" ht="27" x14ac:dyDescent="0.2">
      <c r="A75" s="3"/>
      <c r="B75" s="4"/>
      <c r="C75" s="28">
        <v>70</v>
      </c>
      <c r="D75" s="59" t="s">
        <v>115</v>
      </c>
      <c r="E75" s="42" t="s">
        <v>178</v>
      </c>
      <c r="F75" s="52" t="s">
        <v>18</v>
      </c>
      <c r="G75" s="100">
        <v>1</v>
      </c>
      <c r="H75" s="53">
        <v>536100</v>
      </c>
      <c r="I75" s="54">
        <f t="shared" si="1"/>
        <v>536100</v>
      </c>
      <c r="J75" s="5"/>
      <c r="K75" s="3"/>
    </row>
    <row r="76" spans="1:11" ht="27" x14ac:dyDescent="0.2">
      <c r="A76" s="3"/>
      <c r="B76" s="4"/>
      <c r="C76" s="29">
        <v>71</v>
      </c>
      <c r="D76" s="60" t="s">
        <v>116</v>
      </c>
      <c r="E76" s="49" t="s">
        <v>179</v>
      </c>
      <c r="F76" s="52" t="s">
        <v>18</v>
      </c>
      <c r="G76" s="100">
        <v>1</v>
      </c>
      <c r="H76" s="53">
        <v>709512</v>
      </c>
      <c r="I76" s="54">
        <f t="shared" si="1"/>
        <v>709512</v>
      </c>
      <c r="J76" s="5"/>
      <c r="K76" s="3"/>
    </row>
    <row r="77" spans="1:11" ht="27" x14ac:dyDescent="0.2">
      <c r="A77" s="3"/>
      <c r="B77" s="4"/>
      <c r="C77" s="28">
        <v>72</v>
      </c>
      <c r="D77" s="59" t="s">
        <v>117</v>
      </c>
      <c r="E77" s="37" t="s">
        <v>180</v>
      </c>
      <c r="F77" s="52" t="s">
        <v>11</v>
      </c>
      <c r="G77" s="100">
        <v>8.8000000000000007</v>
      </c>
      <c r="H77" s="53">
        <v>502088</v>
      </c>
      <c r="I77" s="54">
        <f t="shared" si="1"/>
        <v>4418374</v>
      </c>
      <c r="J77" s="5"/>
      <c r="K77" s="3"/>
    </row>
    <row r="78" spans="1:11" ht="27" x14ac:dyDescent="0.2">
      <c r="A78" s="3"/>
      <c r="B78" s="4"/>
      <c r="C78" s="28">
        <v>73</v>
      </c>
      <c r="D78" s="59" t="s">
        <v>118</v>
      </c>
      <c r="E78" s="37" t="s">
        <v>181</v>
      </c>
      <c r="F78" s="52" t="s">
        <v>11</v>
      </c>
      <c r="G78" s="100">
        <v>5.6</v>
      </c>
      <c r="H78" s="53">
        <v>463185</v>
      </c>
      <c r="I78" s="54">
        <f t="shared" si="1"/>
        <v>2593836</v>
      </c>
      <c r="J78" s="5"/>
      <c r="K78" s="3"/>
    </row>
    <row r="79" spans="1:11" ht="40.5" x14ac:dyDescent="0.2">
      <c r="A79" s="3"/>
      <c r="B79" s="4"/>
      <c r="C79" s="28">
        <v>74</v>
      </c>
      <c r="D79" s="59" t="s">
        <v>119</v>
      </c>
      <c r="E79" s="37" t="s">
        <v>182</v>
      </c>
      <c r="F79" s="52" t="s">
        <v>12</v>
      </c>
      <c r="G79" s="100">
        <v>3.45</v>
      </c>
      <c r="H79" s="53">
        <v>739869</v>
      </c>
      <c r="I79" s="54">
        <f t="shared" si="1"/>
        <v>2552548</v>
      </c>
      <c r="J79" s="5"/>
      <c r="K79" s="3"/>
    </row>
    <row r="80" spans="1:11" ht="40.5" x14ac:dyDescent="0.2">
      <c r="A80" s="3"/>
      <c r="B80" s="4"/>
      <c r="C80" s="29">
        <v>75</v>
      </c>
      <c r="D80" s="60" t="s">
        <v>120</v>
      </c>
      <c r="E80" s="50" t="s">
        <v>183</v>
      </c>
      <c r="F80" s="52" t="s">
        <v>12</v>
      </c>
      <c r="G80" s="100">
        <v>2.63</v>
      </c>
      <c r="H80" s="53">
        <v>551362</v>
      </c>
      <c r="I80" s="54">
        <f t="shared" si="1"/>
        <v>1450082</v>
      </c>
      <c r="J80" s="5"/>
      <c r="K80" s="3"/>
    </row>
    <row r="81" spans="1:11" ht="54.75" thickBot="1" x14ac:dyDescent="0.25">
      <c r="A81" s="3"/>
      <c r="B81" s="4"/>
      <c r="C81" s="30">
        <v>76</v>
      </c>
      <c r="D81" s="59" t="s">
        <v>121</v>
      </c>
      <c r="E81" s="51" t="s">
        <v>184</v>
      </c>
      <c r="F81" s="52" t="s">
        <v>12</v>
      </c>
      <c r="G81" s="100">
        <v>2.63</v>
      </c>
      <c r="H81" s="53">
        <v>1027329</v>
      </c>
      <c r="I81" s="54">
        <f t="shared" si="1"/>
        <v>2701875</v>
      </c>
      <c r="J81" s="5"/>
      <c r="K81" s="3"/>
    </row>
    <row r="82" spans="1:11" ht="15.75" thickBot="1" x14ac:dyDescent="0.25">
      <c r="A82" s="3"/>
      <c r="B82" s="4"/>
      <c r="C82" s="131" t="s">
        <v>186</v>
      </c>
      <c r="D82" s="132"/>
      <c r="E82" s="132"/>
      <c r="F82" s="10"/>
      <c r="G82" s="22"/>
      <c r="H82" s="11"/>
      <c r="I82" s="11"/>
      <c r="J82" s="5"/>
      <c r="K82" s="3"/>
    </row>
    <row r="83" spans="1:11" ht="15" x14ac:dyDescent="0.2">
      <c r="A83" s="3"/>
      <c r="B83" s="4"/>
      <c r="C83" s="61">
        <v>77</v>
      </c>
      <c r="D83" s="56" t="s">
        <v>187</v>
      </c>
      <c r="E83" s="44" t="s">
        <v>195</v>
      </c>
      <c r="F83" s="52" t="s">
        <v>11</v>
      </c>
      <c r="G83" s="100">
        <v>164.89919999999989</v>
      </c>
      <c r="H83" s="53">
        <v>26775</v>
      </c>
      <c r="I83" s="54">
        <f>ROUND(H83*G83,0)</f>
        <v>4415176</v>
      </c>
      <c r="J83" s="5"/>
      <c r="K83" s="3"/>
    </row>
    <row r="84" spans="1:11" ht="27" x14ac:dyDescent="0.2">
      <c r="A84" s="3"/>
      <c r="B84" s="4"/>
      <c r="C84" s="61">
        <v>78</v>
      </c>
      <c r="D84" s="55" t="s">
        <v>75</v>
      </c>
      <c r="E84" s="32" t="s">
        <v>123</v>
      </c>
      <c r="F84" s="52" t="s">
        <v>18</v>
      </c>
      <c r="G84" s="100">
        <v>31</v>
      </c>
      <c r="H84" s="53">
        <v>46245</v>
      </c>
      <c r="I84" s="54">
        <f t="shared" ref="I84:I93" si="2">ROUND(H84*G84,0)</f>
        <v>1433595</v>
      </c>
      <c r="J84" s="5"/>
      <c r="K84" s="3"/>
    </row>
    <row r="85" spans="1:11" ht="15" x14ac:dyDescent="0.2">
      <c r="A85" s="3"/>
      <c r="B85" s="4"/>
      <c r="C85" s="62">
        <v>79</v>
      </c>
      <c r="D85" s="55" t="s">
        <v>76</v>
      </c>
      <c r="E85" s="32" t="s">
        <v>196</v>
      </c>
      <c r="F85" s="52" t="s">
        <v>18</v>
      </c>
      <c r="G85" s="100">
        <v>2</v>
      </c>
      <c r="H85" s="53">
        <v>118543</v>
      </c>
      <c r="I85" s="54">
        <f t="shared" si="2"/>
        <v>237086</v>
      </c>
      <c r="J85" s="5"/>
      <c r="K85" s="3"/>
    </row>
    <row r="86" spans="1:11" ht="15" x14ac:dyDescent="0.2">
      <c r="A86" s="3"/>
      <c r="B86" s="4"/>
      <c r="C86" s="61">
        <v>80</v>
      </c>
      <c r="D86" s="55" t="s">
        <v>188</v>
      </c>
      <c r="E86" s="32" t="s">
        <v>197</v>
      </c>
      <c r="F86" s="52" t="s">
        <v>18</v>
      </c>
      <c r="G86" s="100">
        <v>28</v>
      </c>
      <c r="H86" s="53">
        <v>34860</v>
      </c>
      <c r="I86" s="54">
        <f t="shared" si="2"/>
        <v>976080</v>
      </c>
      <c r="J86" s="5"/>
      <c r="K86" s="3"/>
    </row>
    <row r="87" spans="1:11" ht="27" x14ac:dyDescent="0.2">
      <c r="A87" s="3"/>
      <c r="B87" s="4"/>
      <c r="C87" s="61">
        <v>81</v>
      </c>
      <c r="D87" s="55" t="s">
        <v>189</v>
      </c>
      <c r="E87" s="32" t="s">
        <v>198</v>
      </c>
      <c r="F87" s="52" t="s">
        <v>11</v>
      </c>
      <c r="G87" s="100">
        <v>164.89919999999989</v>
      </c>
      <c r="H87" s="53">
        <v>167999</v>
      </c>
      <c r="I87" s="54">
        <f t="shared" si="2"/>
        <v>27702901</v>
      </c>
      <c r="J87" s="5"/>
      <c r="K87" s="3"/>
    </row>
    <row r="88" spans="1:11" ht="15" x14ac:dyDescent="0.2">
      <c r="A88" s="3"/>
      <c r="B88" s="4"/>
      <c r="C88" s="61">
        <v>82</v>
      </c>
      <c r="D88" s="55" t="s">
        <v>190</v>
      </c>
      <c r="E88" s="108" t="s">
        <v>199</v>
      </c>
      <c r="F88" s="52" t="s">
        <v>18</v>
      </c>
      <c r="G88" s="100">
        <v>28</v>
      </c>
      <c r="H88" s="53">
        <v>51596</v>
      </c>
      <c r="I88" s="54">
        <f t="shared" si="2"/>
        <v>1444688</v>
      </c>
      <c r="J88" s="5"/>
      <c r="K88" s="3"/>
    </row>
    <row r="89" spans="1:11" ht="27" x14ac:dyDescent="0.2">
      <c r="A89" s="3"/>
      <c r="B89" s="4"/>
      <c r="C89" s="62">
        <v>83</v>
      </c>
      <c r="D89" s="55" t="s">
        <v>13</v>
      </c>
      <c r="E89" s="65" t="s">
        <v>200</v>
      </c>
      <c r="F89" s="52" t="s">
        <v>18</v>
      </c>
      <c r="G89" s="100">
        <v>31</v>
      </c>
      <c r="H89" s="53">
        <v>404414</v>
      </c>
      <c r="I89" s="54">
        <f t="shared" si="2"/>
        <v>12536834</v>
      </c>
      <c r="J89" s="5"/>
      <c r="K89" s="3"/>
    </row>
    <row r="90" spans="1:11" ht="27" x14ac:dyDescent="0.2">
      <c r="A90" s="3"/>
      <c r="B90" s="4"/>
      <c r="C90" s="61">
        <v>84</v>
      </c>
      <c r="D90" s="64" t="s">
        <v>191</v>
      </c>
      <c r="E90" s="66" t="s">
        <v>201</v>
      </c>
      <c r="F90" s="52" t="s">
        <v>11</v>
      </c>
      <c r="G90" s="100">
        <v>4.32</v>
      </c>
      <c r="H90" s="53">
        <v>200759</v>
      </c>
      <c r="I90" s="54">
        <f t="shared" si="2"/>
        <v>867279</v>
      </c>
      <c r="J90" s="5"/>
      <c r="K90" s="3"/>
    </row>
    <row r="91" spans="1:11" ht="15" x14ac:dyDescent="0.2">
      <c r="A91" s="3"/>
      <c r="B91" s="4"/>
      <c r="C91" s="63">
        <v>85</v>
      </c>
      <c r="D91" s="59" t="s">
        <v>192</v>
      </c>
      <c r="E91" s="67" t="s">
        <v>202</v>
      </c>
      <c r="F91" s="52" t="s">
        <v>12</v>
      </c>
      <c r="G91" s="100">
        <v>334.20000000000005</v>
      </c>
      <c r="H91" s="53">
        <v>56506</v>
      </c>
      <c r="I91" s="54">
        <f t="shared" si="2"/>
        <v>18884305</v>
      </c>
      <c r="J91" s="5"/>
      <c r="K91" s="3"/>
    </row>
    <row r="92" spans="1:11" ht="27" x14ac:dyDescent="0.2">
      <c r="A92" s="3"/>
      <c r="B92" s="4"/>
      <c r="C92" s="63">
        <v>86</v>
      </c>
      <c r="D92" s="59" t="s">
        <v>193</v>
      </c>
      <c r="E92" s="67" t="s">
        <v>203</v>
      </c>
      <c r="F92" s="52" t="s">
        <v>12</v>
      </c>
      <c r="G92" s="100">
        <v>334.20000000000005</v>
      </c>
      <c r="H92" s="53">
        <v>35120</v>
      </c>
      <c r="I92" s="54">
        <f t="shared" si="2"/>
        <v>11737104</v>
      </c>
      <c r="J92" s="5"/>
      <c r="K92" s="3"/>
    </row>
    <row r="93" spans="1:11" ht="15.75" thickBot="1" x14ac:dyDescent="0.25">
      <c r="A93" s="3"/>
      <c r="B93" s="4"/>
      <c r="C93" s="63">
        <v>87</v>
      </c>
      <c r="D93" s="59" t="s">
        <v>194</v>
      </c>
      <c r="E93" s="67" t="s">
        <v>204</v>
      </c>
      <c r="F93" s="52" t="s">
        <v>12</v>
      </c>
      <c r="G93" s="100">
        <v>217.90000000000009</v>
      </c>
      <c r="H93" s="53">
        <v>7810</v>
      </c>
      <c r="I93" s="54">
        <f t="shared" si="2"/>
        <v>1701799</v>
      </c>
      <c r="J93" s="5"/>
      <c r="K93" s="3"/>
    </row>
    <row r="94" spans="1:11" ht="15.75" thickBot="1" x14ac:dyDescent="0.25">
      <c r="A94" s="3"/>
      <c r="B94" s="4"/>
      <c r="C94" s="131" t="s">
        <v>205</v>
      </c>
      <c r="D94" s="132"/>
      <c r="E94" s="132"/>
      <c r="F94" s="10"/>
      <c r="G94" s="22"/>
      <c r="H94" s="11"/>
      <c r="I94" s="11"/>
      <c r="J94" s="5"/>
      <c r="K94" s="3"/>
    </row>
    <row r="95" spans="1:11" ht="27" x14ac:dyDescent="0.2">
      <c r="A95" s="3"/>
      <c r="B95" s="4"/>
      <c r="C95" s="61">
        <v>88</v>
      </c>
      <c r="D95" s="64" t="s">
        <v>206</v>
      </c>
      <c r="E95" s="69" t="s">
        <v>214</v>
      </c>
      <c r="F95" s="52" t="s">
        <v>18</v>
      </c>
      <c r="G95" s="100">
        <v>5</v>
      </c>
      <c r="H95" s="53">
        <v>119396</v>
      </c>
      <c r="I95" s="54">
        <f>ROUND(H95*G95,0)</f>
        <v>596980</v>
      </c>
      <c r="J95" s="5"/>
      <c r="K95" s="3"/>
    </row>
    <row r="96" spans="1:11" ht="27" x14ac:dyDescent="0.2">
      <c r="A96" s="3"/>
      <c r="B96" s="4"/>
      <c r="C96" s="61">
        <v>89</v>
      </c>
      <c r="D96" s="59" t="s">
        <v>116</v>
      </c>
      <c r="E96" s="69" t="s">
        <v>215</v>
      </c>
      <c r="F96" s="52" t="s">
        <v>18</v>
      </c>
      <c r="G96" s="100">
        <v>1</v>
      </c>
      <c r="H96" s="53">
        <v>709512</v>
      </c>
      <c r="I96" s="54">
        <f t="shared" ref="I96:I104" si="3">ROUND(H96*G96,0)</f>
        <v>709512</v>
      </c>
      <c r="J96" s="5"/>
      <c r="K96" s="3"/>
    </row>
    <row r="97" spans="1:11" ht="81" x14ac:dyDescent="0.25">
      <c r="A97" s="3"/>
      <c r="B97" s="4"/>
      <c r="C97" s="61">
        <v>90</v>
      </c>
      <c r="D97" s="68" t="s">
        <v>207</v>
      </c>
      <c r="E97" s="70" t="s">
        <v>216</v>
      </c>
      <c r="F97" s="52" t="s">
        <v>12</v>
      </c>
      <c r="G97" s="100">
        <v>8.9</v>
      </c>
      <c r="H97" s="53">
        <v>212048</v>
      </c>
      <c r="I97" s="54">
        <f t="shared" si="3"/>
        <v>1887227</v>
      </c>
      <c r="J97" s="5"/>
      <c r="K97" s="3"/>
    </row>
    <row r="98" spans="1:11" ht="27" x14ac:dyDescent="0.2">
      <c r="A98" s="3"/>
      <c r="B98" s="4"/>
      <c r="C98" s="61">
        <v>91</v>
      </c>
      <c r="D98" s="68" t="s">
        <v>208</v>
      </c>
      <c r="E98" s="69" t="s">
        <v>217</v>
      </c>
      <c r="F98" s="52" t="s">
        <v>12</v>
      </c>
      <c r="G98" s="100">
        <v>4.4000000000000004</v>
      </c>
      <c r="H98" s="53">
        <v>355691</v>
      </c>
      <c r="I98" s="54">
        <f t="shared" si="3"/>
        <v>1565040</v>
      </c>
      <c r="J98" s="5"/>
      <c r="K98" s="3"/>
    </row>
    <row r="99" spans="1:11" ht="27" x14ac:dyDescent="0.2">
      <c r="A99" s="3"/>
      <c r="B99" s="4"/>
      <c r="C99" s="61">
        <v>92</v>
      </c>
      <c r="D99" s="68" t="s">
        <v>209</v>
      </c>
      <c r="E99" s="69" t="s">
        <v>218</v>
      </c>
      <c r="F99" s="52" t="s">
        <v>11</v>
      </c>
      <c r="G99" s="100">
        <v>7.2530000000000001</v>
      </c>
      <c r="H99" s="53">
        <v>770519</v>
      </c>
      <c r="I99" s="54">
        <f t="shared" si="3"/>
        <v>5588574</v>
      </c>
      <c r="J99" s="5"/>
      <c r="K99" s="3"/>
    </row>
    <row r="100" spans="1:11" ht="27" x14ac:dyDescent="0.2">
      <c r="A100" s="3"/>
      <c r="B100" s="4"/>
      <c r="C100" s="61">
        <v>93</v>
      </c>
      <c r="D100" s="68" t="s">
        <v>210</v>
      </c>
      <c r="E100" s="69" t="s">
        <v>219</v>
      </c>
      <c r="F100" s="52" t="s">
        <v>11</v>
      </c>
      <c r="G100" s="100">
        <v>8.36</v>
      </c>
      <c r="H100" s="53">
        <v>370960</v>
      </c>
      <c r="I100" s="54">
        <f t="shared" si="3"/>
        <v>3101226</v>
      </c>
      <c r="J100" s="5"/>
      <c r="K100" s="3"/>
    </row>
    <row r="101" spans="1:11" ht="27" x14ac:dyDescent="0.2">
      <c r="A101" s="3"/>
      <c r="B101" s="4"/>
      <c r="C101" s="61">
        <v>94</v>
      </c>
      <c r="D101" s="68" t="s">
        <v>211</v>
      </c>
      <c r="E101" s="71" t="s">
        <v>220</v>
      </c>
      <c r="F101" s="52" t="s">
        <v>11</v>
      </c>
      <c r="G101" s="100">
        <v>10.860499999999998</v>
      </c>
      <c r="H101" s="53">
        <v>16884</v>
      </c>
      <c r="I101" s="54">
        <f t="shared" si="3"/>
        <v>183369</v>
      </c>
      <c r="J101" s="5"/>
      <c r="K101" s="3"/>
    </row>
    <row r="102" spans="1:11" ht="40.5" x14ac:dyDescent="0.2">
      <c r="A102" s="3"/>
      <c r="B102" s="4"/>
      <c r="C102" s="61">
        <v>95</v>
      </c>
      <c r="D102" s="59" t="s">
        <v>117</v>
      </c>
      <c r="E102" s="71" t="s">
        <v>221</v>
      </c>
      <c r="F102" s="52" t="s">
        <v>18</v>
      </c>
      <c r="G102" s="100">
        <v>1</v>
      </c>
      <c r="H102" s="53">
        <v>639290</v>
      </c>
      <c r="I102" s="54">
        <f t="shared" si="3"/>
        <v>639290</v>
      </c>
      <c r="J102" s="5"/>
      <c r="K102" s="3"/>
    </row>
    <row r="103" spans="1:11" ht="67.5" x14ac:dyDescent="0.25">
      <c r="A103" s="3"/>
      <c r="B103" s="4"/>
      <c r="C103" s="61">
        <v>96</v>
      </c>
      <c r="D103" s="59" t="s">
        <v>212</v>
      </c>
      <c r="E103" s="72" t="s">
        <v>222</v>
      </c>
      <c r="F103" s="52" t="s">
        <v>12</v>
      </c>
      <c r="G103" s="100">
        <v>146.72</v>
      </c>
      <c r="H103" s="53">
        <v>103658</v>
      </c>
      <c r="I103" s="54">
        <f t="shared" si="3"/>
        <v>15208702</v>
      </c>
      <c r="J103" s="5"/>
      <c r="K103" s="3"/>
    </row>
    <row r="104" spans="1:11" ht="41.25" thickBot="1" x14ac:dyDescent="0.25">
      <c r="A104" s="3"/>
      <c r="B104" s="4"/>
      <c r="C104" s="61">
        <v>97</v>
      </c>
      <c r="D104" s="59" t="s">
        <v>213</v>
      </c>
      <c r="E104" s="71" t="s">
        <v>223</v>
      </c>
      <c r="F104" s="52" t="s">
        <v>18</v>
      </c>
      <c r="G104" s="100">
        <v>10</v>
      </c>
      <c r="H104" s="53">
        <v>54393</v>
      </c>
      <c r="I104" s="54">
        <f t="shared" si="3"/>
        <v>543930</v>
      </c>
      <c r="J104" s="5"/>
      <c r="K104" s="3"/>
    </row>
    <row r="105" spans="1:11" ht="15.75" thickBot="1" x14ac:dyDescent="0.25">
      <c r="A105" s="3"/>
      <c r="B105" s="4"/>
      <c r="C105" s="131" t="s">
        <v>224</v>
      </c>
      <c r="D105" s="132"/>
      <c r="E105" s="132"/>
      <c r="F105" s="10"/>
      <c r="G105" s="22"/>
      <c r="H105" s="11"/>
      <c r="I105" s="11"/>
      <c r="J105" s="5"/>
      <c r="K105" s="3"/>
    </row>
    <row r="106" spans="1:11" ht="27" x14ac:dyDescent="0.2">
      <c r="A106" s="3"/>
      <c r="B106" s="4"/>
      <c r="C106" s="73">
        <v>98</v>
      </c>
      <c r="D106" s="55" t="s">
        <v>45</v>
      </c>
      <c r="E106" s="37" t="s">
        <v>132</v>
      </c>
      <c r="F106" s="52" t="s">
        <v>11</v>
      </c>
      <c r="G106" s="100">
        <v>10.014100000000001</v>
      </c>
      <c r="H106" s="53">
        <v>37689</v>
      </c>
      <c r="I106" s="54">
        <f>ROUND(H106*G106,0)</f>
        <v>377421</v>
      </c>
      <c r="J106" s="5"/>
      <c r="K106" s="3"/>
    </row>
    <row r="107" spans="1:11" ht="27" x14ac:dyDescent="0.2">
      <c r="A107" s="3"/>
      <c r="B107" s="4"/>
      <c r="C107" s="61">
        <v>99</v>
      </c>
      <c r="D107" s="55" t="s">
        <v>225</v>
      </c>
      <c r="E107" s="75" t="s">
        <v>233</v>
      </c>
      <c r="F107" s="52" t="s">
        <v>12</v>
      </c>
      <c r="G107" s="100">
        <v>10.77</v>
      </c>
      <c r="H107" s="53">
        <v>30661</v>
      </c>
      <c r="I107" s="54">
        <f t="shared" ref="I107:I115" si="4">ROUND(H107*G107,0)</f>
        <v>330219</v>
      </c>
      <c r="J107" s="5"/>
      <c r="K107" s="3"/>
    </row>
    <row r="108" spans="1:11" ht="27" x14ac:dyDescent="0.2">
      <c r="A108" s="3"/>
      <c r="B108" s="4"/>
      <c r="C108" s="73">
        <v>100</v>
      </c>
      <c r="D108" s="55" t="s">
        <v>226</v>
      </c>
      <c r="E108" s="75" t="s">
        <v>234</v>
      </c>
      <c r="F108" s="52" t="s">
        <v>11</v>
      </c>
      <c r="G108" s="100">
        <v>10.014100000000001</v>
      </c>
      <c r="H108" s="53">
        <v>81353</v>
      </c>
      <c r="I108" s="54">
        <f t="shared" si="4"/>
        <v>814677</v>
      </c>
      <c r="J108" s="5"/>
      <c r="K108" s="3"/>
    </row>
    <row r="109" spans="1:11" ht="54" x14ac:dyDescent="0.2">
      <c r="A109" s="3"/>
      <c r="B109" s="4"/>
      <c r="C109" s="73">
        <v>101</v>
      </c>
      <c r="D109" s="55" t="s">
        <v>227</v>
      </c>
      <c r="E109" s="76" t="s">
        <v>235</v>
      </c>
      <c r="F109" s="52" t="s">
        <v>11</v>
      </c>
      <c r="G109" s="100">
        <v>30.38</v>
      </c>
      <c r="H109" s="53">
        <v>184855</v>
      </c>
      <c r="I109" s="54">
        <f t="shared" si="4"/>
        <v>5615895</v>
      </c>
      <c r="J109" s="5"/>
      <c r="K109" s="3"/>
    </row>
    <row r="110" spans="1:11" ht="40.5" x14ac:dyDescent="0.2">
      <c r="A110" s="3"/>
      <c r="B110" s="4"/>
      <c r="C110" s="61">
        <v>102</v>
      </c>
      <c r="D110" s="74" t="s">
        <v>228</v>
      </c>
      <c r="E110" s="77" t="s">
        <v>236</v>
      </c>
      <c r="F110" s="52" t="s">
        <v>12</v>
      </c>
      <c r="G110" s="100">
        <v>6.1999999999999993</v>
      </c>
      <c r="H110" s="53">
        <v>379240</v>
      </c>
      <c r="I110" s="54">
        <f t="shared" si="4"/>
        <v>2351288</v>
      </c>
      <c r="J110" s="5"/>
      <c r="K110" s="3"/>
    </row>
    <row r="111" spans="1:11" ht="15" x14ac:dyDescent="0.2">
      <c r="A111" s="3"/>
      <c r="B111" s="4"/>
      <c r="C111" s="73">
        <v>103</v>
      </c>
      <c r="D111" s="74" t="s">
        <v>229</v>
      </c>
      <c r="E111" s="77" t="s">
        <v>237</v>
      </c>
      <c r="F111" s="52" t="s">
        <v>12</v>
      </c>
      <c r="G111" s="100">
        <v>8.6</v>
      </c>
      <c r="H111" s="53">
        <v>32702</v>
      </c>
      <c r="I111" s="54">
        <f t="shared" si="4"/>
        <v>281237</v>
      </c>
      <c r="J111" s="5"/>
      <c r="K111" s="3"/>
    </row>
    <row r="112" spans="1:11" ht="40.5" x14ac:dyDescent="0.2">
      <c r="A112" s="3"/>
      <c r="B112" s="4"/>
      <c r="C112" s="73">
        <v>104</v>
      </c>
      <c r="D112" s="74" t="s">
        <v>230</v>
      </c>
      <c r="E112" s="77" t="s">
        <v>238</v>
      </c>
      <c r="F112" s="52" t="s">
        <v>12</v>
      </c>
      <c r="G112" s="100">
        <v>2.4</v>
      </c>
      <c r="H112" s="53">
        <v>454037</v>
      </c>
      <c r="I112" s="54">
        <f t="shared" si="4"/>
        <v>1089689</v>
      </c>
      <c r="J112" s="5"/>
      <c r="K112" s="3"/>
    </row>
    <row r="113" spans="1:11" ht="15" x14ac:dyDescent="0.2">
      <c r="A113" s="3"/>
      <c r="B113" s="4"/>
      <c r="C113" s="61">
        <v>105</v>
      </c>
      <c r="D113" s="55" t="s">
        <v>231</v>
      </c>
      <c r="E113" s="78" t="s">
        <v>239</v>
      </c>
      <c r="F113" s="52" t="s">
        <v>18</v>
      </c>
      <c r="G113" s="100">
        <v>1</v>
      </c>
      <c r="H113" s="53">
        <v>34930</v>
      </c>
      <c r="I113" s="54">
        <f t="shared" si="4"/>
        <v>34930</v>
      </c>
      <c r="J113" s="5"/>
      <c r="K113" s="3"/>
    </row>
    <row r="114" spans="1:11" ht="27" x14ac:dyDescent="0.2">
      <c r="A114" s="3"/>
      <c r="B114" s="4"/>
      <c r="C114" s="73">
        <v>106</v>
      </c>
      <c r="D114" s="74" t="s">
        <v>232</v>
      </c>
      <c r="E114" s="77" t="s">
        <v>240</v>
      </c>
      <c r="F114" s="52" t="s">
        <v>18</v>
      </c>
      <c r="G114" s="100">
        <v>1</v>
      </c>
      <c r="H114" s="53">
        <v>2794400</v>
      </c>
      <c r="I114" s="54">
        <f t="shared" si="4"/>
        <v>2794400</v>
      </c>
      <c r="J114" s="5"/>
      <c r="K114" s="3"/>
    </row>
    <row r="115" spans="1:11" ht="15.75" thickBot="1" x14ac:dyDescent="0.25">
      <c r="A115" s="3"/>
      <c r="B115" s="4"/>
      <c r="C115" s="73">
        <v>107</v>
      </c>
      <c r="D115" s="60" t="s">
        <v>5</v>
      </c>
      <c r="E115" s="79" t="s">
        <v>241</v>
      </c>
      <c r="F115" s="52" t="s">
        <v>11</v>
      </c>
      <c r="G115" s="100">
        <v>55.056000000000004</v>
      </c>
      <c r="H115" s="53">
        <v>37433</v>
      </c>
      <c r="I115" s="54">
        <f t="shared" si="4"/>
        <v>2060911</v>
      </c>
      <c r="J115" s="5"/>
      <c r="K115" s="3"/>
    </row>
    <row r="116" spans="1:11" ht="15.75" thickBot="1" x14ac:dyDescent="0.25">
      <c r="A116" s="3"/>
      <c r="B116" s="4"/>
      <c r="C116" s="131" t="s">
        <v>242</v>
      </c>
      <c r="D116" s="132"/>
      <c r="E116" s="132"/>
      <c r="F116" s="10"/>
      <c r="G116" s="22"/>
      <c r="H116" s="11"/>
      <c r="I116" s="11"/>
      <c r="J116" s="5"/>
      <c r="K116" s="3"/>
    </row>
    <row r="117" spans="1:11" ht="15" x14ac:dyDescent="0.2">
      <c r="A117" s="3"/>
      <c r="B117" s="4"/>
      <c r="C117" s="80">
        <v>108</v>
      </c>
      <c r="D117" s="59" t="s">
        <v>243</v>
      </c>
      <c r="E117" s="42" t="s">
        <v>245</v>
      </c>
      <c r="F117" s="52" t="s">
        <v>11</v>
      </c>
      <c r="G117" s="100">
        <v>26.276500000000002</v>
      </c>
      <c r="H117" s="53">
        <v>13365</v>
      </c>
      <c r="I117" s="54">
        <f>ROUND(H117*G117,0)</f>
        <v>351185</v>
      </c>
      <c r="J117" s="5"/>
      <c r="K117" s="3"/>
    </row>
    <row r="118" spans="1:11" ht="27" x14ac:dyDescent="0.2">
      <c r="A118" s="3"/>
      <c r="B118" s="4"/>
      <c r="C118" s="81">
        <v>109</v>
      </c>
      <c r="D118" s="59" t="s">
        <v>244</v>
      </c>
      <c r="E118" s="42" t="s">
        <v>246</v>
      </c>
      <c r="F118" s="52" t="s">
        <v>11</v>
      </c>
      <c r="G118" s="100">
        <v>26.276500000000002</v>
      </c>
      <c r="H118" s="53">
        <v>64915</v>
      </c>
      <c r="I118" s="54">
        <f t="shared" ref="I118:I121" si="5">ROUND(H118*G118,0)</f>
        <v>1705739</v>
      </c>
      <c r="J118" s="5"/>
      <c r="K118" s="3"/>
    </row>
    <row r="119" spans="1:11" ht="15" x14ac:dyDescent="0.2">
      <c r="A119" s="3"/>
      <c r="B119" s="4"/>
      <c r="C119" s="81">
        <v>110</v>
      </c>
      <c r="D119" s="59" t="s">
        <v>3</v>
      </c>
      <c r="E119" s="82" t="s">
        <v>9</v>
      </c>
      <c r="F119" s="52" t="s">
        <v>11</v>
      </c>
      <c r="G119" s="100">
        <v>4.6539999999999999</v>
      </c>
      <c r="H119" s="53">
        <v>5763</v>
      </c>
      <c r="I119" s="54">
        <f t="shared" si="5"/>
        <v>26821</v>
      </c>
      <c r="J119" s="5"/>
      <c r="K119" s="3"/>
    </row>
    <row r="120" spans="1:11" ht="27" x14ac:dyDescent="0.2">
      <c r="A120" s="3"/>
      <c r="B120" s="4"/>
      <c r="C120" s="80">
        <v>111</v>
      </c>
      <c r="D120" s="59" t="s">
        <v>7</v>
      </c>
      <c r="E120" s="83" t="s">
        <v>10</v>
      </c>
      <c r="F120" s="52" t="s">
        <v>11</v>
      </c>
      <c r="G120" s="100">
        <v>4.6539999999999999</v>
      </c>
      <c r="H120" s="53">
        <v>50389</v>
      </c>
      <c r="I120" s="54">
        <f t="shared" si="5"/>
        <v>234510</v>
      </c>
      <c r="J120" s="5"/>
      <c r="K120" s="3"/>
    </row>
    <row r="121" spans="1:11" ht="27.75" thickBot="1" x14ac:dyDescent="0.25">
      <c r="A121" s="3"/>
      <c r="B121" s="4"/>
      <c r="C121" s="80">
        <v>112</v>
      </c>
      <c r="D121" s="59" t="s">
        <v>6</v>
      </c>
      <c r="E121" s="42" t="s">
        <v>247</v>
      </c>
      <c r="F121" s="52" t="s">
        <v>11</v>
      </c>
      <c r="G121" s="100">
        <v>23.27</v>
      </c>
      <c r="H121" s="53">
        <v>28980</v>
      </c>
      <c r="I121" s="54">
        <f t="shared" si="5"/>
        <v>674365</v>
      </c>
      <c r="J121" s="5"/>
      <c r="K121" s="3"/>
    </row>
    <row r="122" spans="1:11" ht="15.75" thickBot="1" x14ac:dyDescent="0.25">
      <c r="A122" s="3"/>
      <c r="B122" s="4"/>
      <c r="C122" s="131" t="s">
        <v>248</v>
      </c>
      <c r="D122" s="132"/>
      <c r="E122" s="132"/>
      <c r="F122" s="10"/>
      <c r="G122" s="22"/>
      <c r="H122" s="11"/>
      <c r="I122" s="11"/>
      <c r="J122" s="5"/>
      <c r="K122" s="3"/>
    </row>
    <row r="123" spans="1:11" ht="27" x14ac:dyDescent="0.2">
      <c r="A123" s="3"/>
      <c r="B123" s="4"/>
      <c r="C123" s="81">
        <v>113</v>
      </c>
      <c r="D123" s="55" t="s">
        <v>45</v>
      </c>
      <c r="E123" s="37" t="s">
        <v>132</v>
      </c>
      <c r="F123" s="52" t="s">
        <v>11</v>
      </c>
      <c r="G123" s="100">
        <v>45.128699999999995</v>
      </c>
      <c r="H123" s="53">
        <v>37689</v>
      </c>
      <c r="I123" s="54">
        <f>ROUND(H123*G123,0)</f>
        <v>1700856</v>
      </c>
      <c r="J123" s="5"/>
      <c r="K123" s="3"/>
    </row>
    <row r="124" spans="1:11" ht="15" x14ac:dyDescent="0.2">
      <c r="A124" s="3"/>
      <c r="B124" s="4"/>
      <c r="C124" s="81">
        <v>114</v>
      </c>
      <c r="D124" s="109" t="s">
        <v>41</v>
      </c>
      <c r="E124" s="37" t="s">
        <v>60</v>
      </c>
      <c r="F124" s="52" t="s">
        <v>11</v>
      </c>
      <c r="G124" s="100">
        <v>45.128699999999995</v>
      </c>
      <c r="H124" s="53">
        <v>45542</v>
      </c>
      <c r="I124" s="54">
        <f t="shared" ref="I124:I131" si="6">ROUND(H124*G124,0)</f>
        <v>2055251</v>
      </c>
      <c r="J124" s="5"/>
      <c r="K124" s="3"/>
    </row>
    <row r="125" spans="1:11" ht="15" x14ac:dyDescent="0.2">
      <c r="A125" s="3"/>
      <c r="B125" s="4"/>
      <c r="C125" s="81">
        <v>115</v>
      </c>
      <c r="D125" s="59" t="s">
        <v>249</v>
      </c>
      <c r="E125" s="37" t="s">
        <v>256</v>
      </c>
      <c r="F125" s="52" t="s">
        <v>11</v>
      </c>
      <c r="G125" s="100">
        <v>45.128699999999995</v>
      </c>
      <c r="H125" s="53">
        <v>47904</v>
      </c>
      <c r="I125" s="54">
        <f t="shared" si="6"/>
        <v>2161845</v>
      </c>
      <c r="J125" s="5"/>
      <c r="K125" s="3"/>
    </row>
    <row r="126" spans="1:11" ht="27" x14ac:dyDescent="0.2">
      <c r="A126" s="3"/>
      <c r="B126" s="4"/>
      <c r="C126" s="81">
        <v>116</v>
      </c>
      <c r="D126" s="59" t="s">
        <v>250</v>
      </c>
      <c r="E126" s="37" t="s">
        <v>257</v>
      </c>
      <c r="F126" s="52" t="s">
        <v>11</v>
      </c>
      <c r="G126" s="100">
        <v>45.128699999999995</v>
      </c>
      <c r="H126" s="53">
        <v>82462</v>
      </c>
      <c r="I126" s="54">
        <f t="shared" si="6"/>
        <v>3721403</v>
      </c>
      <c r="J126" s="5"/>
      <c r="K126" s="3"/>
    </row>
    <row r="127" spans="1:11" ht="15" x14ac:dyDescent="0.2">
      <c r="A127" s="3"/>
      <c r="B127" s="4"/>
      <c r="C127" s="81">
        <v>117</v>
      </c>
      <c r="D127" s="55" t="s">
        <v>251</v>
      </c>
      <c r="E127" s="37" t="s">
        <v>258</v>
      </c>
      <c r="F127" s="52" t="s">
        <v>70</v>
      </c>
      <c r="G127" s="100">
        <v>1.2150000000000001</v>
      </c>
      <c r="H127" s="53">
        <v>67537</v>
      </c>
      <c r="I127" s="54">
        <f t="shared" si="6"/>
        <v>82057</v>
      </c>
      <c r="J127" s="5"/>
      <c r="K127" s="3"/>
    </row>
    <row r="128" spans="1:11" ht="27" x14ac:dyDescent="0.2">
      <c r="A128" s="3"/>
      <c r="B128" s="4"/>
      <c r="C128" s="81">
        <v>118</v>
      </c>
      <c r="D128" s="59" t="s">
        <v>252</v>
      </c>
      <c r="E128" s="51" t="s">
        <v>259</v>
      </c>
      <c r="F128" s="52" t="s">
        <v>11</v>
      </c>
      <c r="G128" s="100">
        <v>4.0500000000000007</v>
      </c>
      <c r="H128" s="53">
        <v>266296</v>
      </c>
      <c r="I128" s="54">
        <f t="shared" si="6"/>
        <v>1078499</v>
      </c>
      <c r="J128" s="5"/>
      <c r="K128" s="3"/>
    </row>
    <row r="129" spans="1:11" ht="27" x14ac:dyDescent="0.2">
      <c r="A129" s="3"/>
      <c r="B129" s="4"/>
      <c r="C129" s="81">
        <v>119</v>
      </c>
      <c r="D129" s="59" t="s">
        <v>253</v>
      </c>
      <c r="E129" s="51" t="s">
        <v>260</v>
      </c>
      <c r="F129" s="52" t="s">
        <v>18</v>
      </c>
      <c r="G129" s="100">
        <v>100</v>
      </c>
      <c r="H129" s="53">
        <v>79865</v>
      </c>
      <c r="I129" s="54">
        <f t="shared" si="6"/>
        <v>7986500</v>
      </c>
      <c r="J129" s="5"/>
      <c r="K129" s="3"/>
    </row>
    <row r="130" spans="1:11" ht="15" x14ac:dyDescent="0.2">
      <c r="A130" s="3"/>
      <c r="B130" s="4"/>
      <c r="C130" s="81">
        <v>120</v>
      </c>
      <c r="D130" s="59" t="s">
        <v>254</v>
      </c>
      <c r="E130" s="51" t="s">
        <v>261</v>
      </c>
      <c r="F130" s="52" t="s">
        <v>11</v>
      </c>
      <c r="G130" s="100">
        <v>117.855</v>
      </c>
      <c r="H130" s="53">
        <v>8483</v>
      </c>
      <c r="I130" s="54">
        <f t="shared" si="6"/>
        <v>999764</v>
      </c>
      <c r="J130" s="5"/>
      <c r="K130" s="3"/>
    </row>
    <row r="131" spans="1:11" ht="41.25" thickBot="1" x14ac:dyDescent="0.25">
      <c r="A131" s="3"/>
      <c r="B131" s="4"/>
      <c r="C131" s="81">
        <v>121</v>
      </c>
      <c r="D131" s="59" t="s">
        <v>255</v>
      </c>
      <c r="E131" s="51" t="s">
        <v>262</v>
      </c>
      <c r="F131" s="52" t="s">
        <v>11</v>
      </c>
      <c r="G131" s="100">
        <v>117.855</v>
      </c>
      <c r="H131" s="53">
        <v>84830</v>
      </c>
      <c r="I131" s="54">
        <f t="shared" si="6"/>
        <v>9997640</v>
      </c>
      <c r="J131" s="5"/>
      <c r="K131" s="3"/>
    </row>
    <row r="132" spans="1:11" ht="15.75" thickBot="1" x14ac:dyDescent="0.25">
      <c r="A132" s="3"/>
      <c r="B132" s="4"/>
      <c r="C132" s="131" t="s">
        <v>263</v>
      </c>
      <c r="D132" s="132"/>
      <c r="E132" s="132"/>
      <c r="F132" s="10"/>
      <c r="G132" s="22"/>
      <c r="H132" s="11"/>
      <c r="I132" s="11"/>
      <c r="J132" s="5"/>
      <c r="K132" s="3"/>
    </row>
    <row r="133" spans="1:11" ht="15" x14ac:dyDescent="0.2">
      <c r="A133" s="3"/>
      <c r="B133" s="4"/>
      <c r="C133" s="61">
        <v>122</v>
      </c>
      <c r="D133" s="55" t="s">
        <v>3</v>
      </c>
      <c r="E133" s="84" t="s">
        <v>9</v>
      </c>
      <c r="F133" s="52" t="s">
        <v>11</v>
      </c>
      <c r="G133" s="100">
        <v>5.0339999999999989</v>
      </c>
      <c r="H133" s="53">
        <v>5763</v>
      </c>
      <c r="I133" s="54">
        <f>ROUND(H133*G133,0)</f>
        <v>29011</v>
      </c>
      <c r="J133" s="5"/>
      <c r="K133" s="3"/>
    </row>
    <row r="134" spans="1:11" ht="27" x14ac:dyDescent="0.2">
      <c r="A134" s="3"/>
      <c r="B134" s="4"/>
      <c r="C134" s="61">
        <v>123</v>
      </c>
      <c r="D134" s="55" t="s">
        <v>7</v>
      </c>
      <c r="E134" s="84" t="s">
        <v>10</v>
      </c>
      <c r="F134" s="52" t="s">
        <v>11</v>
      </c>
      <c r="G134" s="100">
        <v>5.0339999999999989</v>
      </c>
      <c r="H134" s="53">
        <v>50389</v>
      </c>
      <c r="I134" s="54">
        <f t="shared" ref="I134:I142" si="7">ROUND(H134*G134,0)</f>
        <v>253658</v>
      </c>
      <c r="J134" s="5"/>
      <c r="K134" s="3"/>
    </row>
    <row r="135" spans="1:11" ht="15" x14ac:dyDescent="0.2">
      <c r="A135" s="3"/>
      <c r="B135" s="4"/>
      <c r="C135" s="61">
        <v>124</v>
      </c>
      <c r="D135" s="55" t="s">
        <v>4</v>
      </c>
      <c r="E135" s="46" t="s">
        <v>8</v>
      </c>
      <c r="F135" s="52" t="s">
        <v>11</v>
      </c>
      <c r="G135" s="100">
        <v>12.584999999999997</v>
      </c>
      <c r="H135" s="53">
        <v>38540</v>
      </c>
      <c r="I135" s="54">
        <f t="shared" si="7"/>
        <v>485026</v>
      </c>
      <c r="J135" s="5"/>
      <c r="K135" s="3"/>
    </row>
    <row r="136" spans="1:11" ht="15" x14ac:dyDescent="0.2">
      <c r="A136" s="3"/>
      <c r="B136" s="4"/>
      <c r="C136" s="61">
        <v>125</v>
      </c>
      <c r="D136" s="55" t="s">
        <v>72</v>
      </c>
      <c r="E136" s="46" t="s">
        <v>267</v>
      </c>
      <c r="F136" s="52" t="s">
        <v>11</v>
      </c>
      <c r="G136" s="100">
        <v>25.169999999999995</v>
      </c>
      <c r="H136" s="53">
        <v>19393</v>
      </c>
      <c r="I136" s="54">
        <f t="shared" si="7"/>
        <v>488122</v>
      </c>
      <c r="J136" s="5"/>
      <c r="K136" s="3"/>
    </row>
    <row r="137" spans="1:11" ht="15" x14ac:dyDescent="0.2">
      <c r="A137" s="3"/>
      <c r="B137" s="4"/>
      <c r="C137" s="61">
        <v>126</v>
      </c>
      <c r="D137" s="55" t="s">
        <v>264</v>
      </c>
      <c r="E137" s="46" t="s">
        <v>268</v>
      </c>
      <c r="F137" s="52" t="s">
        <v>11</v>
      </c>
      <c r="G137" s="100">
        <v>3</v>
      </c>
      <c r="H137" s="53">
        <v>19772</v>
      </c>
      <c r="I137" s="54">
        <f t="shared" si="7"/>
        <v>59316</v>
      </c>
      <c r="J137" s="5"/>
      <c r="K137" s="3"/>
    </row>
    <row r="138" spans="1:11" ht="15" x14ac:dyDescent="0.2">
      <c r="A138" s="3"/>
      <c r="B138" s="4"/>
      <c r="C138" s="61">
        <v>127</v>
      </c>
      <c r="D138" s="55" t="s">
        <v>49</v>
      </c>
      <c r="E138" s="46" t="s">
        <v>63</v>
      </c>
      <c r="F138" s="52" t="s">
        <v>11</v>
      </c>
      <c r="G138" s="100">
        <v>7.6849999999999996</v>
      </c>
      <c r="H138" s="53">
        <v>20117</v>
      </c>
      <c r="I138" s="54">
        <f t="shared" si="7"/>
        <v>154599</v>
      </c>
      <c r="J138" s="5"/>
      <c r="K138" s="3"/>
    </row>
    <row r="139" spans="1:11" ht="15" x14ac:dyDescent="0.2">
      <c r="A139" s="3"/>
      <c r="B139" s="4"/>
      <c r="C139" s="61">
        <v>128</v>
      </c>
      <c r="D139" s="55" t="s">
        <v>3</v>
      </c>
      <c r="E139" s="84" t="s">
        <v>9</v>
      </c>
      <c r="F139" s="52" t="s">
        <v>12</v>
      </c>
      <c r="G139" s="100">
        <v>2.4</v>
      </c>
      <c r="H139" s="53">
        <v>4908</v>
      </c>
      <c r="I139" s="54">
        <f t="shared" si="7"/>
        <v>11779</v>
      </c>
      <c r="J139" s="5"/>
      <c r="K139" s="3"/>
    </row>
    <row r="140" spans="1:11" ht="15" x14ac:dyDescent="0.2">
      <c r="A140" s="3"/>
      <c r="B140" s="4"/>
      <c r="C140" s="61">
        <v>129</v>
      </c>
      <c r="D140" s="55" t="s">
        <v>4</v>
      </c>
      <c r="E140" s="46" t="s">
        <v>269</v>
      </c>
      <c r="F140" s="52" t="s">
        <v>12</v>
      </c>
      <c r="G140" s="100">
        <v>2</v>
      </c>
      <c r="H140" s="53">
        <v>38540</v>
      </c>
      <c r="I140" s="54">
        <f t="shared" si="7"/>
        <v>77080</v>
      </c>
      <c r="J140" s="5"/>
      <c r="K140" s="3"/>
    </row>
    <row r="141" spans="1:11" ht="15" x14ac:dyDescent="0.2">
      <c r="A141" s="3"/>
      <c r="B141" s="4"/>
      <c r="C141" s="61">
        <v>130</v>
      </c>
      <c r="D141" s="55" t="s">
        <v>265</v>
      </c>
      <c r="E141" s="46" t="s">
        <v>270</v>
      </c>
      <c r="F141" s="52" t="s">
        <v>12</v>
      </c>
      <c r="G141" s="100">
        <v>4</v>
      </c>
      <c r="H141" s="53">
        <v>15397</v>
      </c>
      <c r="I141" s="54">
        <f t="shared" si="7"/>
        <v>61588</v>
      </c>
      <c r="J141" s="5"/>
      <c r="K141" s="3"/>
    </row>
    <row r="142" spans="1:11" ht="15.75" thickBot="1" x14ac:dyDescent="0.25">
      <c r="A142" s="3"/>
      <c r="B142" s="4"/>
      <c r="C142" s="61">
        <v>131</v>
      </c>
      <c r="D142" s="55" t="s">
        <v>266</v>
      </c>
      <c r="E142" s="46" t="s">
        <v>271</v>
      </c>
      <c r="F142" s="52" t="s">
        <v>12</v>
      </c>
      <c r="G142" s="100">
        <v>1</v>
      </c>
      <c r="H142" s="53">
        <v>15931</v>
      </c>
      <c r="I142" s="54">
        <f t="shared" si="7"/>
        <v>15931</v>
      </c>
      <c r="J142" s="5"/>
      <c r="K142" s="3"/>
    </row>
    <row r="143" spans="1:11" ht="15.75" thickBot="1" x14ac:dyDescent="0.25">
      <c r="A143" s="3"/>
      <c r="B143" s="4"/>
      <c r="C143" s="131" t="s">
        <v>272</v>
      </c>
      <c r="D143" s="132"/>
      <c r="E143" s="132"/>
      <c r="F143" s="10"/>
      <c r="G143" s="22"/>
      <c r="H143" s="11"/>
      <c r="I143" s="11"/>
      <c r="J143" s="5"/>
      <c r="K143" s="3"/>
    </row>
    <row r="144" spans="1:11" ht="15" x14ac:dyDescent="0.2">
      <c r="A144" s="3"/>
      <c r="B144" s="4"/>
      <c r="C144" s="61">
        <v>132</v>
      </c>
      <c r="D144" s="55" t="s">
        <v>274</v>
      </c>
      <c r="E144" s="46" t="s">
        <v>277</v>
      </c>
      <c r="F144" s="52" t="s">
        <v>11</v>
      </c>
      <c r="G144" s="100">
        <v>1.5209999999999999</v>
      </c>
      <c r="H144" s="53">
        <v>17964</v>
      </c>
      <c r="I144" s="54">
        <f>ROUND(H144*G144,0)</f>
        <v>27323</v>
      </c>
      <c r="J144" s="5"/>
      <c r="K144" s="3"/>
    </row>
    <row r="145" spans="1:11" ht="27" x14ac:dyDescent="0.2">
      <c r="A145" s="3"/>
      <c r="B145" s="4"/>
      <c r="C145" s="61">
        <v>133</v>
      </c>
      <c r="D145" s="55" t="s">
        <v>275</v>
      </c>
      <c r="E145" s="51" t="s">
        <v>278</v>
      </c>
      <c r="F145" s="52" t="s">
        <v>11</v>
      </c>
      <c r="G145" s="100">
        <v>8.2562999999999995</v>
      </c>
      <c r="H145" s="53">
        <v>21956</v>
      </c>
      <c r="I145" s="54">
        <f t="shared" ref="I145:I147" si="8">ROUND(H145*G145,0)</f>
        <v>181275</v>
      </c>
      <c r="J145" s="5"/>
      <c r="K145" s="3"/>
    </row>
    <row r="146" spans="1:11" ht="27" x14ac:dyDescent="0.2">
      <c r="A146" s="3"/>
      <c r="B146" s="4"/>
      <c r="C146" s="62">
        <v>134</v>
      </c>
      <c r="D146" s="60" t="s">
        <v>255</v>
      </c>
      <c r="E146" s="50" t="s">
        <v>279</v>
      </c>
      <c r="F146" s="52" t="s">
        <v>11</v>
      </c>
      <c r="G146" s="100">
        <v>1.5209999999999999</v>
      </c>
      <c r="H146" s="53">
        <v>84830</v>
      </c>
      <c r="I146" s="54">
        <f t="shared" si="8"/>
        <v>129026</v>
      </c>
      <c r="J146" s="5"/>
      <c r="K146" s="3"/>
    </row>
    <row r="147" spans="1:11" ht="27.75" thickBot="1" x14ac:dyDescent="0.25">
      <c r="A147" s="3"/>
      <c r="B147" s="4"/>
      <c r="C147" s="30">
        <v>135</v>
      </c>
      <c r="D147" s="59" t="s">
        <v>276</v>
      </c>
      <c r="E147" s="51" t="s">
        <v>280</v>
      </c>
      <c r="F147" s="13" t="s">
        <v>11</v>
      </c>
      <c r="G147" s="23">
        <v>8.2562999999999995</v>
      </c>
      <c r="H147" s="85">
        <v>284430</v>
      </c>
      <c r="I147" s="54">
        <f t="shared" si="8"/>
        <v>2348339</v>
      </c>
      <c r="J147" s="5"/>
      <c r="K147" s="3"/>
    </row>
    <row r="148" spans="1:11" ht="15.75" thickBot="1" x14ac:dyDescent="0.25">
      <c r="A148" s="3"/>
      <c r="B148" s="4"/>
      <c r="C148" s="131" t="s">
        <v>273</v>
      </c>
      <c r="D148" s="132"/>
      <c r="E148" s="132"/>
      <c r="F148" s="10"/>
      <c r="G148" s="22"/>
      <c r="H148" s="11"/>
      <c r="I148" s="11"/>
      <c r="J148" s="5"/>
      <c r="K148" s="3"/>
    </row>
    <row r="149" spans="1:11" s="3" customFormat="1" ht="15" x14ac:dyDescent="0.2">
      <c r="B149" s="4"/>
      <c r="C149" s="61">
        <v>136</v>
      </c>
      <c r="D149" s="55" t="s">
        <v>281</v>
      </c>
      <c r="E149" s="78" t="s">
        <v>293</v>
      </c>
      <c r="F149" s="17" t="s">
        <v>11</v>
      </c>
      <c r="G149" s="23">
        <v>381.91999999999996</v>
      </c>
      <c r="H149" s="14">
        <v>7315</v>
      </c>
      <c r="I149" s="16">
        <f>ROUND(H149*G149,0)</f>
        <v>2793745</v>
      </c>
      <c r="J149" s="5"/>
    </row>
    <row r="150" spans="1:11" ht="27" x14ac:dyDescent="0.2">
      <c r="B150" s="18"/>
      <c r="C150" s="61">
        <v>137</v>
      </c>
      <c r="D150" s="55" t="s">
        <v>282</v>
      </c>
      <c r="E150" s="51" t="s">
        <v>294</v>
      </c>
      <c r="F150" s="13" t="s">
        <v>12</v>
      </c>
      <c r="G150" s="23">
        <v>79.900000000000006</v>
      </c>
      <c r="H150" s="14">
        <v>17964</v>
      </c>
      <c r="I150" s="16">
        <f t="shared" ref="I150:I166" si="9">ROUND(H150*G150,0)</f>
        <v>1435324</v>
      </c>
      <c r="J150" s="19"/>
    </row>
    <row r="151" spans="1:11" ht="27" x14ac:dyDescent="0.2">
      <c r="B151" s="18"/>
      <c r="C151" s="62">
        <v>138</v>
      </c>
      <c r="D151" s="64" t="s">
        <v>283</v>
      </c>
      <c r="E151" s="90" t="s">
        <v>295</v>
      </c>
      <c r="F151" s="13" t="s">
        <v>18</v>
      </c>
      <c r="G151" s="23">
        <v>3</v>
      </c>
      <c r="H151" s="14">
        <v>184630</v>
      </c>
      <c r="I151" s="16">
        <f t="shared" si="9"/>
        <v>553890</v>
      </c>
      <c r="J151" s="19"/>
    </row>
    <row r="152" spans="1:11" ht="27" x14ac:dyDescent="0.2">
      <c r="B152" s="18"/>
      <c r="C152" s="30">
        <v>139</v>
      </c>
      <c r="D152" s="59" t="s">
        <v>284</v>
      </c>
      <c r="E152" s="51" t="s">
        <v>296</v>
      </c>
      <c r="F152" s="13" t="s">
        <v>18</v>
      </c>
      <c r="G152" s="23">
        <v>95</v>
      </c>
      <c r="H152" s="14">
        <v>84830</v>
      </c>
      <c r="I152" s="16">
        <f t="shared" si="9"/>
        <v>8058850</v>
      </c>
      <c r="J152" s="19"/>
    </row>
    <row r="153" spans="1:11" ht="27" x14ac:dyDescent="0.2">
      <c r="B153" s="18"/>
      <c r="C153" s="62">
        <v>140</v>
      </c>
      <c r="D153" s="86" t="s">
        <v>57</v>
      </c>
      <c r="E153" s="50" t="s">
        <v>297</v>
      </c>
      <c r="F153" s="13" t="s">
        <v>11</v>
      </c>
      <c r="G153" s="23">
        <v>221.755</v>
      </c>
      <c r="H153" s="14">
        <v>75635</v>
      </c>
      <c r="I153" s="16">
        <f t="shared" si="9"/>
        <v>16772439</v>
      </c>
      <c r="J153" s="19"/>
    </row>
    <row r="154" spans="1:11" ht="27" x14ac:dyDescent="0.2">
      <c r="B154" s="18"/>
      <c r="C154" s="30">
        <v>141</v>
      </c>
      <c r="D154" s="59" t="s">
        <v>80</v>
      </c>
      <c r="E154" s="51" t="s">
        <v>298</v>
      </c>
      <c r="F154" s="13" t="s">
        <v>18</v>
      </c>
      <c r="G154" s="23">
        <v>1</v>
      </c>
      <c r="H154" s="14">
        <v>10879</v>
      </c>
      <c r="I154" s="16">
        <f t="shared" si="9"/>
        <v>10879</v>
      </c>
      <c r="J154" s="19"/>
    </row>
    <row r="155" spans="1:11" ht="27" x14ac:dyDescent="0.2">
      <c r="B155" s="18"/>
      <c r="C155" s="87">
        <v>142</v>
      </c>
      <c r="D155" s="88" t="s">
        <v>14</v>
      </c>
      <c r="E155" s="91" t="s">
        <v>299</v>
      </c>
      <c r="F155" s="13" t="s">
        <v>12</v>
      </c>
      <c r="G155" s="23">
        <v>11.450000000000001</v>
      </c>
      <c r="H155" s="14">
        <v>37924</v>
      </c>
      <c r="I155" s="16">
        <f t="shared" si="9"/>
        <v>434230</v>
      </c>
      <c r="J155" s="19"/>
    </row>
    <row r="156" spans="1:11" ht="27" x14ac:dyDescent="0.2">
      <c r="B156" s="18"/>
      <c r="C156" s="30">
        <v>143</v>
      </c>
      <c r="D156" s="59" t="s">
        <v>285</v>
      </c>
      <c r="E156" s="51" t="s">
        <v>300</v>
      </c>
      <c r="F156" s="13" t="s">
        <v>18</v>
      </c>
      <c r="G156" s="23">
        <v>2</v>
      </c>
      <c r="H156" s="14">
        <v>379240</v>
      </c>
      <c r="I156" s="16">
        <f t="shared" si="9"/>
        <v>758480</v>
      </c>
      <c r="J156" s="19"/>
    </row>
    <row r="157" spans="1:11" ht="27" x14ac:dyDescent="0.2">
      <c r="B157" s="18"/>
      <c r="C157" s="61">
        <v>144</v>
      </c>
      <c r="D157" s="60" t="s">
        <v>286</v>
      </c>
      <c r="E157" s="50" t="s">
        <v>301</v>
      </c>
      <c r="F157" s="13" t="s">
        <v>11</v>
      </c>
      <c r="G157" s="23">
        <v>4</v>
      </c>
      <c r="H157" s="14">
        <v>73943</v>
      </c>
      <c r="I157" s="16">
        <f t="shared" si="9"/>
        <v>295772</v>
      </c>
      <c r="J157" s="19"/>
    </row>
    <row r="158" spans="1:11" ht="40.5" x14ac:dyDescent="0.2">
      <c r="B158" s="18"/>
      <c r="C158" s="61">
        <v>145</v>
      </c>
      <c r="D158" s="59" t="s">
        <v>120</v>
      </c>
      <c r="E158" s="51" t="s">
        <v>183</v>
      </c>
      <c r="F158" s="13" t="s">
        <v>12</v>
      </c>
      <c r="G158" s="23">
        <v>3.45</v>
      </c>
      <c r="H158" s="14">
        <v>551362</v>
      </c>
      <c r="I158" s="16">
        <f t="shared" si="9"/>
        <v>1902199</v>
      </c>
      <c r="J158" s="19"/>
    </row>
    <row r="159" spans="1:11" ht="54" x14ac:dyDescent="0.2">
      <c r="B159" s="18"/>
      <c r="C159" s="61">
        <v>146</v>
      </c>
      <c r="D159" s="60" t="s">
        <v>121</v>
      </c>
      <c r="E159" s="50" t="s">
        <v>184</v>
      </c>
      <c r="F159" s="13" t="s">
        <v>12</v>
      </c>
      <c r="G159" s="23">
        <v>3.45</v>
      </c>
      <c r="H159" s="14">
        <v>1027329</v>
      </c>
      <c r="I159" s="16">
        <f t="shared" si="9"/>
        <v>3544285</v>
      </c>
      <c r="J159" s="19"/>
    </row>
    <row r="160" spans="1:11" ht="27" x14ac:dyDescent="0.2">
      <c r="B160" s="18"/>
      <c r="C160" s="62">
        <v>147</v>
      </c>
      <c r="D160" s="60" t="s">
        <v>287</v>
      </c>
      <c r="E160" s="50" t="s">
        <v>302</v>
      </c>
      <c r="F160" s="13" t="s">
        <v>18</v>
      </c>
      <c r="G160" s="23">
        <v>2</v>
      </c>
      <c r="H160" s="14">
        <v>1846300</v>
      </c>
      <c r="I160" s="16">
        <f t="shared" si="9"/>
        <v>3692600</v>
      </c>
      <c r="J160" s="19"/>
    </row>
    <row r="161" spans="2:10" ht="54" x14ac:dyDescent="0.2">
      <c r="B161" s="18"/>
      <c r="C161" s="30">
        <v>148</v>
      </c>
      <c r="D161" s="59" t="s">
        <v>288</v>
      </c>
      <c r="E161" s="51" t="s">
        <v>303</v>
      </c>
      <c r="F161" s="13" t="s">
        <v>18</v>
      </c>
      <c r="G161" s="23">
        <v>1</v>
      </c>
      <c r="H161" s="14">
        <v>3792400</v>
      </c>
      <c r="I161" s="16">
        <f t="shared" si="9"/>
        <v>3792400</v>
      </c>
      <c r="J161" s="19"/>
    </row>
    <row r="162" spans="2:10" ht="94.5" x14ac:dyDescent="0.2">
      <c r="B162" s="18"/>
      <c r="C162" s="62">
        <v>149</v>
      </c>
      <c r="D162" s="60" t="s">
        <v>289</v>
      </c>
      <c r="E162" s="50" t="s">
        <v>304</v>
      </c>
      <c r="F162" s="13" t="s">
        <v>18</v>
      </c>
      <c r="G162" s="23">
        <v>2</v>
      </c>
      <c r="H162" s="14">
        <v>559025</v>
      </c>
      <c r="I162" s="16">
        <f t="shared" si="9"/>
        <v>1118050</v>
      </c>
      <c r="J162" s="19"/>
    </row>
    <row r="163" spans="2:10" ht="81" x14ac:dyDescent="0.2">
      <c r="B163" s="18"/>
      <c r="C163" s="30">
        <v>150</v>
      </c>
      <c r="D163" s="59" t="s">
        <v>290</v>
      </c>
      <c r="E163" s="51" t="s">
        <v>305</v>
      </c>
      <c r="F163" s="13" t="s">
        <v>12</v>
      </c>
      <c r="G163" s="23">
        <v>12</v>
      </c>
      <c r="H163" s="14">
        <v>948100</v>
      </c>
      <c r="I163" s="16">
        <f t="shared" si="9"/>
        <v>11377200</v>
      </c>
      <c r="J163" s="19"/>
    </row>
    <row r="164" spans="2:10" ht="54" x14ac:dyDescent="0.2">
      <c r="B164" s="18"/>
      <c r="C164" s="30">
        <v>151</v>
      </c>
      <c r="D164" s="59" t="s">
        <v>291</v>
      </c>
      <c r="E164" s="51" t="s">
        <v>306</v>
      </c>
      <c r="F164" s="13" t="s">
        <v>12</v>
      </c>
      <c r="G164" s="23">
        <v>15</v>
      </c>
      <c r="H164" s="14">
        <v>284430</v>
      </c>
      <c r="I164" s="16">
        <f t="shared" si="9"/>
        <v>4266450</v>
      </c>
      <c r="J164" s="19"/>
    </row>
    <row r="165" spans="2:10" x14ac:dyDescent="0.2">
      <c r="B165" s="18"/>
      <c r="C165" s="61">
        <v>152</v>
      </c>
      <c r="D165" s="89" t="s">
        <v>42</v>
      </c>
      <c r="E165" s="51" t="s">
        <v>307</v>
      </c>
      <c r="F165" s="13" t="s">
        <v>70</v>
      </c>
      <c r="G165" s="23">
        <v>151.65769999999998</v>
      </c>
      <c r="H165" s="14">
        <v>178844</v>
      </c>
      <c r="I165" s="16">
        <f t="shared" si="9"/>
        <v>27123070</v>
      </c>
      <c r="J165" s="19"/>
    </row>
    <row r="166" spans="2:10" ht="15" thickBot="1" x14ac:dyDescent="0.25">
      <c r="B166" s="18"/>
      <c r="C166" s="61">
        <v>153</v>
      </c>
      <c r="D166" s="55" t="s">
        <v>292</v>
      </c>
      <c r="E166" s="46" t="s">
        <v>308</v>
      </c>
      <c r="F166" s="13" t="s">
        <v>11</v>
      </c>
      <c r="G166" s="23">
        <v>153.79339999999996</v>
      </c>
      <c r="H166" s="14">
        <v>121065</v>
      </c>
      <c r="I166" s="16">
        <f t="shared" si="9"/>
        <v>18618998</v>
      </c>
      <c r="J166" s="19"/>
    </row>
    <row r="167" spans="2:10" ht="15" thickBot="1" x14ac:dyDescent="0.25">
      <c r="B167" s="18"/>
      <c r="C167" s="131" t="s">
        <v>309</v>
      </c>
      <c r="D167" s="132"/>
      <c r="E167" s="132"/>
      <c r="F167" s="10"/>
      <c r="G167" s="22"/>
      <c r="H167" s="11"/>
      <c r="I167" s="11"/>
      <c r="J167" s="19"/>
    </row>
    <row r="168" spans="2:10" ht="40.5" x14ac:dyDescent="0.2">
      <c r="B168" s="18"/>
      <c r="C168" s="30">
        <v>154</v>
      </c>
      <c r="D168" s="92" t="s">
        <v>310</v>
      </c>
      <c r="E168" s="91" t="s">
        <v>317</v>
      </c>
      <c r="F168" s="13" t="s">
        <v>12</v>
      </c>
      <c r="G168" s="23">
        <v>17</v>
      </c>
      <c r="H168" s="14">
        <v>91192</v>
      </c>
      <c r="I168" s="15">
        <f>ROUND(H168*G168,0)</f>
        <v>1550264</v>
      </c>
      <c r="J168" s="19"/>
    </row>
    <row r="169" spans="2:10" ht="27" x14ac:dyDescent="0.2">
      <c r="B169" s="18"/>
      <c r="C169" s="30">
        <v>155</v>
      </c>
      <c r="D169" s="59" t="s">
        <v>311</v>
      </c>
      <c r="E169" s="50" t="s">
        <v>318</v>
      </c>
      <c r="F169" s="13" t="s">
        <v>18</v>
      </c>
      <c r="G169" s="23">
        <v>8</v>
      </c>
      <c r="H169" s="14">
        <v>76961</v>
      </c>
      <c r="I169" s="15">
        <f t="shared" ref="I169:I178" si="10">ROUND(H169*G169,0)</f>
        <v>615688</v>
      </c>
      <c r="J169" s="19"/>
    </row>
    <row r="170" spans="2:10" ht="27" x14ac:dyDescent="0.2">
      <c r="B170" s="18"/>
      <c r="C170" s="93">
        <v>156</v>
      </c>
      <c r="D170" s="60" t="s">
        <v>312</v>
      </c>
      <c r="E170" s="50" t="s">
        <v>319</v>
      </c>
      <c r="F170" s="13" t="s">
        <v>18</v>
      </c>
      <c r="G170" s="23">
        <v>8</v>
      </c>
      <c r="H170" s="14">
        <v>131938</v>
      </c>
      <c r="I170" s="15">
        <f t="shared" si="10"/>
        <v>1055504</v>
      </c>
      <c r="J170" s="19"/>
    </row>
    <row r="171" spans="2:10" x14ac:dyDescent="0.2">
      <c r="B171" s="18"/>
      <c r="C171" s="94">
        <v>157</v>
      </c>
      <c r="D171" s="60" t="s">
        <v>313</v>
      </c>
      <c r="E171" s="50" t="s">
        <v>320</v>
      </c>
      <c r="F171" s="13" t="s">
        <v>12</v>
      </c>
      <c r="G171" s="23">
        <v>22</v>
      </c>
      <c r="H171" s="14">
        <v>22013</v>
      </c>
      <c r="I171" s="15">
        <f t="shared" si="10"/>
        <v>484286</v>
      </c>
      <c r="J171" s="19"/>
    </row>
    <row r="172" spans="2:10" x14ac:dyDescent="0.2">
      <c r="B172" s="18"/>
      <c r="C172" s="30">
        <v>158</v>
      </c>
      <c r="D172" s="59" t="s">
        <v>80</v>
      </c>
      <c r="E172" s="51" t="s">
        <v>131</v>
      </c>
      <c r="F172" s="13" t="s">
        <v>18</v>
      </c>
      <c r="G172" s="23">
        <v>412</v>
      </c>
      <c r="H172" s="14">
        <v>10879</v>
      </c>
      <c r="I172" s="15">
        <f t="shared" si="10"/>
        <v>4482148</v>
      </c>
      <c r="J172" s="19"/>
    </row>
    <row r="173" spans="2:10" ht="27" x14ac:dyDescent="0.2">
      <c r="B173" s="18"/>
      <c r="C173" s="95">
        <v>159</v>
      </c>
      <c r="D173" s="92" t="s">
        <v>58</v>
      </c>
      <c r="E173" s="96" t="s">
        <v>321</v>
      </c>
      <c r="F173" s="13" t="s">
        <v>18</v>
      </c>
      <c r="G173" s="23">
        <v>412</v>
      </c>
      <c r="H173" s="14">
        <v>142900</v>
      </c>
      <c r="I173" s="15">
        <f t="shared" si="10"/>
        <v>58874800</v>
      </c>
      <c r="J173" s="19"/>
    </row>
    <row r="174" spans="2:10" x14ac:dyDescent="0.2">
      <c r="B174" s="18"/>
      <c r="C174" s="95">
        <v>160</v>
      </c>
      <c r="D174" s="92" t="s">
        <v>314</v>
      </c>
      <c r="E174" s="91" t="s">
        <v>322</v>
      </c>
      <c r="F174" s="13" t="s">
        <v>12</v>
      </c>
      <c r="G174" s="23">
        <v>18</v>
      </c>
      <c r="H174" s="14">
        <v>27944</v>
      </c>
      <c r="I174" s="15">
        <f t="shared" si="10"/>
        <v>502992</v>
      </c>
      <c r="J174" s="19"/>
    </row>
    <row r="175" spans="2:10" x14ac:dyDescent="0.2">
      <c r="B175" s="18"/>
      <c r="C175" s="30">
        <v>161</v>
      </c>
      <c r="D175" s="60" t="s">
        <v>314</v>
      </c>
      <c r="E175" s="50" t="s">
        <v>323</v>
      </c>
      <c r="F175" s="13" t="s">
        <v>12</v>
      </c>
      <c r="G175" s="23">
        <v>5</v>
      </c>
      <c r="H175" s="14">
        <v>27944</v>
      </c>
      <c r="I175" s="15">
        <f t="shared" si="10"/>
        <v>139720</v>
      </c>
      <c r="J175" s="19"/>
    </row>
    <row r="176" spans="2:10" x14ac:dyDescent="0.2">
      <c r="B176" s="18"/>
      <c r="C176" s="93">
        <v>162</v>
      </c>
      <c r="D176" s="59" t="s">
        <v>40</v>
      </c>
      <c r="E176" s="51" t="s">
        <v>324</v>
      </c>
      <c r="F176" s="13" t="s">
        <v>12</v>
      </c>
      <c r="G176" s="23">
        <v>5</v>
      </c>
      <c r="H176" s="14">
        <v>16525</v>
      </c>
      <c r="I176" s="15">
        <f t="shared" si="10"/>
        <v>82625</v>
      </c>
      <c r="J176" s="19"/>
    </row>
    <row r="177" spans="2:10" ht="81" x14ac:dyDescent="0.25">
      <c r="B177" s="18"/>
      <c r="C177" s="30">
        <v>163</v>
      </c>
      <c r="D177" s="59" t="s">
        <v>315</v>
      </c>
      <c r="E177" s="97" t="s">
        <v>325</v>
      </c>
      <c r="F177" s="13" t="s">
        <v>18</v>
      </c>
      <c r="G177" s="23">
        <v>30</v>
      </c>
      <c r="H177" s="14">
        <v>379240</v>
      </c>
      <c r="I177" s="15">
        <f t="shared" si="10"/>
        <v>11377200</v>
      </c>
      <c r="J177" s="19"/>
    </row>
    <row r="178" spans="2:10" ht="27" x14ac:dyDescent="0.2">
      <c r="B178" s="18"/>
      <c r="C178" s="95">
        <v>164</v>
      </c>
      <c r="D178" s="109" t="s">
        <v>316</v>
      </c>
      <c r="E178" s="96" t="s">
        <v>326</v>
      </c>
      <c r="F178" s="13" t="s">
        <v>18</v>
      </c>
      <c r="G178" s="23">
        <v>1</v>
      </c>
      <c r="H178" s="14">
        <v>1247500</v>
      </c>
      <c r="I178" s="15">
        <f t="shared" si="10"/>
        <v>1247500</v>
      </c>
      <c r="J178" s="19"/>
    </row>
    <row r="179" spans="2:10" ht="14.25" customHeight="1" x14ac:dyDescent="0.2">
      <c r="B179" s="18"/>
      <c r="C179" s="133" t="s">
        <v>19</v>
      </c>
      <c r="D179" s="134"/>
      <c r="E179" s="134"/>
      <c r="F179" s="134"/>
      <c r="G179" s="134"/>
      <c r="H179" s="135"/>
      <c r="I179" s="25">
        <f>SUM(I6:I178)</f>
        <v>766120621</v>
      </c>
      <c r="J179" s="19"/>
    </row>
    <row r="180" spans="2:10" x14ac:dyDescent="0.2">
      <c r="B180" s="18"/>
      <c r="C180" s="141" t="s">
        <v>20</v>
      </c>
      <c r="D180" s="141"/>
      <c r="E180" s="141"/>
      <c r="F180" s="141"/>
      <c r="G180" s="141"/>
      <c r="H180" s="24">
        <v>0.31</v>
      </c>
      <c r="I180" s="15">
        <f>ROUND(H180*I179,0)</f>
        <v>237497393</v>
      </c>
      <c r="J180" s="19"/>
    </row>
    <row r="181" spans="2:10" x14ac:dyDescent="0.2">
      <c r="B181" s="18"/>
      <c r="C181" s="141" t="s">
        <v>23</v>
      </c>
      <c r="D181" s="141"/>
      <c r="E181" s="141"/>
      <c r="F181" s="141"/>
      <c r="G181" s="141"/>
      <c r="H181" s="24">
        <v>0.01</v>
      </c>
      <c r="I181" s="15">
        <f>ROUND(H181*I179,0)</f>
        <v>7661206</v>
      </c>
      <c r="J181" s="19"/>
    </row>
    <row r="182" spans="2:10" x14ac:dyDescent="0.2">
      <c r="B182" s="18"/>
      <c r="C182" s="141" t="s">
        <v>2</v>
      </c>
      <c r="D182" s="141"/>
      <c r="E182" s="141"/>
      <c r="F182" s="141"/>
      <c r="G182" s="141"/>
      <c r="H182" s="24">
        <v>0.03</v>
      </c>
      <c r="I182" s="15">
        <f>ROUND(H182*I179,0)</f>
        <v>22983619</v>
      </c>
      <c r="J182" s="19"/>
    </row>
    <row r="183" spans="2:10" x14ac:dyDescent="0.2">
      <c r="B183" s="18"/>
      <c r="C183" s="141" t="s">
        <v>21</v>
      </c>
      <c r="D183" s="141"/>
      <c r="E183" s="141"/>
      <c r="F183" s="141"/>
      <c r="G183" s="141"/>
      <c r="H183" s="24">
        <v>0.19</v>
      </c>
      <c r="I183" s="15">
        <f>ROUND(H183*I182,0)</f>
        <v>4366888</v>
      </c>
      <c r="J183" s="19"/>
    </row>
    <row r="184" spans="2:10" ht="15" thickBot="1" x14ac:dyDescent="0.25">
      <c r="B184" s="18"/>
      <c r="C184" s="141" t="s">
        <v>22</v>
      </c>
      <c r="D184" s="141"/>
      <c r="E184" s="141"/>
      <c r="F184" s="141"/>
      <c r="G184" s="141"/>
      <c r="H184" s="141"/>
      <c r="I184" s="25">
        <f>I179+I180+I181+I182+I183</f>
        <v>1038629727</v>
      </c>
      <c r="J184" s="19"/>
    </row>
    <row r="185" spans="2:10" x14ac:dyDescent="0.2">
      <c r="B185" s="18"/>
      <c r="C185" s="136" t="s">
        <v>327</v>
      </c>
      <c r="D185" s="137"/>
      <c r="E185" s="137"/>
      <c r="F185" s="137"/>
      <c r="G185" s="137"/>
      <c r="H185" s="137"/>
      <c r="I185" s="137"/>
      <c r="J185" s="19"/>
    </row>
    <row r="186" spans="2:10" ht="15" thickBot="1" x14ac:dyDescent="0.25">
      <c r="B186" s="18"/>
      <c r="C186" s="138"/>
      <c r="D186" s="139"/>
      <c r="E186" s="139"/>
      <c r="F186" s="140"/>
      <c r="G186" s="140"/>
      <c r="H186" s="139"/>
      <c r="I186" s="140"/>
      <c r="J186" s="19"/>
    </row>
    <row r="187" spans="2:10" ht="15" thickBot="1" x14ac:dyDescent="0.25">
      <c r="B187" s="18"/>
      <c r="C187" s="131" t="s">
        <v>328</v>
      </c>
      <c r="D187" s="132"/>
      <c r="E187" s="132"/>
      <c r="F187" s="10"/>
      <c r="G187" s="22"/>
      <c r="H187" s="11"/>
      <c r="I187" s="11"/>
      <c r="J187" s="19"/>
    </row>
    <row r="188" spans="2:10" ht="15" thickBot="1" x14ac:dyDescent="0.25">
      <c r="B188" s="18"/>
      <c r="C188" s="12">
        <v>1</v>
      </c>
      <c r="D188" s="26">
        <v>1.1000000000000001</v>
      </c>
      <c r="E188" s="27" t="s">
        <v>24</v>
      </c>
      <c r="F188" s="13" t="s">
        <v>11</v>
      </c>
      <c r="G188" s="23">
        <v>525.62</v>
      </c>
      <c r="H188" s="14">
        <v>4296</v>
      </c>
      <c r="I188" s="15">
        <f>ROUND(H188*G188,0)</f>
        <v>2258064</v>
      </c>
      <c r="J188" s="19"/>
    </row>
    <row r="189" spans="2:10" ht="15" thickBot="1" x14ac:dyDescent="0.25">
      <c r="B189" s="18"/>
      <c r="C189" s="131" t="s">
        <v>330</v>
      </c>
      <c r="D189" s="132"/>
      <c r="E189" s="132"/>
      <c r="F189" s="10"/>
      <c r="G189" s="22"/>
      <c r="H189" s="11"/>
      <c r="I189" s="11"/>
      <c r="J189" s="19"/>
    </row>
    <row r="190" spans="2:10" ht="42.75" x14ac:dyDescent="0.2">
      <c r="B190" s="18"/>
      <c r="C190" s="12">
        <v>2</v>
      </c>
      <c r="D190" s="26">
        <v>2.1</v>
      </c>
      <c r="E190" s="27" t="s">
        <v>25</v>
      </c>
      <c r="F190" s="13" t="s">
        <v>11</v>
      </c>
      <c r="G190" s="23">
        <v>2.88</v>
      </c>
      <c r="H190" s="14">
        <v>25362</v>
      </c>
      <c r="I190" s="15">
        <f t="shared" ref="I190:I209" si="11">ROUND(H190*G190,0)</f>
        <v>73043</v>
      </c>
      <c r="J190" s="19"/>
    </row>
    <row r="191" spans="2:10" ht="42.75" x14ac:dyDescent="0.2">
      <c r="B191" s="18"/>
      <c r="C191" s="12">
        <v>3</v>
      </c>
      <c r="D191" s="26">
        <v>2.2000000000000002</v>
      </c>
      <c r="E191" s="27" t="s">
        <v>26</v>
      </c>
      <c r="F191" s="13" t="s">
        <v>11</v>
      </c>
      <c r="G191" s="23">
        <v>20.25</v>
      </c>
      <c r="H191" s="14">
        <v>31651</v>
      </c>
      <c r="I191" s="15">
        <f t="shared" si="11"/>
        <v>640933</v>
      </c>
      <c r="J191" s="19"/>
    </row>
    <row r="192" spans="2:10" ht="43.5" thickBot="1" x14ac:dyDescent="0.25">
      <c r="B192" s="18"/>
      <c r="C192" s="12">
        <v>4</v>
      </c>
      <c r="D192" s="26">
        <v>2.2999999999999998</v>
      </c>
      <c r="E192" s="27" t="s">
        <v>329</v>
      </c>
      <c r="F192" s="13" t="s">
        <v>11</v>
      </c>
      <c r="G192" s="23">
        <v>8.92</v>
      </c>
      <c r="H192" s="14">
        <v>22440</v>
      </c>
      <c r="I192" s="15">
        <f t="shared" si="11"/>
        <v>200165</v>
      </c>
      <c r="J192" s="19"/>
    </row>
    <row r="193" spans="2:10" ht="15" thickBot="1" x14ac:dyDescent="0.25">
      <c r="B193" s="18"/>
      <c r="C193" s="131" t="s">
        <v>331</v>
      </c>
      <c r="D193" s="132"/>
      <c r="E193" s="132"/>
      <c r="F193" s="10"/>
      <c r="G193" s="22"/>
      <c r="H193" s="11"/>
      <c r="I193" s="11"/>
      <c r="J193" s="19"/>
    </row>
    <row r="194" spans="2:10" ht="42.75" x14ac:dyDescent="0.2">
      <c r="B194" s="18"/>
      <c r="C194" s="12">
        <v>5</v>
      </c>
      <c r="D194" s="26">
        <v>3.1</v>
      </c>
      <c r="E194" s="27" t="s">
        <v>27</v>
      </c>
      <c r="F194" s="13" t="s">
        <v>11</v>
      </c>
      <c r="G194" s="23">
        <v>11.67</v>
      </c>
      <c r="H194" s="14">
        <v>44286</v>
      </c>
      <c r="I194" s="15">
        <f t="shared" si="11"/>
        <v>516818</v>
      </c>
      <c r="J194" s="19"/>
    </row>
    <row r="195" spans="2:10" ht="28.5" x14ac:dyDescent="0.2">
      <c r="B195" s="18"/>
      <c r="C195" s="12">
        <v>6</v>
      </c>
      <c r="D195" s="26">
        <v>3.2</v>
      </c>
      <c r="E195" s="27" t="s">
        <v>332</v>
      </c>
      <c r="F195" s="13" t="s">
        <v>70</v>
      </c>
      <c r="G195" s="23">
        <v>13.4</v>
      </c>
      <c r="H195" s="14">
        <v>471639</v>
      </c>
      <c r="I195" s="15">
        <f t="shared" si="11"/>
        <v>6319963</v>
      </c>
      <c r="J195" s="19"/>
    </row>
    <row r="196" spans="2:10" ht="57.75" thickBot="1" x14ac:dyDescent="0.25">
      <c r="B196" s="18"/>
      <c r="C196" s="12">
        <v>7</v>
      </c>
      <c r="D196" s="26">
        <v>3.3</v>
      </c>
      <c r="E196" s="27" t="s">
        <v>28</v>
      </c>
      <c r="F196" s="13" t="s">
        <v>11</v>
      </c>
      <c r="G196" s="23">
        <v>2.5499999999999998</v>
      </c>
      <c r="H196" s="14">
        <v>130076</v>
      </c>
      <c r="I196" s="15">
        <f t="shared" si="11"/>
        <v>331694</v>
      </c>
      <c r="J196" s="19"/>
    </row>
    <row r="197" spans="2:10" ht="15" thickBot="1" x14ac:dyDescent="0.25">
      <c r="B197" s="18"/>
      <c r="C197" s="131" t="s">
        <v>333</v>
      </c>
      <c r="D197" s="132"/>
      <c r="E197" s="132"/>
      <c r="F197" s="10"/>
      <c r="G197" s="22"/>
      <c r="H197" s="11"/>
      <c r="I197" s="11"/>
      <c r="J197" s="19"/>
    </row>
    <row r="198" spans="2:10" ht="43.5" thickBot="1" x14ac:dyDescent="0.25">
      <c r="B198" s="18"/>
      <c r="C198" s="12">
        <v>8</v>
      </c>
      <c r="D198" s="26">
        <v>4.0999999999999996</v>
      </c>
      <c r="E198" s="27" t="s">
        <v>334</v>
      </c>
      <c r="F198" s="13" t="s">
        <v>12</v>
      </c>
      <c r="G198" s="23">
        <v>12.8</v>
      </c>
      <c r="H198" s="14">
        <v>140080</v>
      </c>
      <c r="I198" s="15">
        <f t="shared" si="11"/>
        <v>1793024</v>
      </c>
      <c r="J198" s="19"/>
    </row>
    <row r="199" spans="2:10" ht="15" thickBot="1" x14ac:dyDescent="0.25">
      <c r="B199" s="18"/>
      <c r="C199" s="131" t="s">
        <v>335</v>
      </c>
      <c r="D199" s="132"/>
      <c r="E199" s="132"/>
      <c r="F199" s="10"/>
      <c r="G199" s="22"/>
      <c r="H199" s="11"/>
      <c r="I199" s="11"/>
      <c r="J199" s="19"/>
    </row>
    <row r="200" spans="2:10" ht="72" thickBot="1" x14ac:dyDescent="0.25">
      <c r="B200" s="18"/>
      <c r="C200" s="12">
        <v>9</v>
      </c>
      <c r="D200" s="26">
        <v>5.0999999999999996</v>
      </c>
      <c r="E200" s="27" t="s">
        <v>29</v>
      </c>
      <c r="F200" s="13" t="s">
        <v>11</v>
      </c>
      <c r="G200" s="23">
        <v>169.75</v>
      </c>
      <c r="H200" s="14">
        <v>813115</v>
      </c>
      <c r="I200" s="15">
        <f t="shared" si="11"/>
        <v>138026271</v>
      </c>
      <c r="J200" s="19"/>
    </row>
    <row r="201" spans="2:10" ht="15" thickBot="1" x14ac:dyDescent="0.25">
      <c r="B201" s="18"/>
      <c r="C201" s="131" t="s">
        <v>336</v>
      </c>
      <c r="D201" s="132"/>
      <c r="E201" s="132"/>
      <c r="F201" s="10"/>
      <c r="G201" s="22"/>
      <c r="H201" s="11"/>
      <c r="I201" s="11"/>
      <c r="J201" s="19"/>
    </row>
    <row r="202" spans="2:10" ht="57" x14ac:dyDescent="0.2">
      <c r="B202" s="18"/>
      <c r="C202" s="12">
        <v>10</v>
      </c>
      <c r="D202" s="26">
        <v>6.1</v>
      </c>
      <c r="E202" s="27" t="s">
        <v>30</v>
      </c>
      <c r="F202" s="13" t="s">
        <v>11</v>
      </c>
      <c r="G202" s="23">
        <v>27.15</v>
      </c>
      <c r="H202" s="14">
        <v>4412599</v>
      </c>
      <c r="I202" s="15">
        <f t="shared" si="11"/>
        <v>119802063</v>
      </c>
      <c r="J202" s="19"/>
    </row>
    <row r="203" spans="2:10" ht="57" x14ac:dyDescent="0.2">
      <c r="B203" s="18"/>
      <c r="C203" s="12">
        <v>11</v>
      </c>
      <c r="D203" s="26">
        <v>6.2</v>
      </c>
      <c r="E203" s="27" t="s">
        <v>31</v>
      </c>
      <c r="F203" s="13" t="s">
        <v>12</v>
      </c>
      <c r="G203" s="23">
        <v>25.22</v>
      </c>
      <c r="H203" s="14">
        <v>917040</v>
      </c>
      <c r="I203" s="15">
        <f t="shared" si="11"/>
        <v>23127749</v>
      </c>
      <c r="J203" s="19"/>
    </row>
    <row r="204" spans="2:10" ht="57" x14ac:dyDescent="0.2">
      <c r="B204" s="18"/>
      <c r="C204" s="12">
        <v>12</v>
      </c>
      <c r="D204" s="26">
        <v>6.3</v>
      </c>
      <c r="E204" s="27" t="s">
        <v>337</v>
      </c>
      <c r="F204" s="13" t="s">
        <v>12</v>
      </c>
      <c r="G204" s="23">
        <v>96.2</v>
      </c>
      <c r="H204" s="14">
        <v>854177</v>
      </c>
      <c r="I204" s="15">
        <f t="shared" si="11"/>
        <v>82171827</v>
      </c>
      <c r="J204" s="19"/>
    </row>
    <row r="205" spans="2:10" ht="71.25" x14ac:dyDescent="0.2">
      <c r="B205" s="18"/>
      <c r="C205" s="12">
        <v>13</v>
      </c>
      <c r="D205" s="26">
        <v>6.4</v>
      </c>
      <c r="E205" s="27" t="s">
        <v>32</v>
      </c>
      <c r="F205" s="13" t="s">
        <v>35</v>
      </c>
      <c r="G205" s="23">
        <v>10</v>
      </c>
      <c r="H205" s="14">
        <v>5213090</v>
      </c>
      <c r="I205" s="15">
        <f t="shared" si="11"/>
        <v>52130900</v>
      </c>
      <c r="J205" s="19"/>
    </row>
    <row r="206" spans="2:10" ht="42.75" x14ac:dyDescent="0.2">
      <c r="B206" s="18"/>
      <c r="C206" s="12">
        <v>14</v>
      </c>
      <c r="D206" s="26">
        <v>6.5</v>
      </c>
      <c r="E206" s="27" t="s">
        <v>33</v>
      </c>
      <c r="F206" s="13" t="s">
        <v>35</v>
      </c>
      <c r="G206" s="23">
        <v>5</v>
      </c>
      <c r="H206" s="14">
        <v>2561176</v>
      </c>
      <c r="I206" s="15">
        <f t="shared" si="11"/>
        <v>12805880</v>
      </c>
      <c r="J206" s="19"/>
    </row>
    <row r="207" spans="2:10" ht="57.75" thickBot="1" x14ac:dyDescent="0.25">
      <c r="B207" s="18"/>
      <c r="C207" s="12">
        <v>15</v>
      </c>
      <c r="D207" s="26">
        <v>6.6</v>
      </c>
      <c r="E207" s="27" t="s">
        <v>34</v>
      </c>
      <c r="F207" s="13" t="s">
        <v>35</v>
      </c>
      <c r="G207" s="23">
        <v>1</v>
      </c>
      <c r="H207" s="14">
        <v>631661</v>
      </c>
      <c r="I207" s="15">
        <f t="shared" si="11"/>
        <v>631661</v>
      </c>
      <c r="J207" s="19"/>
    </row>
    <row r="208" spans="2:10" ht="15" thickBot="1" x14ac:dyDescent="0.25">
      <c r="B208" s="18"/>
      <c r="C208" s="131" t="s">
        <v>338</v>
      </c>
      <c r="D208" s="132"/>
      <c r="E208" s="132"/>
      <c r="F208" s="10"/>
      <c r="G208" s="22"/>
      <c r="H208" s="11"/>
      <c r="I208" s="11"/>
      <c r="J208" s="19"/>
    </row>
    <row r="209" spans="2:10" ht="57" x14ac:dyDescent="0.2">
      <c r="B209" s="18"/>
      <c r="C209" s="12">
        <v>16</v>
      </c>
      <c r="D209" s="26">
        <v>7.1</v>
      </c>
      <c r="E209" s="27" t="s">
        <v>36</v>
      </c>
      <c r="F209" s="13" t="s">
        <v>37</v>
      </c>
      <c r="G209" s="23">
        <v>95.14</v>
      </c>
      <c r="H209" s="14">
        <v>32361</v>
      </c>
      <c r="I209" s="15">
        <f t="shared" si="11"/>
        <v>3078826</v>
      </c>
      <c r="J209" s="19"/>
    </row>
    <row r="210" spans="2:10" ht="14.25" customHeight="1" x14ac:dyDescent="0.2">
      <c r="B210" s="18"/>
      <c r="C210" s="133" t="s">
        <v>19</v>
      </c>
      <c r="D210" s="134"/>
      <c r="E210" s="134"/>
      <c r="F210" s="134"/>
      <c r="G210" s="134"/>
      <c r="H210" s="135"/>
      <c r="I210" s="25">
        <f>SUM(I188:I209)</f>
        <v>443908881</v>
      </c>
      <c r="J210" s="19"/>
    </row>
    <row r="211" spans="2:10" x14ac:dyDescent="0.2">
      <c r="B211" s="18"/>
      <c r="C211" s="141" t="s">
        <v>20</v>
      </c>
      <c r="D211" s="141"/>
      <c r="E211" s="141"/>
      <c r="F211" s="141"/>
      <c r="G211" s="141"/>
      <c r="H211" s="24">
        <v>0.31</v>
      </c>
      <c r="I211" s="15">
        <f>ROUND(H211*I210,0)</f>
        <v>137611753</v>
      </c>
      <c r="J211" s="19"/>
    </row>
    <row r="212" spans="2:10" x14ac:dyDescent="0.2">
      <c r="B212" s="18"/>
      <c r="C212" s="141" t="s">
        <v>23</v>
      </c>
      <c r="D212" s="141"/>
      <c r="E212" s="141"/>
      <c r="F212" s="141"/>
      <c r="G212" s="141"/>
      <c r="H212" s="24">
        <v>0.01</v>
      </c>
      <c r="I212" s="15">
        <f>ROUND(H212*I210,0)</f>
        <v>4439089</v>
      </c>
      <c r="J212" s="19"/>
    </row>
    <row r="213" spans="2:10" x14ac:dyDescent="0.2">
      <c r="B213" s="18"/>
      <c r="C213" s="141" t="s">
        <v>2</v>
      </c>
      <c r="D213" s="141"/>
      <c r="E213" s="141"/>
      <c r="F213" s="141"/>
      <c r="G213" s="141"/>
      <c r="H213" s="24">
        <v>0.03</v>
      </c>
      <c r="I213" s="15">
        <f>ROUND(H213*I210,0)</f>
        <v>13317266</v>
      </c>
      <c r="J213" s="19"/>
    </row>
    <row r="214" spans="2:10" x14ac:dyDescent="0.2">
      <c r="B214" s="18"/>
      <c r="C214" s="141" t="s">
        <v>21</v>
      </c>
      <c r="D214" s="141"/>
      <c r="E214" s="141"/>
      <c r="F214" s="141"/>
      <c r="G214" s="141"/>
      <c r="H214" s="24">
        <v>0.19</v>
      </c>
      <c r="I214" s="15">
        <f>ROUND(H214*I213,0)</f>
        <v>2530281</v>
      </c>
      <c r="J214" s="19"/>
    </row>
    <row r="215" spans="2:10" ht="15.75" customHeight="1" x14ac:dyDescent="0.2">
      <c r="B215" s="18"/>
      <c r="C215" s="141" t="s">
        <v>22</v>
      </c>
      <c r="D215" s="141"/>
      <c r="E215" s="141"/>
      <c r="F215" s="141"/>
      <c r="G215" s="141"/>
      <c r="H215" s="141"/>
      <c r="I215" s="25">
        <f>I210+I211+I212+I213+I214</f>
        <v>601807270</v>
      </c>
      <c r="J215" s="19"/>
    </row>
    <row r="216" spans="2:10" ht="15.75" thickBot="1" x14ac:dyDescent="0.25">
      <c r="B216" s="110"/>
      <c r="C216" s="111"/>
      <c r="D216" s="111"/>
      <c r="E216" s="111"/>
      <c r="F216" s="111"/>
      <c r="G216" s="112"/>
      <c r="H216" s="111"/>
      <c r="I216" s="113"/>
      <c r="J216" s="114"/>
    </row>
    <row r="217" spans="2:10" ht="15" thickTop="1" x14ac:dyDescent="0.2"/>
    <row r="218" spans="2:10" ht="23.25" x14ac:dyDescent="0.2">
      <c r="B218" s="121" t="s">
        <v>343</v>
      </c>
      <c r="C218" s="121"/>
      <c r="D218" s="121"/>
      <c r="E218" s="121"/>
      <c r="F218" s="121"/>
      <c r="G218" s="121"/>
    </row>
    <row r="219" spans="2:10" ht="52.5" customHeight="1" x14ac:dyDescent="0.2">
      <c r="B219" s="121" t="s">
        <v>344</v>
      </c>
      <c r="C219" s="121"/>
      <c r="D219" s="121"/>
      <c r="E219" s="121"/>
      <c r="F219" s="129" t="s">
        <v>340</v>
      </c>
      <c r="G219" s="129"/>
    </row>
    <row r="220" spans="2:10" ht="70.5" customHeight="1" x14ac:dyDescent="0.2">
      <c r="B220" s="153" t="s">
        <v>341</v>
      </c>
      <c r="C220" s="153"/>
      <c r="D220" s="153"/>
      <c r="E220" s="103" t="s">
        <v>339</v>
      </c>
      <c r="F220" s="125">
        <f>I184</f>
        <v>1038629727</v>
      </c>
      <c r="G220" s="126"/>
    </row>
    <row r="221" spans="2:10" ht="69.75" customHeight="1" x14ac:dyDescent="0.2">
      <c r="B221" s="153" t="s">
        <v>342</v>
      </c>
      <c r="C221" s="153"/>
      <c r="D221" s="153"/>
      <c r="E221" s="103" t="s">
        <v>339</v>
      </c>
      <c r="F221" s="125">
        <f>I215</f>
        <v>601807270</v>
      </c>
      <c r="G221" s="126"/>
    </row>
    <row r="222" spans="2:10" ht="23.25" x14ac:dyDescent="0.35">
      <c r="B222" s="150" t="s">
        <v>347</v>
      </c>
      <c r="C222" s="151"/>
      <c r="D222" s="151"/>
      <c r="E222" s="152"/>
      <c r="F222" s="154">
        <f>F220+F221</f>
        <v>1640436997</v>
      </c>
      <c r="G222" s="155"/>
    </row>
  </sheetData>
  <mergeCells count="41">
    <mergeCell ref="C1:D1"/>
    <mergeCell ref="C5:E5"/>
    <mergeCell ref="C82:E82"/>
    <mergeCell ref="C94:E94"/>
    <mergeCell ref="C105:E105"/>
    <mergeCell ref="C116:E116"/>
    <mergeCell ref="C3:I4"/>
    <mergeCell ref="C180:G180"/>
    <mergeCell ref="C181:G181"/>
    <mergeCell ref="C179:H179"/>
    <mergeCell ref="C122:E122"/>
    <mergeCell ref="C132:E132"/>
    <mergeCell ref="C143:E143"/>
    <mergeCell ref="C148:E148"/>
    <mergeCell ref="C167:E167"/>
    <mergeCell ref="C199:E199"/>
    <mergeCell ref="C201:E201"/>
    <mergeCell ref="C208:E208"/>
    <mergeCell ref="C184:H184"/>
    <mergeCell ref="C182:G182"/>
    <mergeCell ref="C183:G183"/>
    <mergeCell ref="C185:I186"/>
    <mergeCell ref="C187:E187"/>
    <mergeCell ref="C189:E189"/>
    <mergeCell ref="C193:E193"/>
    <mergeCell ref="C197:E197"/>
    <mergeCell ref="C210:H210"/>
    <mergeCell ref="B222:E222"/>
    <mergeCell ref="F219:G219"/>
    <mergeCell ref="B220:D220"/>
    <mergeCell ref="B221:D221"/>
    <mergeCell ref="F222:G222"/>
    <mergeCell ref="F220:G220"/>
    <mergeCell ref="F221:G221"/>
    <mergeCell ref="B219:E219"/>
    <mergeCell ref="B218:G218"/>
    <mergeCell ref="C211:G211"/>
    <mergeCell ref="C212:G212"/>
    <mergeCell ref="C213:G213"/>
    <mergeCell ref="C214:G214"/>
    <mergeCell ref="C215:H215"/>
  </mergeCells>
  <dataValidations count="1">
    <dataValidation allowBlank="1" showInputMessage="1" showErrorMessage="1" sqref="E113:E115" xr:uid="{4A724881-D906-421D-B287-92AE9B0FE14D}"/>
  </dataValidation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C9551-0553-4A28-AB9A-6B8F58EC54D8}">
  <dimension ref="A1:M236"/>
  <sheetViews>
    <sheetView showGridLines="0" tabSelected="1" topLeftCell="A207" zoomScale="60" zoomScaleNormal="60" zoomScaleSheetLayoutView="100" zoomScalePageLayoutView="70" workbookViewId="0">
      <selection activeCell="O227" sqref="O227"/>
    </sheetView>
  </sheetViews>
  <sheetFormatPr baseColWidth="10" defaultColWidth="11.42578125" defaultRowHeight="14.25" x14ac:dyDescent="0.2"/>
  <cols>
    <col min="1" max="2" width="3.42578125" style="6" customWidth="1"/>
    <col min="3" max="3" width="5.140625" style="6" customWidth="1"/>
    <col min="4" max="4" width="27" style="6" customWidth="1"/>
    <col min="5" max="5" width="73.42578125" style="6" customWidth="1"/>
    <col min="6" max="6" width="8.5703125" style="20" customWidth="1"/>
    <col min="7" max="7" width="23.28515625" style="101" customWidth="1"/>
    <col min="8" max="8" width="23.5703125" style="6" customWidth="1"/>
    <col min="9" max="9" width="30" style="6" customWidth="1"/>
    <col min="10" max="10" width="3.42578125" style="6" customWidth="1"/>
    <col min="11" max="11" width="2.5703125" style="6" customWidth="1"/>
    <col min="12" max="12" width="11.42578125" style="6"/>
    <col min="13" max="13" width="18.42578125" style="6" bestFit="1" customWidth="1"/>
    <col min="14" max="16384" width="11.42578125" style="6"/>
  </cols>
  <sheetData>
    <row r="1" spans="1:13" ht="15.75" thickTop="1" x14ac:dyDescent="0.2">
      <c r="A1" s="3"/>
      <c r="B1" s="104"/>
      <c r="C1" s="142" t="s">
        <v>0</v>
      </c>
      <c r="D1" s="143"/>
      <c r="E1" s="105"/>
      <c r="F1" s="105"/>
      <c r="G1" s="106"/>
      <c r="H1" s="105"/>
      <c r="I1" s="105"/>
      <c r="J1" s="107"/>
      <c r="K1" s="3"/>
    </row>
    <row r="2" spans="1:13" ht="15.75" customHeight="1" thickBot="1" x14ac:dyDescent="0.25">
      <c r="A2" s="3"/>
      <c r="B2" s="4"/>
      <c r="C2" s="116"/>
      <c r="D2" s="117" t="s">
        <v>1</v>
      </c>
      <c r="E2" s="118"/>
      <c r="F2" s="118"/>
      <c r="G2" s="119"/>
      <c r="H2" s="118"/>
      <c r="I2" s="118"/>
      <c r="J2" s="5"/>
      <c r="K2" s="3"/>
    </row>
    <row r="3" spans="1:13" s="9" customFormat="1" ht="15" customHeight="1" x14ac:dyDescent="0.2">
      <c r="A3" s="7"/>
      <c r="B3" s="115"/>
      <c r="C3" s="144" t="s">
        <v>346</v>
      </c>
      <c r="D3" s="145"/>
      <c r="E3" s="145"/>
      <c r="F3" s="145"/>
      <c r="G3" s="145"/>
      <c r="H3" s="145"/>
      <c r="I3" s="146"/>
      <c r="J3" s="8"/>
      <c r="K3" s="7"/>
    </row>
    <row r="4" spans="1:13" ht="43.5" customHeight="1" thickBot="1" x14ac:dyDescent="0.25">
      <c r="A4" s="3"/>
      <c r="B4" s="4"/>
      <c r="C4" s="147"/>
      <c r="D4" s="148"/>
      <c r="E4" s="148"/>
      <c r="F4" s="148"/>
      <c r="G4" s="148"/>
      <c r="H4" s="148"/>
      <c r="I4" s="149"/>
      <c r="J4" s="5"/>
      <c r="K4" s="3"/>
    </row>
    <row r="5" spans="1:13" ht="15" x14ac:dyDescent="0.2">
      <c r="A5" s="3"/>
      <c r="B5" s="4"/>
      <c r="C5" s="136" t="s">
        <v>73</v>
      </c>
      <c r="D5" s="137"/>
      <c r="E5" s="137"/>
      <c r="F5" s="137"/>
      <c r="G5" s="137"/>
      <c r="H5" s="137"/>
      <c r="I5" s="137"/>
      <c r="J5" s="5"/>
      <c r="K5" s="3"/>
    </row>
    <row r="6" spans="1:13" ht="30" customHeight="1" thickBot="1" x14ac:dyDescent="0.25">
      <c r="A6" s="3"/>
      <c r="B6" s="4"/>
      <c r="C6" s="138"/>
      <c r="D6" s="139"/>
      <c r="E6" s="139"/>
      <c r="F6" s="140"/>
      <c r="G6" s="140"/>
      <c r="H6" s="140"/>
      <c r="I6" s="140"/>
      <c r="J6" s="5"/>
      <c r="K6" s="3"/>
    </row>
    <row r="7" spans="1:13" ht="30" customHeight="1" thickBot="1" x14ac:dyDescent="0.25">
      <c r="A7" s="3"/>
      <c r="B7" s="4"/>
      <c r="C7" s="131" t="s">
        <v>74</v>
      </c>
      <c r="D7" s="132"/>
      <c r="E7" s="132"/>
      <c r="F7" s="102"/>
      <c r="G7" s="22"/>
      <c r="H7" s="11"/>
      <c r="I7" s="11"/>
      <c r="J7" s="5"/>
      <c r="K7" s="3"/>
    </row>
    <row r="8" spans="1:13" ht="30" customHeight="1" x14ac:dyDescent="0.2">
      <c r="A8" s="3"/>
      <c r="B8" s="4"/>
      <c r="C8" s="28">
        <v>1</v>
      </c>
      <c r="D8" s="55" t="s">
        <v>52</v>
      </c>
      <c r="E8" s="31" t="s">
        <v>122</v>
      </c>
      <c r="F8" s="100" t="s">
        <v>18</v>
      </c>
      <c r="G8" s="100">
        <v>121</v>
      </c>
      <c r="H8" s="172"/>
      <c r="I8" s="54">
        <f>ROUND(H8*G8,0)</f>
        <v>0</v>
      </c>
      <c r="J8" s="5"/>
      <c r="K8" s="3"/>
      <c r="M8" s="176"/>
    </row>
    <row r="9" spans="1:13" ht="30" customHeight="1" x14ac:dyDescent="0.2">
      <c r="A9" s="3"/>
      <c r="B9" s="4"/>
      <c r="C9" s="28">
        <v>2</v>
      </c>
      <c r="D9" s="55" t="s">
        <v>75</v>
      </c>
      <c r="E9" s="32" t="s">
        <v>123</v>
      </c>
      <c r="F9" s="100" t="s">
        <v>18</v>
      </c>
      <c r="G9" s="100">
        <v>54</v>
      </c>
      <c r="H9" s="173"/>
      <c r="I9" s="54">
        <f t="shared" ref="I9:I72" si="0">ROUND(H9*G9,0)</f>
        <v>0</v>
      </c>
      <c r="J9" s="5"/>
      <c r="K9" s="3"/>
    </row>
    <row r="10" spans="1:13" ht="30" customHeight="1" x14ac:dyDescent="0.2">
      <c r="A10" s="3"/>
      <c r="B10" s="4"/>
      <c r="C10" s="28">
        <v>3</v>
      </c>
      <c r="D10" s="55" t="s">
        <v>76</v>
      </c>
      <c r="E10" s="32" t="s">
        <v>124</v>
      </c>
      <c r="F10" s="100" t="s">
        <v>18</v>
      </c>
      <c r="G10" s="100">
        <v>1</v>
      </c>
      <c r="H10" s="173"/>
      <c r="I10" s="54">
        <f t="shared" si="0"/>
        <v>0</v>
      </c>
      <c r="J10" s="5"/>
      <c r="K10" s="3"/>
    </row>
    <row r="11" spans="1:13" ht="30" customHeight="1" x14ac:dyDescent="0.2">
      <c r="A11" s="3"/>
      <c r="B11" s="4"/>
      <c r="C11" s="29">
        <v>4</v>
      </c>
      <c r="D11" s="55" t="s">
        <v>77</v>
      </c>
      <c r="E11" s="32" t="s">
        <v>125</v>
      </c>
      <c r="F11" s="100" t="s">
        <v>18</v>
      </c>
      <c r="G11" s="100">
        <v>48</v>
      </c>
      <c r="H11" s="173"/>
      <c r="I11" s="54">
        <f t="shared" si="0"/>
        <v>0</v>
      </c>
      <c r="J11" s="5"/>
      <c r="K11" s="3"/>
    </row>
    <row r="12" spans="1:13" ht="30" customHeight="1" x14ac:dyDescent="0.2">
      <c r="A12" s="3"/>
      <c r="B12" s="4"/>
      <c r="C12" s="28">
        <v>5</v>
      </c>
      <c r="D12" s="55" t="s">
        <v>71</v>
      </c>
      <c r="E12" s="33" t="s">
        <v>126</v>
      </c>
      <c r="F12" s="100" t="s">
        <v>18</v>
      </c>
      <c r="G12" s="100">
        <v>51</v>
      </c>
      <c r="H12" s="173"/>
      <c r="I12" s="54">
        <f t="shared" si="0"/>
        <v>0</v>
      </c>
      <c r="J12" s="5"/>
      <c r="K12" s="3"/>
    </row>
    <row r="13" spans="1:13" ht="30" customHeight="1" x14ac:dyDescent="0.2">
      <c r="A13" s="3"/>
      <c r="B13" s="4"/>
      <c r="C13" s="28">
        <v>6</v>
      </c>
      <c r="D13" s="55" t="s">
        <v>78</v>
      </c>
      <c r="E13" s="33" t="s">
        <v>127</v>
      </c>
      <c r="F13" s="100" t="s">
        <v>18</v>
      </c>
      <c r="G13" s="100">
        <v>1</v>
      </c>
      <c r="H13" s="173"/>
      <c r="I13" s="54">
        <f t="shared" si="0"/>
        <v>0</v>
      </c>
      <c r="J13" s="5"/>
      <c r="K13" s="3"/>
    </row>
    <row r="14" spans="1:13" ht="30" customHeight="1" x14ac:dyDescent="0.2">
      <c r="A14" s="3"/>
      <c r="B14" s="4"/>
      <c r="C14" s="28">
        <v>7</v>
      </c>
      <c r="D14" s="55" t="s">
        <v>56</v>
      </c>
      <c r="E14" s="34" t="s">
        <v>128</v>
      </c>
      <c r="F14" s="100" t="s">
        <v>18</v>
      </c>
      <c r="G14" s="100">
        <v>24</v>
      </c>
      <c r="H14" s="173"/>
      <c r="I14" s="54">
        <f t="shared" si="0"/>
        <v>0</v>
      </c>
      <c r="J14" s="5"/>
      <c r="K14" s="3"/>
    </row>
    <row r="15" spans="1:13" ht="30" customHeight="1" x14ac:dyDescent="0.2">
      <c r="A15" s="3"/>
      <c r="B15" s="4"/>
      <c r="C15" s="28">
        <v>8</v>
      </c>
      <c r="D15" s="55" t="s">
        <v>15</v>
      </c>
      <c r="E15" s="35" t="s">
        <v>129</v>
      </c>
      <c r="F15" s="100" t="s">
        <v>70</v>
      </c>
      <c r="G15" s="100">
        <v>1.1151</v>
      </c>
      <c r="H15" s="173"/>
      <c r="I15" s="54">
        <f t="shared" si="0"/>
        <v>0</v>
      </c>
      <c r="J15" s="5"/>
      <c r="K15" s="3"/>
    </row>
    <row r="16" spans="1:13" ht="30" customHeight="1" x14ac:dyDescent="0.2">
      <c r="A16" s="3"/>
      <c r="B16" s="4"/>
      <c r="C16" s="29">
        <v>9</v>
      </c>
      <c r="D16" s="55" t="s">
        <v>79</v>
      </c>
      <c r="E16" s="34" t="s">
        <v>130</v>
      </c>
      <c r="F16" s="100" t="s">
        <v>11</v>
      </c>
      <c r="G16" s="100">
        <v>134.2638</v>
      </c>
      <c r="H16" s="173"/>
      <c r="I16" s="54">
        <f t="shared" si="0"/>
        <v>0</v>
      </c>
      <c r="J16" s="5"/>
      <c r="K16" s="3"/>
    </row>
    <row r="17" spans="1:11" ht="30" customHeight="1" x14ac:dyDescent="0.2">
      <c r="A17" s="3"/>
      <c r="B17" s="4"/>
      <c r="C17" s="28">
        <v>10</v>
      </c>
      <c r="D17" s="56" t="s">
        <v>80</v>
      </c>
      <c r="E17" s="36" t="s">
        <v>131</v>
      </c>
      <c r="F17" s="100" t="s">
        <v>18</v>
      </c>
      <c r="G17" s="100">
        <v>48</v>
      </c>
      <c r="H17" s="173"/>
      <c r="I17" s="54">
        <f t="shared" si="0"/>
        <v>0</v>
      </c>
      <c r="J17" s="5"/>
      <c r="K17" s="3"/>
    </row>
    <row r="18" spans="1:11" ht="30" customHeight="1" x14ac:dyDescent="0.2">
      <c r="A18" s="3"/>
      <c r="B18" s="4"/>
      <c r="C18" s="28">
        <v>11</v>
      </c>
      <c r="D18" s="55" t="s">
        <v>45</v>
      </c>
      <c r="E18" s="37" t="s">
        <v>132</v>
      </c>
      <c r="F18" s="100" t="s">
        <v>11</v>
      </c>
      <c r="G18" s="100">
        <v>153.92329999999998</v>
      </c>
      <c r="H18" s="173"/>
      <c r="I18" s="54">
        <f t="shared" si="0"/>
        <v>0</v>
      </c>
      <c r="J18" s="5"/>
      <c r="K18" s="3"/>
    </row>
    <row r="19" spans="1:11" ht="30" customHeight="1" x14ac:dyDescent="0.2">
      <c r="A19" s="3"/>
      <c r="B19" s="4"/>
      <c r="C19" s="28">
        <v>12</v>
      </c>
      <c r="D19" s="55" t="s">
        <v>46</v>
      </c>
      <c r="E19" s="37" t="s">
        <v>133</v>
      </c>
      <c r="F19" s="100" t="s">
        <v>11</v>
      </c>
      <c r="G19" s="100">
        <v>257.03879999999998</v>
      </c>
      <c r="H19" s="173"/>
      <c r="I19" s="54">
        <f t="shared" si="0"/>
        <v>0</v>
      </c>
      <c r="J19" s="5"/>
      <c r="K19" s="3"/>
    </row>
    <row r="20" spans="1:11" ht="30" customHeight="1" x14ac:dyDescent="0.2">
      <c r="A20" s="3"/>
      <c r="B20" s="4"/>
      <c r="C20" s="28">
        <v>13</v>
      </c>
      <c r="D20" s="55" t="s">
        <v>81</v>
      </c>
      <c r="E20" s="37" t="s">
        <v>134</v>
      </c>
      <c r="F20" s="100" t="s">
        <v>12</v>
      </c>
      <c r="G20" s="100">
        <v>4.6400000000000006</v>
      </c>
      <c r="H20" s="173"/>
      <c r="I20" s="54">
        <f t="shared" si="0"/>
        <v>0</v>
      </c>
      <c r="J20" s="5"/>
      <c r="K20" s="3"/>
    </row>
    <row r="21" spans="1:11" ht="30" customHeight="1" x14ac:dyDescent="0.2">
      <c r="A21" s="3"/>
      <c r="B21" s="4"/>
      <c r="C21" s="29">
        <v>14</v>
      </c>
      <c r="D21" s="55" t="s">
        <v>82</v>
      </c>
      <c r="E21" s="37" t="s">
        <v>135</v>
      </c>
      <c r="F21" s="100" t="s">
        <v>12</v>
      </c>
      <c r="G21" s="100">
        <v>252.72</v>
      </c>
      <c r="H21" s="173"/>
      <c r="I21" s="54">
        <f t="shared" si="0"/>
        <v>0</v>
      </c>
      <c r="J21" s="5"/>
      <c r="K21" s="3"/>
    </row>
    <row r="22" spans="1:11" ht="30" customHeight="1" x14ac:dyDescent="0.2">
      <c r="A22" s="3"/>
      <c r="B22" s="4"/>
      <c r="C22" s="28">
        <v>15</v>
      </c>
      <c r="D22" s="55" t="s">
        <v>83</v>
      </c>
      <c r="E22" s="37" t="s">
        <v>136</v>
      </c>
      <c r="F22" s="100" t="s">
        <v>12</v>
      </c>
      <c r="G22" s="100">
        <v>278.20999999999998</v>
      </c>
      <c r="H22" s="173"/>
      <c r="I22" s="54">
        <f t="shared" si="0"/>
        <v>0</v>
      </c>
      <c r="J22" s="5"/>
      <c r="K22" s="3"/>
    </row>
    <row r="23" spans="1:11" ht="30" customHeight="1" x14ac:dyDescent="0.2">
      <c r="A23" s="3"/>
      <c r="B23" s="4"/>
      <c r="C23" s="28">
        <v>16</v>
      </c>
      <c r="D23" s="55" t="s">
        <v>39</v>
      </c>
      <c r="E23" s="31" t="s">
        <v>137</v>
      </c>
      <c r="F23" s="100" t="s">
        <v>12</v>
      </c>
      <c r="G23" s="100">
        <v>53</v>
      </c>
      <c r="H23" s="173"/>
      <c r="I23" s="54">
        <f t="shared" si="0"/>
        <v>0</v>
      </c>
      <c r="J23" s="5"/>
      <c r="K23" s="3"/>
    </row>
    <row r="24" spans="1:11" ht="30" customHeight="1" x14ac:dyDescent="0.2">
      <c r="A24" s="3"/>
      <c r="B24" s="4"/>
      <c r="C24" s="28">
        <v>17</v>
      </c>
      <c r="D24" s="55" t="s">
        <v>38</v>
      </c>
      <c r="E24" s="31" t="s">
        <v>138</v>
      </c>
      <c r="F24" s="100" t="s">
        <v>12</v>
      </c>
      <c r="G24" s="100">
        <v>52</v>
      </c>
      <c r="H24" s="173"/>
      <c r="I24" s="54">
        <f t="shared" si="0"/>
        <v>0</v>
      </c>
      <c r="J24" s="5"/>
      <c r="K24" s="3"/>
    </row>
    <row r="25" spans="1:11" ht="30" customHeight="1" x14ac:dyDescent="0.2">
      <c r="A25" s="3"/>
      <c r="B25" s="4"/>
      <c r="C25" s="28">
        <v>18</v>
      </c>
      <c r="D25" s="55" t="s">
        <v>84</v>
      </c>
      <c r="E25" s="35" t="s">
        <v>139</v>
      </c>
      <c r="F25" s="100" t="s">
        <v>18</v>
      </c>
      <c r="G25" s="100">
        <v>123</v>
      </c>
      <c r="H25" s="173"/>
      <c r="I25" s="54">
        <f t="shared" si="0"/>
        <v>0</v>
      </c>
      <c r="J25" s="5"/>
      <c r="K25" s="3"/>
    </row>
    <row r="26" spans="1:11" ht="30" customHeight="1" x14ac:dyDescent="0.2">
      <c r="A26" s="3"/>
      <c r="B26" s="4"/>
      <c r="C26" s="29">
        <v>19</v>
      </c>
      <c r="D26" s="55" t="s">
        <v>85</v>
      </c>
      <c r="E26" s="38" t="s">
        <v>140</v>
      </c>
      <c r="F26" s="100" t="s">
        <v>12</v>
      </c>
      <c r="G26" s="100">
        <v>263.71999999999997</v>
      </c>
      <c r="H26" s="173"/>
      <c r="I26" s="54">
        <f t="shared" si="0"/>
        <v>0</v>
      </c>
      <c r="J26" s="5"/>
      <c r="K26" s="3"/>
    </row>
    <row r="27" spans="1:11" ht="30" customHeight="1" x14ac:dyDescent="0.2">
      <c r="A27" s="3"/>
      <c r="B27" s="4"/>
      <c r="C27" s="28">
        <v>20</v>
      </c>
      <c r="D27" s="55" t="s">
        <v>86</v>
      </c>
      <c r="E27" s="31" t="s">
        <v>141</v>
      </c>
      <c r="F27" s="100" t="s">
        <v>12</v>
      </c>
      <c r="G27" s="100">
        <v>12</v>
      </c>
      <c r="H27" s="173"/>
      <c r="I27" s="54">
        <f t="shared" si="0"/>
        <v>0</v>
      </c>
      <c r="J27" s="5"/>
      <c r="K27" s="3"/>
    </row>
    <row r="28" spans="1:11" ht="30" customHeight="1" x14ac:dyDescent="0.2">
      <c r="A28" s="3"/>
      <c r="B28" s="4"/>
      <c r="C28" s="28">
        <v>21</v>
      </c>
      <c r="D28" s="55" t="s">
        <v>87</v>
      </c>
      <c r="E28" s="31" t="s">
        <v>142</v>
      </c>
      <c r="F28" s="100" t="s">
        <v>12</v>
      </c>
      <c r="G28" s="100">
        <v>5</v>
      </c>
      <c r="H28" s="173"/>
      <c r="I28" s="54">
        <f t="shared" si="0"/>
        <v>0</v>
      </c>
      <c r="J28" s="5"/>
      <c r="K28" s="3"/>
    </row>
    <row r="29" spans="1:11" ht="30" customHeight="1" x14ac:dyDescent="0.2">
      <c r="A29" s="3"/>
      <c r="B29" s="4"/>
      <c r="C29" s="28">
        <v>22</v>
      </c>
      <c r="D29" s="55" t="s">
        <v>88</v>
      </c>
      <c r="E29" s="35" t="s">
        <v>69</v>
      </c>
      <c r="F29" s="100" t="s">
        <v>18</v>
      </c>
      <c r="G29" s="100">
        <v>54</v>
      </c>
      <c r="H29" s="173"/>
      <c r="I29" s="54">
        <f t="shared" si="0"/>
        <v>0</v>
      </c>
      <c r="J29" s="5"/>
      <c r="K29" s="3"/>
    </row>
    <row r="30" spans="1:11" ht="30" customHeight="1" x14ac:dyDescent="0.2">
      <c r="A30" s="3"/>
      <c r="B30" s="4"/>
      <c r="C30" s="28">
        <v>23</v>
      </c>
      <c r="D30" s="55" t="s">
        <v>89</v>
      </c>
      <c r="E30" s="31" t="s">
        <v>143</v>
      </c>
      <c r="F30" s="100" t="s">
        <v>18</v>
      </c>
      <c r="G30" s="100">
        <v>54</v>
      </c>
      <c r="H30" s="173"/>
      <c r="I30" s="54">
        <f t="shared" si="0"/>
        <v>0</v>
      </c>
      <c r="J30" s="5"/>
      <c r="K30" s="3"/>
    </row>
    <row r="31" spans="1:11" ht="30" customHeight="1" x14ac:dyDescent="0.2">
      <c r="A31" s="3"/>
      <c r="B31" s="4"/>
      <c r="C31" s="29">
        <v>24</v>
      </c>
      <c r="D31" s="55" t="s">
        <v>90</v>
      </c>
      <c r="E31" s="31" t="s">
        <v>144</v>
      </c>
      <c r="F31" s="100" t="s">
        <v>12</v>
      </c>
      <c r="G31" s="100">
        <v>217.39000000000001</v>
      </c>
      <c r="H31" s="173"/>
      <c r="I31" s="54">
        <f t="shared" si="0"/>
        <v>0</v>
      </c>
      <c r="J31" s="5"/>
      <c r="K31" s="3"/>
    </row>
    <row r="32" spans="1:11" ht="30" customHeight="1" x14ac:dyDescent="0.2">
      <c r="A32" s="3"/>
      <c r="B32" s="4"/>
      <c r="C32" s="28">
        <v>25</v>
      </c>
      <c r="D32" s="55" t="s">
        <v>91</v>
      </c>
      <c r="E32" s="31" t="s">
        <v>145</v>
      </c>
      <c r="F32" s="100" t="s">
        <v>18</v>
      </c>
      <c r="G32" s="100">
        <v>59</v>
      </c>
      <c r="H32" s="173"/>
      <c r="I32" s="54">
        <f t="shared" si="0"/>
        <v>0</v>
      </c>
      <c r="J32" s="5"/>
      <c r="K32" s="3"/>
    </row>
    <row r="33" spans="1:11" ht="30" customHeight="1" x14ac:dyDescent="0.2">
      <c r="A33" s="3"/>
      <c r="B33" s="4"/>
      <c r="C33" s="28">
        <v>26</v>
      </c>
      <c r="D33" s="55" t="s">
        <v>92</v>
      </c>
      <c r="E33" s="37" t="s">
        <v>146</v>
      </c>
      <c r="F33" s="100" t="s">
        <v>12</v>
      </c>
      <c r="G33" s="100">
        <v>198.17</v>
      </c>
      <c r="H33" s="173"/>
      <c r="I33" s="54">
        <f t="shared" si="0"/>
        <v>0</v>
      </c>
      <c r="J33" s="5"/>
      <c r="K33" s="3"/>
    </row>
    <row r="34" spans="1:11" ht="30" customHeight="1" x14ac:dyDescent="0.2">
      <c r="A34" s="3"/>
      <c r="B34" s="4"/>
      <c r="C34" s="28">
        <v>27</v>
      </c>
      <c r="D34" s="55" t="s">
        <v>93</v>
      </c>
      <c r="E34" s="35" t="s">
        <v>147</v>
      </c>
      <c r="F34" s="100" t="s">
        <v>18</v>
      </c>
      <c r="G34" s="100">
        <v>54</v>
      </c>
      <c r="H34" s="173"/>
      <c r="I34" s="54">
        <f t="shared" si="0"/>
        <v>0</v>
      </c>
      <c r="J34" s="5"/>
      <c r="K34" s="3"/>
    </row>
    <row r="35" spans="1:11" ht="30" customHeight="1" x14ac:dyDescent="0.2">
      <c r="A35" s="3"/>
      <c r="B35" s="4"/>
      <c r="C35" s="28">
        <v>28</v>
      </c>
      <c r="D35" s="55" t="s">
        <v>59</v>
      </c>
      <c r="E35" s="37" t="s">
        <v>148</v>
      </c>
      <c r="F35" s="100" t="s">
        <v>12</v>
      </c>
      <c r="G35" s="100">
        <v>12</v>
      </c>
      <c r="H35" s="173"/>
      <c r="I35" s="54">
        <f t="shared" si="0"/>
        <v>0</v>
      </c>
      <c r="J35" s="5"/>
      <c r="K35" s="3"/>
    </row>
    <row r="36" spans="1:11" ht="30" customHeight="1" x14ac:dyDescent="0.2">
      <c r="A36" s="3"/>
      <c r="B36" s="4"/>
      <c r="C36" s="29">
        <v>29</v>
      </c>
      <c r="D36" s="55" t="s">
        <v>44</v>
      </c>
      <c r="E36" s="35" t="s">
        <v>149</v>
      </c>
      <c r="F36" s="100" t="s">
        <v>11</v>
      </c>
      <c r="G36" s="100">
        <v>153.79339999999996</v>
      </c>
      <c r="H36" s="173"/>
      <c r="I36" s="54">
        <f t="shared" si="0"/>
        <v>0</v>
      </c>
      <c r="J36" s="5"/>
      <c r="K36" s="3"/>
    </row>
    <row r="37" spans="1:11" ht="30" customHeight="1" x14ac:dyDescent="0.2">
      <c r="A37" s="3"/>
      <c r="B37" s="4"/>
      <c r="C37" s="28">
        <v>30</v>
      </c>
      <c r="D37" s="55" t="s">
        <v>41</v>
      </c>
      <c r="E37" s="31" t="s">
        <v>60</v>
      </c>
      <c r="F37" s="100" t="s">
        <v>11</v>
      </c>
      <c r="G37" s="100">
        <v>723.62840000000006</v>
      </c>
      <c r="H37" s="173"/>
      <c r="I37" s="54">
        <f t="shared" si="0"/>
        <v>0</v>
      </c>
      <c r="J37" s="5"/>
      <c r="K37" s="3"/>
    </row>
    <row r="38" spans="1:11" ht="30" customHeight="1" x14ac:dyDescent="0.2">
      <c r="A38" s="3"/>
      <c r="B38" s="4"/>
      <c r="C38" s="28">
        <v>31</v>
      </c>
      <c r="D38" s="55" t="s">
        <v>48</v>
      </c>
      <c r="E38" s="35" t="s">
        <v>150</v>
      </c>
      <c r="F38" s="100" t="s">
        <v>11</v>
      </c>
      <c r="G38" s="100">
        <v>266.22000000000003</v>
      </c>
      <c r="H38" s="173"/>
      <c r="I38" s="54">
        <f t="shared" si="0"/>
        <v>0</v>
      </c>
      <c r="J38" s="5"/>
      <c r="K38" s="3"/>
    </row>
    <row r="39" spans="1:11" ht="30" customHeight="1" x14ac:dyDescent="0.2">
      <c r="A39" s="3"/>
      <c r="B39" s="4"/>
      <c r="C39" s="28">
        <v>32</v>
      </c>
      <c r="D39" s="55" t="s">
        <v>47</v>
      </c>
      <c r="E39" s="31" t="s">
        <v>151</v>
      </c>
      <c r="F39" s="100" t="s">
        <v>11</v>
      </c>
      <c r="G39" s="100">
        <v>153.79339999999996</v>
      </c>
      <c r="H39" s="173"/>
      <c r="I39" s="54">
        <f t="shared" si="0"/>
        <v>0</v>
      </c>
      <c r="J39" s="5"/>
      <c r="K39" s="3"/>
    </row>
    <row r="40" spans="1:11" ht="30" customHeight="1" x14ac:dyDescent="0.2">
      <c r="A40" s="3"/>
      <c r="B40" s="4"/>
      <c r="C40" s="28">
        <v>33</v>
      </c>
      <c r="D40" s="55" t="s">
        <v>43</v>
      </c>
      <c r="E40" s="37" t="s">
        <v>61</v>
      </c>
      <c r="F40" s="100" t="s">
        <v>18</v>
      </c>
      <c r="G40" s="100">
        <v>54</v>
      </c>
      <c r="H40" s="173"/>
      <c r="I40" s="54">
        <f t="shared" si="0"/>
        <v>0</v>
      </c>
      <c r="J40" s="5"/>
      <c r="K40" s="3"/>
    </row>
    <row r="41" spans="1:11" ht="30" customHeight="1" x14ac:dyDescent="0.2">
      <c r="A41" s="3"/>
      <c r="B41" s="4"/>
      <c r="C41" s="29">
        <v>34</v>
      </c>
      <c r="D41" s="55" t="s">
        <v>94</v>
      </c>
      <c r="E41" s="37" t="s">
        <v>152</v>
      </c>
      <c r="F41" s="100" t="s">
        <v>18</v>
      </c>
      <c r="G41" s="100">
        <v>10</v>
      </c>
      <c r="H41" s="173"/>
      <c r="I41" s="54">
        <f t="shared" si="0"/>
        <v>0</v>
      </c>
      <c r="J41" s="5"/>
      <c r="K41" s="3"/>
    </row>
    <row r="42" spans="1:11" ht="30" customHeight="1" x14ac:dyDescent="0.2">
      <c r="A42" s="3"/>
      <c r="B42" s="4"/>
      <c r="C42" s="28">
        <v>35</v>
      </c>
      <c r="D42" s="55" t="s">
        <v>51</v>
      </c>
      <c r="E42" s="37" t="s">
        <v>153</v>
      </c>
      <c r="F42" s="100" t="s">
        <v>18</v>
      </c>
      <c r="G42" s="100">
        <v>47</v>
      </c>
      <c r="H42" s="173"/>
      <c r="I42" s="54">
        <f t="shared" si="0"/>
        <v>0</v>
      </c>
      <c r="J42" s="5"/>
      <c r="K42" s="3"/>
    </row>
    <row r="43" spans="1:11" ht="30" customHeight="1" x14ac:dyDescent="0.2">
      <c r="A43" s="3"/>
      <c r="B43" s="4"/>
      <c r="C43" s="28">
        <v>36</v>
      </c>
      <c r="D43" s="55" t="s">
        <v>50</v>
      </c>
      <c r="E43" s="31" t="s">
        <v>65</v>
      </c>
      <c r="F43" s="100" t="s">
        <v>18</v>
      </c>
      <c r="G43" s="100">
        <v>1</v>
      </c>
      <c r="H43" s="173"/>
      <c r="I43" s="54">
        <f t="shared" si="0"/>
        <v>0</v>
      </c>
      <c r="J43" s="5"/>
      <c r="K43" s="3"/>
    </row>
    <row r="44" spans="1:11" ht="30" customHeight="1" x14ac:dyDescent="0.2">
      <c r="A44" s="3"/>
      <c r="B44" s="4"/>
      <c r="C44" s="28">
        <v>37</v>
      </c>
      <c r="D44" s="55" t="s">
        <v>53</v>
      </c>
      <c r="E44" s="37" t="s">
        <v>66</v>
      </c>
      <c r="F44" s="100" t="s">
        <v>18</v>
      </c>
      <c r="G44" s="100">
        <v>58</v>
      </c>
      <c r="H44" s="173"/>
      <c r="I44" s="54">
        <f t="shared" si="0"/>
        <v>0</v>
      </c>
      <c r="J44" s="5"/>
      <c r="K44" s="3"/>
    </row>
    <row r="45" spans="1:11" ht="30" customHeight="1" x14ac:dyDescent="0.2">
      <c r="A45" s="3"/>
      <c r="B45" s="4"/>
      <c r="C45" s="28">
        <v>38</v>
      </c>
      <c r="D45" s="55" t="s">
        <v>55</v>
      </c>
      <c r="E45" s="37" t="s">
        <v>154</v>
      </c>
      <c r="F45" s="100" t="s">
        <v>18</v>
      </c>
      <c r="G45" s="100">
        <v>2</v>
      </c>
      <c r="H45" s="173"/>
      <c r="I45" s="54">
        <f t="shared" si="0"/>
        <v>0</v>
      </c>
      <c r="J45" s="5"/>
      <c r="K45" s="3"/>
    </row>
    <row r="46" spans="1:11" ht="30" customHeight="1" x14ac:dyDescent="0.2">
      <c r="A46" s="3"/>
      <c r="B46" s="4"/>
      <c r="C46" s="29">
        <v>39</v>
      </c>
      <c r="D46" s="55" t="s">
        <v>54</v>
      </c>
      <c r="E46" s="31" t="s">
        <v>62</v>
      </c>
      <c r="F46" s="100" t="s">
        <v>18</v>
      </c>
      <c r="G46" s="100">
        <v>58</v>
      </c>
      <c r="H46" s="173"/>
      <c r="I46" s="54">
        <f t="shared" si="0"/>
        <v>0</v>
      </c>
      <c r="J46" s="5"/>
      <c r="K46" s="3"/>
    </row>
    <row r="47" spans="1:11" ht="40.5" x14ac:dyDescent="0.2">
      <c r="A47" s="3"/>
      <c r="B47" s="4"/>
      <c r="C47" s="28">
        <v>40</v>
      </c>
      <c r="D47" s="55" t="s">
        <v>95</v>
      </c>
      <c r="E47" s="37" t="s">
        <v>64</v>
      </c>
      <c r="F47" s="100" t="s">
        <v>12</v>
      </c>
      <c r="G47" s="100">
        <v>10.32</v>
      </c>
      <c r="H47" s="173"/>
      <c r="I47" s="54">
        <f t="shared" si="0"/>
        <v>0</v>
      </c>
      <c r="J47" s="5"/>
      <c r="K47" s="3"/>
    </row>
    <row r="48" spans="1:11" ht="30" customHeight="1" x14ac:dyDescent="0.2">
      <c r="A48" s="3"/>
      <c r="B48" s="4"/>
      <c r="C48" s="28">
        <v>41</v>
      </c>
      <c r="D48" s="55" t="s">
        <v>96</v>
      </c>
      <c r="E48" s="31" t="s">
        <v>155</v>
      </c>
      <c r="F48" s="100" t="s">
        <v>11</v>
      </c>
      <c r="G48" s="100">
        <v>26.840000000000003</v>
      </c>
      <c r="H48" s="173"/>
      <c r="I48" s="54">
        <f t="shared" si="0"/>
        <v>0</v>
      </c>
      <c r="J48" s="5"/>
      <c r="K48" s="3"/>
    </row>
    <row r="49" spans="1:11" ht="30" customHeight="1" x14ac:dyDescent="0.2">
      <c r="A49" s="3"/>
      <c r="B49" s="4"/>
      <c r="C49" s="28">
        <v>42</v>
      </c>
      <c r="D49" s="55" t="s">
        <v>13</v>
      </c>
      <c r="E49" s="39" t="s">
        <v>156</v>
      </c>
      <c r="F49" s="100" t="s">
        <v>18</v>
      </c>
      <c r="G49" s="100">
        <v>48</v>
      </c>
      <c r="H49" s="173"/>
      <c r="I49" s="54">
        <f t="shared" si="0"/>
        <v>0</v>
      </c>
      <c r="J49" s="5"/>
      <c r="K49" s="3"/>
    </row>
    <row r="50" spans="1:11" ht="54" x14ac:dyDescent="0.2">
      <c r="A50" s="3"/>
      <c r="B50" s="4"/>
      <c r="C50" s="28">
        <v>43</v>
      </c>
      <c r="D50" s="55" t="s">
        <v>97</v>
      </c>
      <c r="E50" s="31" t="s">
        <v>157</v>
      </c>
      <c r="F50" s="100" t="s">
        <v>18</v>
      </c>
      <c r="G50" s="100">
        <v>10</v>
      </c>
      <c r="H50" s="173"/>
      <c r="I50" s="54">
        <f t="shared" si="0"/>
        <v>0</v>
      </c>
      <c r="J50" s="5"/>
      <c r="K50" s="3"/>
    </row>
    <row r="51" spans="1:11" ht="40.5" x14ac:dyDescent="0.2">
      <c r="A51" s="3"/>
      <c r="B51" s="4"/>
      <c r="C51" s="29">
        <v>44</v>
      </c>
      <c r="D51" s="55" t="s">
        <v>98</v>
      </c>
      <c r="E51" s="37" t="s">
        <v>158</v>
      </c>
      <c r="F51" s="100" t="s">
        <v>18</v>
      </c>
      <c r="G51" s="100">
        <v>12</v>
      </c>
      <c r="H51" s="173"/>
      <c r="I51" s="54">
        <f t="shared" si="0"/>
        <v>0</v>
      </c>
      <c r="J51" s="5"/>
      <c r="K51" s="3"/>
    </row>
    <row r="52" spans="1:11" ht="40.5" x14ac:dyDescent="0.2">
      <c r="A52" s="3"/>
      <c r="B52" s="4"/>
      <c r="C52" s="28">
        <v>45</v>
      </c>
      <c r="D52" s="55" t="s">
        <v>99</v>
      </c>
      <c r="E52" s="37" t="s">
        <v>159</v>
      </c>
      <c r="F52" s="100" t="s">
        <v>18</v>
      </c>
      <c r="G52" s="100">
        <v>16</v>
      </c>
      <c r="H52" s="173"/>
      <c r="I52" s="54">
        <f t="shared" si="0"/>
        <v>0</v>
      </c>
      <c r="J52" s="5"/>
      <c r="K52" s="3"/>
    </row>
    <row r="53" spans="1:11" ht="30" customHeight="1" x14ac:dyDescent="0.2">
      <c r="A53" s="3"/>
      <c r="B53" s="4"/>
      <c r="C53" s="28">
        <v>46</v>
      </c>
      <c r="D53" s="55" t="s">
        <v>100</v>
      </c>
      <c r="E53" s="37" t="s">
        <v>160</v>
      </c>
      <c r="F53" s="100" t="s">
        <v>18</v>
      </c>
      <c r="G53" s="100">
        <v>1</v>
      </c>
      <c r="H53" s="173"/>
      <c r="I53" s="54">
        <f t="shared" si="0"/>
        <v>0</v>
      </c>
      <c r="J53" s="5"/>
      <c r="K53" s="3"/>
    </row>
    <row r="54" spans="1:11" ht="30" customHeight="1" x14ac:dyDescent="0.2">
      <c r="A54" s="3"/>
      <c r="B54" s="4"/>
      <c r="C54" s="28">
        <v>47</v>
      </c>
      <c r="D54" s="55" t="s">
        <v>101</v>
      </c>
      <c r="E54" s="37" t="s">
        <v>161</v>
      </c>
      <c r="F54" s="100" t="s">
        <v>18</v>
      </c>
      <c r="G54" s="100">
        <v>1</v>
      </c>
      <c r="H54" s="173"/>
      <c r="I54" s="54">
        <f t="shared" si="0"/>
        <v>0</v>
      </c>
      <c r="J54" s="5"/>
      <c r="K54" s="3"/>
    </row>
    <row r="55" spans="1:11" ht="30" customHeight="1" x14ac:dyDescent="0.2">
      <c r="A55" s="3"/>
      <c r="B55" s="4"/>
      <c r="C55" s="28">
        <v>48</v>
      </c>
      <c r="D55" s="55" t="s">
        <v>102</v>
      </c>
      <c r="E55" s="37" t="s">
        <v>67</v>
      </c>
      <c r="F55" s="100" t="s">
        <v>18</v>
      </c>
      <c r="G55" s="100">
        <v>1</v>
      </c>
      <c r="H55" s="173"/>
      <c r="I55" s="54">
        <f t="shared" si="0"/>
        <v>0</v>
      </c>
      <c r="J55" s="5"/>
      <c r="K55" s="3"/>
    </row>
    <row r="56" spans="1:11" ht="30" customHeight="1" x14ac:dyDescent="0.2">
      <c r="A56" s="3"/>
      <c r="B56" s="4"/>
      <c r="C56" s="28">
        <v>49</v>
      </c>
      <c r="D56" s="55" t="s">
        <v>103</v>
      </c>
      <c r="E56" s="37" t="s">
        <v>162</v>
      </c>
      <c r="F56" s="100" t="s">
        <v>185</v>
      </c>
      <c r="G56" s="100">
        <v>1</v>
      </c>
      <c r="H56" s="173"/>
      <c r="I56" s="54">
        <f t="shared" si="0"/>
        <v>0</v>
      </c>
      <c r="J56" s="5"/>
      <c r="K56" s="3"/>
    </row>
    <row r="57" spans="1:11" ht="40.5" x14ac:dyDescent="0.2">
      <c r="A57" s="3"/>
      <c r="B57" s="4"/>
      <c r="C57" s="28">
        <v>50</v>
      </c>
      <c r="D57" s="56" t="s">
        <v>58</v>
      </c>
      <c r="E57" s="40" t="s">
        <v>163</v>
      </c>
      <c r="F57" s="100" t="s">
        <v>18</v>
      </c>
      <c r="G57" s="100">
        <v>59</v>
      </c>
      <c r="H57" s="173"/>
      <c r="I57" s="54">
        <f t="shared" si="0"/>
        <v>0</v>
      </c>
      <c r="J57" s="5"/>
      <c r="K57" s="3"/>
    </row>
    <row r="58" spans="1:11" ht="30" customHeight="1" x14ac:dyDescent="0.2">
      <c r="A58" s="3"/>
      <c r="B58" s="4"/>
      <c r="C58" s="28">
        <v>51</v>
      </c>
      <c r="D58" s="56" t="s">
        <v>104</v>
      </c>
      <c r="E58" s="33" t="s">
        <v>68</v>
      </c>
      <c r="F58" s="100" t="s">
        <v>18</v>
      </c>
      <c r="G58" s="100">
        <v>55</v>
      </c>
      <c r="H58" s="173"/>
      <c r="I58" s="54">
        <f t="shared" si="0"/>
        <v>0</v>
      </c>
      <c r="J58" s="5"/>
      <c r="K58" s="3"/>
    </row>
    <row r="59" spans="1:11" ht="30" customHeight="1" x14ac:dyDescent="0.2">
      <c r="A59" s="3"/>
      <c r="B59" s="4"/>
      <c r="C59" s="28">
        <v>52</v>
      </c>
      <c r="D59" s="56" t="s">
        <v>105</v>
      </c>
      <c r="E59" s="40" t="s">
        <v>164</v>
      </c>
      <c r="F59" s="100" t="s">
        <v>11</v>
      </c>
      <c r="G59" s="100">
        <v>142.84229999999999</v>
      </c>
      <c r="H59" s="173"/>
      <c r="I59" s="54">
        <f t="shared" si="0"/>
        <v>0</v>
      </c>
      <c r="J59" s="5"/>
      <c r="K59" s="3"/>
    </row>
    <row r="60" spans="1:11" ht="30" customHeight="1" x14ac:dyDescent="0.2">
      <c r="A60" s="3"/>
      <c r="B60" s="4"/>
      <c r="C60" s="28">
        <v>53</v>
      </c>
      <c r="D60" s="55" t="s">
        <v>16</v>
      </c>
      <c r="E60" s="41" t="s">
        <v>165</v>
      </c>
      <c r="F60" s="100" t="s">
        <v>18</v>
      </c>
      <c r="G60" s="100">
        <v>50</v>
      </c>
      <c r="H60" s="173"/>
      <c r="I60" s="54">
        <f t="shared" si="0"/>
        <v>0</v>
      </c>
      <c r="J60" s="5"/>
      <c r="K60" s="3"/>
    </row>
    <row r="61" spans="1:11" ht="30" customHeight="1" x14ac:dyDescent="0.2">
      <c r="A61" s="3"/>
      <c r="B61" s="4"/>
      <c r="C61" s="28">
        <v>54</v>
      </c>
      <c r="D61" s="55" t="s">
        <v>17</v>
      </c>
      <c r="E61" s="41" t="s">
        <v>166</v>
      </c>
      <c r="F61" s="100" t="s">
        <v>18</v>
      </c>
      <c r="G61" s="100">
        <v>52</v>
      </c>
      <c r="H61" s="173"/>
      <c r="I61" s="54">
        <f t="shared" si="0"/>
        <v>0</v>
      </c>
      <c r="J61" s="5"/>
      <c r="K61" s="3"/>
    </row>
    <row r="62" spans="1:11" ht="30" customHeight="1" x14ac:dyDescent="0.2">
      <c r="A62" s="3"/>
      <c r="B62" s="4"/>
      <c r="C62" s="28">
        <v>55</v>
      </c>
      <c r="D62" s="55" t="s">
        <v>106</v>
      </c>
      <c r="E62" s="36" t="s">
        <v>167</v>
      </c>
      <c r="F62" s="100" t="s">
        <v>70</v>
      </c>
      <c r="G62" s="100">
        <v>0.7</v>
      </c>
      <c r="H62" s="173"/>
      <c r="I62" s="54">
        <f t="shared" si="0"/>
        <v>0</v>
      </c>
      <c r="J62" s="5"/>
      <c r="K62" s="3"/>
    </row>
    <row r="63" spans="1:11" ht="40.5" x14ac:dyDescent="0.2">
      <c r="A63" s="3"/>
      <c r="B63" s="4"/>
      <c r="C63" s="28">
        <v>56</v>
      </c>
      <c r="D63" s="55" t="s">
        <v>107</v>
      </c>
      <c r="E63" s="37" t="s">
        <v>168</v>
      </c>
      <c r="F63" s="100" t="s">
        <v>18</v>
      </c>
      <c r="G63" s="100">
        <v>1</v>
      </c>
      <c r="H63" s="173"/>
      <c r="I63" s="54">
        <f t="shared" si="0"/>
        <v>0</v>
      </c>
      <c r="J63" s="5"/>
      <c r="K63" s="3"/>
    </row>
    <row r="64" spans="1:11" ht="40.5" x14ac:dyDescent="0.2">
      <c r="A64" s="3"/>
      <c r="B64" s="4"/>
      <c r="C64" s="28">
        <v>57</v>
      </c>
      <c r="D64" s="55" t="s">
        <v>108</v>
      </c>
      <c r="E64" s="37" t="s">
        <v>169</v>
      </c>
      <c r="F64" s="100" t="s">
        <v>18</v>
      </c>
      <c r="G64" s="100">
        <v>1</v>
      </c>
      <c r="H64" s="173"/>
      <c r="I64" s="54">
        <f t="shared" si="0"/>
        <v>0</v>
      </c>
      <c r="J64" s="5"/>
      <c r="K64" s="3"/>
    </row>
    <row r="65" spans="1:11" ht="40.5" x14ac:dyDescent="0.2">
      <c r="A65" s="3"/>
      <c r="B65" s="4"/>
      <c r="C65" s="28">
        <v>58</v>
      </c>
      <c r="D65" s="55" t="s">
        <v>108</v>
      </c>
      <c r="E65" s="37" t="s">
        <v>170</v>
      </c>
      <c r="F65" s="100" t="s">
        <v>18</v>
      </c>
      <c r="G65" s="100">
        <v>1</v>
      </c>
      <c r="H65" s="173"/>
      <c r="I65" s="54">
        <f t="shared" si="0"/>
        <v>0</v>
      </c>
      <c r="J65" s="5"/>
      <c r="K65" s="3"/>
    </row>
    <row r="66" spans="1:11" ht="30" customHeight="1" x14ac:dyDescent="0.2">
      <c r="A66" s="3"/>
      <c r="B66" s="4"/>
      <c r="C66" s="28">
        <v>59</v>
      </c>
      <c r="D66" s="56" t="s">
        <v>3</v>
      </c>
      <c r="E66" s="42" t="s">
        <v>9</v>
      </c>
      <c r="F66" s="100" t="s">
        <v>11</v>
      </c>
      <c r="G66" s="100">
        <v>11.01</v>
      </c>
      <c r="H66" s="173"/>
      <c r="I66" s="54">
        <f t="shared" si="0"/>
        <v>0</v>
      </c>
      <c r="J66" s="5"/>
      <c r="K66" s="3"/>
    </row>
    <row r="67" spans="1:11" ht="30" customHeight="1" x14ac:dyDescent="0.2">
      <c r="A67" s="3"/>
      <c r="B67" s="4"/>
      <c r="C67" s="28">
        <v>60</v>
      </c>
      <c r="D67" s="56" t="s">
        <v>4</v>
      </c>
      <c r="E67" s="43" t="s">
        <v>8</v>
      </c>
      <c r="F67" s="100" t="s">
        <v>11</v>
      </c>
      <c r="G67" s="100">
        <v>179.41199999999995</v>
      </c>
      <c r="H67" s="173"/>
      <c r="I67" s="54">
        <f t="shared" si="0"/>
        <v>0</v>
      </c>
      <c r="J67" s="5"/>
      <c r="K67" s="3"/>
    </row>
    <row r="68" spans="1:11" ht="30" customHeight="1" x14ac:dyDescent="0.2">
      <c r="A68" s="3"/>
      <c r="B68" s="4"/>
      <c r="C68" s="28">
        <v>61</v>
      </c>
      <c r="D68" s="56" t="s">
        <v>72</v>
      </c>
      <c r="E68" s="44" t="s">
        <v>171</v>
      </c>
      <c r="F68" s="100" t="s">
        <v>11</v>
      </c>
      <c r="G68" s="100">
        <v>179.41199999999995</v>
      </c>
      <c r="H68" s="173"/>
      <c r="I68" s="54">
        <f t="shared" si="0"/>
        <v>0</v>
      </c>
      <c r="J68" s="5"/>
      <c r="K68" s="3"/>
    </row>
    <row r="69" spans="1:11" ht="30" customHeight="1" x14ac:dyDescent="0.2">
      <c r="A69" s="3"/>
      <c r="B69" s="4"/>
      <c r="C69" s="28">
        <v>62</v>
      </c>
      <c r="D69" s="56" t="s">
        <v>49</v>
      </c>
      <c r="E69" s="45" t="s">
        <v>63</v>
      </c>
      <c r="F69" s="100" t="s">
        <v>11</v>
      </c>
      <c r="G69" s="100">
        <v>20.246500000000005</v>
      </c>
      <c r="H69" s="173"/>
      <c r="I69" s="54">
        <f t="shared" si="0"/>
        <v>0</v>
      </c>
      <c r="J69" s="5"/>
      <c r="K69" s="3"/>
    </row>
    <row r="70" spans="1:11" ht="30" customHeight="1" x14ac:dyDescent="0.2">
      <c r="A70" s="3"/>
      <c r="B70" s="4"/>
      <c r="C70" s="28">
        <v>63</v>
      </c>
      <c r="D70" s="56" t="s">
        <v>7</v>
      </c>
      <c r="E70" s="46" t="s">
        <v>10</v>
      </c>
      <c r="F70" s="100" t="s">
        <v>11</v>
      </c>
      <c r="G70" s="100">
        <v>4.0493000000000015</v>
      </c>
      <c r="H70" s="173"/>
      <c r="I70" s="54">
        <f t="shared" si="0"/>
        <v>0</v>
      </c>
      <c r="J70" s="5"/>
      <c r="K70" s="3"/>
    </row>
    <row r="71" spans="1:11" ht="30" customHeight="1" x14ac:dyDescent="0.2">
      <c r="A71" s="3"/>
      <c r="B71" s="4"/>
      <c r="C71" s="28">
        <v>64</v>
      </c>
      <c r="D71" s="56" t="s">
        <v>109</v>
      </c>
      <c r="E71" s="46" t="s">
        <v>172</v>
      </c>
      <c r="F71" s="100" t="s">
        <v>12</v>
      </c>
      <c r="G71" s="100">
        <v>8</v>
      </c>
      <c r="H71" s="173"/>
      <c r="I71" s="54">
        <f t="shared" si="0"/>
        <v>0</v>
      </c>
      <c r="J71" s="5"/>
      <c r="K71" s="3"/>
    </row>
    <row r="72" spans="1:11" ht="30" customHeight="1" x14ac:dyDescent="0.2">
      <c r="A72" s="3"/>
      <c r="B72" s="4"/>
      <c r="C72" s="28">
        <v>65</v>
      </c>
      <c r="D72" s="56" t="s">
        <v>110</v>
      </c>
      <c r="E72" s="47" t="s">
        <v>173</v>
      </c>
      <c r="F72" s="100" t="s">
        <v>70</v>
      </c>
      <c r="G72" s="100">
        <v>10.195</v>
      </c>
      <c r="H72" s="173"/>
      <c r="I72" s="54">
        <f t="shared" si="0"/>
        <v>0</v>
      </c>
      <c r="J72" s="5"/>
      <c r="K72" s="3"/>
    </row>
    <row r="73" spans="1:11" ht="30" customHeight="1" x14ac:dyDescent="0.2">
      <c r="A73" s="3"/>
      <c r="B73" s="4"/>
      <c r="C73" s="28">
        <v>66</v>
      </c>
      <c r="D73" s="57" t="s">
        <v>111</v>
      </c>
      <c r="E73" s="42" t="s">
        <v>174</v>
      </c>
      <c r="F73" s="100" t="s">
        <v>18</v>
      </c>
      <c r="G73" s="100">
        <v>4</v>
      </c>
      <c r="H73" s="173"/>
      <c r="I73" s="54">
        <f t="shared" ref="I73:I83" si="1">ROUND(H73*G73,0)</f>
        <v>0</v>
      </c>
      <c r="J73" s="5"/>
      <c r="K73" s="3"/>
    </row>
    <row r="74" spans="1:11" ht="30" customHeight="1" x14ac:dyDescent="0.2">
      <c r="A74" s="3"/>
      <c r="B74" s="4"/>
      <c r="C74" s="28">
        <v>67</v>
      </c>
      <c r="D74" s="57" t="s">
        <v>112</v>
      </c>
      <c r="E74" s="42" t="s">
        <v>175</v>
      </c>
      <c r="F74" s="100" t="s">
        <v>18</v>
      </c>
      <c r="G74" s="100">
        <v>3</v>
      </c>
      <c r="H74" s="173"/>
      <c r="I74" s="54">
        <f t="shared" si="1"/>
        <v>0</v>
      </c>
      <c r="J74" s="5"/>
      <c r="K74" s="3"/>
    </row>
    <row r="75" spans="1:11" ht="30" customHeight="1" x14ac:dyDescent="0.2">
      <c r="A75" s="3"/>
      <c r="B75" s="4"/>
      <c r="C75" s="28">
        <v>68</v>
      </c>
      <c r="D75" s="58" t="s">
        <v>113</v>
      </c>
      <c r="E75" s="48" t="s">
        <v>176</v>
      </c>
      <c r="F75" s="100" t="s">
        <v>18</v>
      </c>
      <c r="G75" s="100">
        <v>1</v>
      </c>
      <c r="H75" s="173"/>
      <c r="I75" s="54">
        <f t="shared" si="1"/>
        <v>0</v>
      </c>
      <c r="J75" s="5"/>
      <c r="K75" s="3"/>
    </row>
    <row r="76" spans="1:11" ht="30" customHeight="1" x14ac:dyDescent="0.2">
      <c r="A76" s="3"/>
      <c r="B76" s="4"/>
      <c r="C76" s="28">
        <v>69</v>
      </c>
      <c r="D76" s="59" t="s">
        <v>114</v>
      </c>
      <c r="E76" s="37" t="s">
        <v>177</v>
      </c>
      <c r="F76" s="100" t="s">
        <v>18</v>
      </c>
      <c r="G76" s="100">
        <v>1</v>
      </c>
      <c r="H76" s="173"/>
      <c r="I76" s="54">
        <f t="shared" si="1"/>
        <v>0</v>
      </c>
      <c r="J76" s="5"/>
      <c r="K76" s="3"/>
    </row>
    <row r="77" spans="1:11" ht="30" customHeight="1" x14ac:dyDescent="0.2">
      <c r="A77" s="3"/>
      <c r="B77" s="4"/>
      <c r="C77" s="28">
        <v>70</v>
      </c>
      <c r="D77" s="59" t="s">
        <v>115</v>
      </c>
      <c r="E77" s="42" t="s">
        <v>178</v>
      </c>
      <c r="F77" s="100" t="s">
        <v>18</v>
      </c>
      <c r="G77" s="100">
        <v>1</v>
      </c>
      <c r="H77" s="173"/>
      <c r="I77" s="54">
        <f t="shared" si="1"/>
        <v>0</v>
      </c>
      <c r="J77" s="5"/>
      <c r="K77" s="3"/>
    </row>
    <row r="78" spans="1:11" ht="30" customHeight="1" x14ac:dyDescent="0.2">
      <c r="A78" s="3"/>
      <c r="B78" s="4"/>
      <c r="C78" s="29">
        <v>71</v>
      </c>
      <c r="D78" s="60" t="s">
        <v>116</v>
      </c>
      <c r="E78" s="49" t="s">
        <v>179</v>
      </c>
      <c r="F78" s="100" t="s">
        <v>18</v>
      </c>
      <c r="G78" s="100">
        <v>1</v>
      </c>
      <c r="H78" s="173"/>
      <c r="I78" s="54">
        <f t="shared" si="1"/>
        <v>0</v>
      </c>
      <c r="J78" s="5"/>
      <c r="K78" s="3"/>
    </row>
    <row r="79" spans="1:11" ht="30" customHeight="1" x14ac:dyDescent="0.2">
      <c r="A79" s="3"/>
      <c r="B79" s="4"/>
      <c r="C79" s="28">
        <v>72</v>
      </c>
      <c r="D79" s="59" t="s">
        <v>117</v>
      </c>
      <c r="E79" s="37" t="s">
        <v>180</v>
      </c>
      <c r="F79" s="100" t="s">
        <v>11</v>
      </c>
      <c r="G79" s="100">
        <v>8.8000000000000007</v>
      </c>
      <c r="H79" s="173"/>
      <c r="I79" s="54">
        <f t="shared" si="1"/>
        <v>0</v>
      </c>
      <c r="J79" s="5"/>
      <c r="K79" s="3"/>
    </row>
    <row r="80" spans="1:11" ht="30" customHeight="1" x14ac:dyDescent="0.2">
      <c r="A80" s="3"/>
      <c r="B80" s="4"/>
      <c r="C80" s="28">
        <v>73</v>
      </c>
      <c r="D80" s="59" t="s">
        <v>118</v>
      </c>
      <c r="E80" s="37" t="s">
        <v>181</v>
      </c>
      <c r="F80" s="100" t="s">
        <v>11</v>
      </c>
      <c r="G80" s="100">
        <v>5.6</v>
      </c>
      <c r="H80" s="173"/>
      <c r="I80" s="54">
        <f t="shared" si="1"/>
        <v>0</v>
      </c>
      <c r="J80" s="5"/>
      <c r="K80" s="3"/>
    </row>
    <row r="81" spans="1:11" ht="40.5" x14ac:dyDescent="0.2">
      <c r="A81" s="3"/>
      <c r="B81" s="4"/>
      <c r="C81" s="28">
        <v>74</v>
      </c>
      <c r="D81" s="59" t="s">
        <v>119</v>
      </c>
      <c r="E81" s="37" t="s">
        <v>182</v>
      </c>
      <c r="F81" s="100" t="s">
        <v>12</v>
      </c>
      <c r="G81" s="100">
        <v>3.45</v>
      </c>
      <c r="H81" s="173"/>
      <c r="I81" s="54">
        <f t="shared" si="1"/>
        <v>0</v>
      </c>
      <c r="J81" s="5"/>
      <c r="K81" s="3"/>
    </row>
    <row r="82" spans="1:11" ht="40.5" x14ac:dyDescent="0.2">
      <c r="A82" s="3"/>
      <c r="B82" s="4"/>
      <c r="C82" s="29">
        <v>75</v>
      </c>
      <c r="D82" s="60" t="s">
        <v>120</v>
      </c>
      <c r="E82" s="50" t="s">
        <v>183</v>
      </c>
      <c r="F82" s="100" t="s">
        <v>12</v>
      </c>
      <c r="G82" s="100">
        <v>2.63</v>
      </c>
      <c r="H82" s="173"/>
      <c r="I82" s="54">
        <f t="shared" si="1"/>
        <v>0</v>
      </c>
      <c r="J82" s="5"/>
      <c r="K82" s="3"/>
    </row>
    <row r="83" spans="1:11" ht="54.75" thickBot="1" x14ac:dyDescent="0.25">
      <c r="A83" s="3"/>
      <c r="B83" s="4"/>
      <c r="C83" s="30">
        <v>76</v>
      </c>
      <c r="D83" s="59" t="s">
        <v>121</v>
      </c>
      <c r="E83" s="51" t="s">
        <v>184</v>
      </c>
      <c r="F83" s="100" t="s">
        <v>12</v>
      </c>
      <c r="G83" s="100">
        <v>2.63</v>
      </c>
      <c r="H83" s="173"/>
      <c r="I83" s="54">
        <f t="shared" si="1"/>
        <v>0</v>
      </c>
      <c r="J83" s="5"/>
      <c r="K83" s="3"/>
    </row>
    <row r="84" spans="1:11" ht="30" customHeight="1" thickBot="1" x14ac:dyDescent="0.25">
      <c r="A84" s="3"/>
      <c r="B84" s="4"/>
      <c r="C84" s="131" t="s">
        <v>186</v>
      </c>
      <c r="D84" s="132"/>
      <c r="E84" s="132"/>
      <c r="F84" s="102"/>
      <c r="G84" s="22"/>
      <c r="H84" s="11"/>
      <c r="I84" s="11"/>
      <c r="J84" s="5"/>
      <c r="K84" s="3"/>
    </row>
    <row r="85" spans="1:11" ht="30" customHeight="1" x14ac:dyDescent="0.2">
      <c r="A85" s="3"/>
      <c r="B85" s="4"/>
      <c r="C85" s="61">
        <v>77</v>
      </c>
      <c r="D85" s="56" t="s">
        <v>187</v>
      </c>
      <c r="E85" s="44" t="s">
        <v>195</v>
      </c>
      <c r="F85" s="100" t="s">
        <v>11</v>
      </c>
      <c r="G85" s="100">
        <v>164.89919999999989</v>
      </c>
      <c r="H85" s="173"/>
      <c r="I85" s="54">
        <f>ROUND(H85*G85,0)</f>
        <v>0</v>
      </c>
      <c r="J85" s="5"/>
      <c r="K85" s="3"/>
    </row>
    <row r="86" spans="1:11" ht="30" customHeight="1" x14ac:dyDescent="0.2">
      <c r="A86" s="3"/>
      <c r="B86" s="4"/>
      <c r="C86" s="61">
        <v>78</v>
      </c>
      <c r="D86" s="55" t="s">
        <v>75</v>
      </c>
      <c r="E86" s="32" t="s">
        <v>123</v>
      </c>
      <c r="F86" s="100" t="s">
        <v>18</v>
      </c>
      <c r="G86" s="100">
        <v>31</v>
      </c>
      <c r="H86" s="173"/>
      <c r="I86" s="54">
        <f t="shared" ref="I86:I95" si="2">ROUND(H86*G86,0)</f>
        <v>0</v>
      </c>
      <c r="J86" s="5"/>
      <c r="K86" s="3"/>
    </row>
    <row r="87" spans="1:11" ht="30" customHeight="1" x14ac:dyDescent="0.2">
      <c r="A87" s="3"/>
      <c r="B87" s="4"/>
      <c r="C87" s="62">
        <v>79</v>
      </c>
      <c r="D87" s="55" t="s">
        <v>76</v>
      </c>
      <c r="E87" s="32" t="s">
        <v>196</v>
      </c>
      <c r="F87" s="100" t="s">
        <v>18</v>
      </c>
      <c r="G87" s="100">
        <v>2</v>
      </c>
      <c r="H87" s="173"/>
      <c r="I87" s="54">
        <f t="shared" si="2"/>
        <v>0</v>
      </c>
      <c r="J87" s="5"/>
      <c r="K87" s="3"/>
    </row>
    <row r="88" spans="1:11" ht="30" customHeight="1" x14ac:dyDescent="0.2">
      <c r="A88" s="3"/>
      <c r="B88" s="4"/>
      <c r="C88" s="61">
        <v>80</v>
      </c>
      <c r="D88" s="55" t="s">
        <v>188</v>
      </c>
      <c r="E88" s="32" t="s">
        <v>197</v>
      </c>
      <c r="F88" s="100" t="s">
        <v>18</v>
      </c>
      <c r="G88" s="100">
        <v>28</v>
      </c>
      <c r="H88" s="173"/>
      <c r="I88" s="54">
        <f t="shared" si="2"/>
        <v>0</v>
      </c>
      <c r="J88" s="5"/>
      <c r="K88" s="3"/>
    </row>
    <row r="89" spans="1:11" ht="30" customHeight="1" x14ac:dyDescent="0.2">
      <c r="A89" s="3"/>
      <c r="B89" s="4"/>
      <c r="C89" s="61">
        <v>81</v>
      </c>
      <c r="D89" s="55" t="s">
        <v>189</v>
      </c>
      <c r="E89" s="32" t="s">
        <v>198</v>
      </c>
      <c r="F89" s="100" t="s">
        <v>11</v>
      </c>
      <c r="G89" s="100">
        <v>164.89919999999989</v>
      </c>
      <c r="H89" s="173"/>
      <c r="I89" s="54">
        <f t="shared" si="2"/>
        <v>0</v>
      </c>
      <c r="J89" s="5"/>
      <c r="K89" s="3"/>
    </row>
    <row r="90" spans="1:11" ht="30" customHeight="1" x14ac:dyDescent="0.2">
      <c r="A90" s="3"/>
      <c r="B90" s="4"/>
      <c r="C90" s="61">
        <v>82</v>
      </c>
      <c r="D90" s="55" t="s">
        <v>190</v>
      </c>
      <c r="E90" s="108" t="s">
        <v>199</v>
      </c>
      <c r="F90" s="100" t="s">
        <v>18</v>
      </c>
      <c r="G90" s="100">
        <v>28</v>
      </c>
      <c r="H90" s="173"/>
      <c r="I90" s="54">
        <f t="shared" si="2"/>
        <v>0</v>
      </c>
      <c r="J90" s="5"/>
      <c r="K90" s="3"/>
    </row>
    <row r="91" spans="1:11" ht="27" x14ac:dyDescent="0.2">
      <c r="A91" s="3"/>
      <c r="B91" s="4"/>
      <c r="C91" s="62">
        <v>83</v>
      </c>
      <c r="D91" s="55" t="s">
        <v>13</v>
      </c>
      <c r="E91" s="65" t="s">
        <v>200</v>
      </c>
      <c r="F91" s="100" t="s">
        <v>18</v>
      </c>
      <c r="G91" s="100">
        <v>31</v>
      </c>
      <c r="H91" s="173"/>
      <c r="I91" s="54">
        <f t="shared" si="2"/>
        <v>0</v>
      </c>
      <c r="J91" s="5"/>
      <c r="K91" s="3"/>
    </row>
    <row r="92" spans="1:11" ht="30" customHeight="1" x14ac:dyDescent="0.2">
      <c r="A92" s="3"/>
      <c r="B92" s="4"/>
      <c r="C92" s="61">
        <v>84</v>
      </c>
      <c r="D92" s="64" t="s">
        <v>191</v>
      </c>
      <c r="E92" s="66" t="s">
        <v>201</v>
      </c>
      <c r="F92" s="100" t="s">
        <v>11</v>
      </c>
      <c r="G92" s="100">
        <v>4.32</v>
      </c>
      <c r="H92" s="173"/>
      <c r="I92" s="54">
        <f t="shared" si="2"/>
        <v>0</v>
      </c>
      <c r="J92" s="5"/>
      <c r="K92" s="3"/>
    </row>
    <row r="93" spans="1:11" ht="30" customHeight="1" x14ac:dyDescent="0.2">
      <c r="A93" s="3"/>
      <c r="B93" s="4"/>
      <c r="C93" s="63">
        <v>85</v>
      </c>
      <c r="D93" s="59" t="s">
        <v>192</v>
      </c>
      <c r="E93" s="67" t="s">
        <v>202</v>
      </c>
      <c r="F93" s="100" t="s">
        <v>12</v>
      </c>
      <c r="G93" s="100">
        <v>334.20000000000005</v>
      </c>
      <c r="H93" s="173"/>
      <c r="I93" s="54">
        <f t="shared" si="2"/>
        <v>0</v>
      </c>
      <c r="J93" s="5"/>
      <c r="K93" s="3"/>
    </row>
    <row r="94" spans="1:11" ht="30" customHeight="1" x14ac:dyDescent="0.2">
      <c r="A94" s="3"/>
      <c r="B94" s="4"/>
      <c r="C94" s="63">
        <v>86</v>
      </c>
      <c r="D94" s="59" t="s">
        <v>193</v>
      </c>
      <c r="E94" s="67" t="s">
        <v>203</v>
      </c>
      <c r="F94" s="100" t="s">
        <v>12</v>
      </c>
      <c r="G94" s="100">
        <v>334.20000000000005</v>
      </c>
      <c r="H94" s="173"/>
      <c r="I94" s="54">
        <f t="shared" si="2"/>
        <v>0</v>
      </c>
      <c r="J94" s="5"/>
      <c r="K94" s="3"/>
    </row>
    <row r="95" spans="1:11" ht="30" customHeight="1" thickBot="1" x14ac:dyDescent="0.25">
      <c r="A95" s="3"/>
      <c r="B95" s="4"/>
      <c r="C95" s="63">
        <v>87</v>
      </c>
      <c r="D95" s="59" t="s">
        <v>194</v>
      </c>
      <c r="E95" s="67" t="s">
        <v>204</v>
      </c>
      <c r="F95" s="100" t="s">
        <v>12</v>
      </c>
      <c r="G95" s="100">
        <v>217.90000000000009</v>
      </c>
      <c r="H95" s="173"/>
      <c r="I95" s="54">
        <f t="shared" si="2"/>
        <v>0</v>
      </c>
      <c r="J95" s="5"/>
      <c r="K95" s="3"/>
    </row>
    <row r="96" spans="1:11" ht="30" customHeight="1" thickBot="1" x14ac:dyDescent="0.25">
      <c r="A96" s="3"/>
      <c r="B96" s="4"/>
      <c r="C96" s="131" t="s">
        <v>205</v>
      </c>
      <c r="D96" s="132"/>
      <c r="E96" s="132"/>
      <c r="F96" s="102"/>
      <c r="G96" s="22"/>
      <c r="H96" s="11"/>
      <c r="I96" s="11"/>
      <c r="J96" s="5"/>
      <c r="K96" s="3"/>
    </row>
    <row r="97" spans="1:11" ht="30" customHeight="1" x14ac:dyDescent="0.2">
      <c r="A97" s="3"/>
      <c r="B97" s="4"/>
      <c r="C97" s="61">
        <v>88</v>
      </c>
      <c r="D97" s="64" t="s">
        <v>206</v>
      </c>
      <c r="E97" s="69" t="s">
        <v>214</v>
      </c>
      <c r="F97" s="100" t="s">
        <v>18</v>
      </c>
      <c r="G97" s="100">
        <v>5</v>
      </c>
      <c r="H97" s="173"/>
      <c r="I97" s="54">
        <f>ROUND(H97*G97,0)</f>
        <v>0</v>
      </c>
      <c r="J97" s="5"/>
      <c r="K97" s="3"/>
    </row>
    <row r="98" spans="1:11" ht="30" customHeight="1" x14ac:dyDescent="0.2">
      <c r="A98" s="3"/>
      <c r="B98" s="4"/>
      <c r="C98" s="61">
        <v>89</v>
      </c>
      <c r="D98" s="59" t="s">
        <v>116</v>
      </c>
      <c r="E98" s="69" t="s">
        <v>215</v>
      </c>
      <c r="F98" s="100" t="s">
        <v>18</v>
      </c>
      <c r="G98" s="100">
        <v>1</v>
      </c>
      <c r="H98" s="173"/>
      <c r="I98" s="54">
        <f t="shared" ref="I98:I106" si="3">ROUND(H98*G98,0)</f>
        <v>0</v>
      </c>
      <c r="J98" s="5"/>
      <c r="K98" s="3"/>
    </row>
    <row r="99" spans="1:11" ht="30" customHeight="1" x14ac:dyDescent="0.25">
      <c r="A99" s="3"/>
      <c r="B99" s="4"/>
      <c r="C99" s="61">
        <v>90</v>
      </c>
      <c r="D99" s="68" t="s">
        <v>207</v>
      </c>
      <c r="E99" s="70" t="s">
        <v>216</v>
      </c>
      <c r="F99" s="100" t="s">
        <v>12</v>
      </c>
      <c r="G99" s="100">
        <v>8.9</v>
      </c>
      <c r="H99" s="173"/>
      <c r="I99" s="54">
        <f t="shared" si="3"/>
        <v>0</v>
      </c>
      <c r="J99" s="5"/>
      <c r="K99" s="3"/>
    </row>
    <row r="100" spans="1:11" ht="30" customHeight="1" x14ac:dyDescent="0.2">
      <c r="A100" s="3"/>
      <c r="B100" s="4"/>
      <c r="C100" s="61">
        <v>91</v>
      </c>
      <c r="D100" s="68" t="s">
        <v>208</v>
      </c>
      <c r="E100" s="69" t="s">
        <v>217</v>
      </c>
      <c r="F100" s="100" t="s">
        <v>12</v>
      </c>
      <c r="G100" s="100">
        <v>4.4000000000000004</v>
      </c>
      <c r="H100" s="173"/>
      <c r="I100" s="54">
        <f t="shared" si="3"/>
        <v>0</v>
      </c>
      <c r="J100" s="5"/>
      <c r="K100" s="3"/>
    </row>
    <row r="101" spans="1:11" ht="30" customHeight="1" x14ac:dyDescent="0.2">
      <c r="A101" s="3"/>
      <c r="B101" s="4"/>
      <c r="C101" s="61">
        <v>92</v>
      </c>
      <c r="D101" s="68" t="s">
        <v>209</v>
      </c>
      <c r="E101" s="69" t="s">
        <v>218</v>
      </c>
      <c r="F101" s="100" t="s">
        <v>11</v>
      </c>
      <c r="G101" s="100">
        <v>7.2530000000000001</v>
      </c>
      <c r="H101" s="173"/>
      <c r="I101" s="54">
        <f t="shared" si="3"/>
        <v>0</v>
      </c>
      <c r="J101" s="5"/>
      <c r="K101" s="3"/>
    </row>
    <row r="102" spans="1:11" ht="30" customHeight="1" x14ac:dyDescent="0.2">
      <c r="A102" s="3"/>
      <c r="B102" s="4"/>
      <c r="C102" s="61">
        <v>93</v>
      </c>
      <c r="D102" s="68" t="s">
        <v>210</v>
      </c>
      <c r="E102" s="69" t="s">
        <v>219</v>
      </c>
      <c r="F102" s="100" t="s">
        <v>11</v>
      </c>
      <c r="G102" s="100">
        <v>8.36</v>
      </c>
      <c r="H102" s="173"/>
      <c r="I102" s="54">
        <f t="shared" si="3"/>
        <v>0</v>
      </c>
      <c r="J102" s="5"/>
      <c r="K102" s="3"/>
    </row>
    <row r="103" spans="1:11" ht="30" customHeight="1" x14ac:dyDescent="0.2">
      <c r="A103" s="3"/>
      <c r="B103" s="4"/>
      <c r="C103" s="61">
        <v>94</v>
      </c>
      <c r="D103" s="68" t="s">
        <v>211</v>
      </c>
      <c r="E103" s="71" t="s">
        <v>220</v>
      </c>
      <c r="F103" s="100" t="s">
        <v>11</v>
      </c>
      <c r="G103" s="100">
        <v>10.860499999999998</v>
      </c>
      <c r="H103" s="173"/>
      <c r="I103" s="54">
        <f t="shared" si="3"/>
        <v>0</v>
      </c>
      <c r="J103" s="5"/>
      <c r="K103" s="3"/>
    </row>
    <row r="104" spans="1:11" ht="30" customHeight="1" x14ac:dyDescent="0.2">
      <c r="A104" s="3"/>
      <c r="B104" s="4"/>
      <c r="C104" s="61">
        <v>95</v>
      </c>
      <c r="D104" s="59" t="s">
        <v>117</v>
      </c>
      <c r="E104" s="71" t="s">
        <v>221</v>
      </c>
      <c r="F104" s="100" t="s">
        <v>18</v>
      </c>
      <c r="G104" s="100">
        <v>1</v>
      </c>
      <c r="H104" s="173"/>
      <c r="I104" s="54">
        <f t="shared" si="3"/>
        <v>0</v>
      </c>
      <c r="J104" s="5"/>
      <c r="K104" s="3"/>
    </row>
    <row r="105" spans="1:11" ht="30" customHeight="1" x14ac:dyDescent="0.25">
      <c r="A105" s="3"/>
      <c r="B105" s="4"/>
      <c r="C105" s="61">
        <v>96</v>
      </c>
      <c r="D105" s="59" t="s">
        <v>212</v>
      </c>
      <c r="E105" s="72" t="s">
        <v>222</v>
      </c>
      <c r="F105" s="100" t="s">
        <v>12</v>
      </c>
      <c r="G105" s="100">
        <v>146.72</v>
      </c>
      <c r="H105" s="173"/>
      <c r="I105" s="54">
        <f t="shared" si="3"/>
        <v>0</v>
      </c>
      <c r="J105" s="5"/>
      <c r="K105" s="3"/>
    </row>
    <row r="106" spans="1:11" ht="30" customHeight="1" thickBot="1" x14ac:dyDescent="0.25">
      <c r="A106" s="3"/>
      <c r="B106" s="4"/>
      <c r="C106" s="61">
        <v>97</v>
      </c>
      <c r="D106" s="59" t="s">
        <v>213</v>
      </c>
      <c r="E106" s="71" t="s">
        <v>223</v>
      </c>
      <c r="F106" s="100" t="s">
        <v>18</v>
      </c>
      <c r="G106" s="100">
        <v>10</v>
      </c>
      <c r="H106" s="173"/>
      <c r="I106" s="54">
        <f t="shared" si="3"/>
        <v>0</v>
      </c>
      <c r="J106" s="5"/>
      <c r="K106" s="3"/>
    </row>
    <row r="107" spans="1:11" ht="30" customHeight="1" thickBot="1" x14ac:dyDescent="0.25">
      <c r="A107" s="3"/>
      <c r="B107" s="4"/>
      <c r="C107" s="131" t="s">
        <v>224</v>
      </c>
      <c r="D107" s="132"/>
      <c r="E107" s="132"/>
      <c r="F107" s="102"/>
      <c r="G107" s="22"/>
      <c r="H107" s="11"/>
      <c r="I107" s="11"/>
      <c r="J107" s="5"/>
      <c r="K107" s="3"/>
    </row>
    <row r="108" spans="1:11" ht="30" customHeight="1" x14ac:dyDescent="0.2">
      <c r="A108" s="3"/>
      <c r="B108" s="4"/>
      <c r="C108" s="73">
        <v>98</v>
      </c>
      <c r="D108" s="55" t="s">
        <v>45</v>
      </c>
      <c r="E108" s="37" t="s">
        <v>132</v>
      </c>
      <c r="F108" s="100" t="s">
        <v>11</v>
      </c>
      <c r="G108" s="100">
        <v>10.014100000000001</v>
      </c>
      <c r="H108" s="173"/>
      <c r="I108" s="54">
        <f>ROUND(H108*G108,0)</f>
        <v>0</v>
      </c>
      <c r="J108" s="5"/>
      <c r="K108" s="3"/>
    </row>
    <row r="109" spans="1:11" ht="30" customHeight="1" x14ac:dyDescent="0.2">
      <c r="A109" s="3"/>
      <c r="B109" s="4"/>
      <c r="C109" s="61">
        <v>99</v>
      </c>
      <c r="D109" s="55" t="s">
        <v>225</v>
      </c>
      <c r="E109" s="75" t="s">
        <v>233</v>
      </c>
      <c r="F109" s="100" t="s">
        <v>12</v>
      </c>
      <c r="G109" s="100">
        <v>10.77</v>
      </c>
      <c r="H109" s="173"/>
      <c r="I109" s="54">
        <f t="shared" ref="I109:I117" si="4">ROUND(H109*G109,0)</f>
        <v>0</v>
      </c>
      <c r="J109" s="5"/>
      <c r="K109" s="3"/>
    </row>
    <row r="110" spans="1:11" ht="30" customHeight="1" x14ac:dyDescent="0.2">
      <c r="A110" s="3"/>
      <c r="B110" s="4"/>
      <c r="C110" s="73">
        <v>100</v>
      </c>
      <c r="D110" s="55" t="s">
        <v>226</v>
      </c>
      <c r="E110" s="75" t="s">
        <v>234</v>
      </c>
      <c r="F110" s="100" t="s">
        <v>11</v>
      </c>
      <c r="G110" s="100">
        <v>10.014100000000001</v>
      </c>
      <c r="H110" s="173"/>
      <c r="I110" s="54">
        <f t="shared" si="4"/>
        <v>0</v>
      </c>
      <c r="J110" s="5"/>
      <c r="K110" s="3"/>
    </row>
    <row r="111" spans="1:11" ht="54" x14ac:dyDescent="0.2">
      <c r="A111" s="3"/>
      <c r="B111" s="4"/>
      <c r="C111" s="73">
        <v>101</v>
      </c>
      <c r="D111" s="55" t="s">
        <v>227</v>
      </c>
      <c r="E111" s="76" t="s">
        <v>235</v>
      </c>
      <c r="F111" s="100" t="s">
        <v>11</v>
      </c>
      <c r="G111" s="100">
        <v>30.38</v>
      </c>
      <c r="H111" s="173"/>
      <c r="I111" s="54">
        <f t="shared" si="4"/>
        <v>0</v>
      </c>
      <c r="J111" s="5"/>
      <c r="K111" s="3"/>
    </row>
    <row r="112" spans="1:11" ht="40.5" x14ac:dyDescent="0.2">
      <c r="A112" s="3"/>
      <c r="B112" s="4"/>
      <c r="C112" s="61">
        <v>102</v>
      </c>
      <c r="D112" s="74" t="s">
        <v>228</v>
      </c>
      <c r="E112" s="77" t="s">
        <v>236</v>
      </c>
      <c r="F112" s="100" t="s">
        <v>12</v>
      </c>
      <c r="G112" s="100">
        <v>6.1999999999999993</v>
      </c>
      <c r="H112" s="173"/>
      <c r="I112" s="54">
        <f t="shared" si="4"/>
        <v>0</v>
      </c>
      <c r="J112" s="5"/>
      <c r="K112" s="3"/>
    </row>
    <row r="113" spans="1:11" ht="30" customHeight="1" x14ac:dyDescent="0.2">
      <c r="A113" s="3"/>
      <c r="B113" s="4"/>
      <c r="C113" s="73">
        <v>103</v>
      </c>
      <c r="D113" s="74" t="s">
        <v>229</v>
      </c>
      <c r="E113" s="77" t="s">
        <v>237</v>
      </c>
      <c r="F113" s="100" t="s">
        <v>12</v>
      </c>
      <c r="G113" s="100">
        <v>8.6</v>
      </c>
      <c r="H113" s="173"/>
      <c r="I113" s="54">
        <f t="shared" si="4"/>
        <v>0</v>
      </c>
      <c r="J113" s="5"/>
      <c r="K113" s="3"/>
    </row>
    <row r="114" spans="1:11" ht="40.5" x14ac:dyDescent="0.2">
      <c r="A114" s="3"/>
      <c r="B114" s="4"/>
      <c r="C114" s="73">
        <v>104</v>
      </c>
      <c r="D114" s="74" t="s">
        <v>230</v>
      </c>
      <c r="E114" s="77" t="s">
        <v>238</v>
      </c>
      <c r="F114" s="100" t="s">
        <v>12</v>
      </c>
      <c r="G114" s="100">
        <v>2.4</v>
      </c>
      <c r="H114" s="173"/>
      <c r="I114" s="54">
        <f t="shared" si="4"/>
        <v>0</v>
      </c>
      <c r="J114" s="5"/>
      <c r="K114" s="3"/>
    </row>
    <row r="115" spans="1:11" ht="30" customHeight="1" x14ac:dyDescent="0.2">
      <c r="A115" s="3"/>
      <c r="B115" s="4"/>
      <c r="C115" s="61">
        <v>105</v>
      </c>
      <c r="D115" s="55" t="s">
        <v>231</v>
      </c>
      <c r="E115" s="78" t="s">
        <v>239</v>
      </c>
      <c r="F115" s="100" t="s">
        <v>18</v>
      </c>
      <c r="G115" s="100">
        <v>1</v>
      </c>
      <c r="H115" s="173"/>
      <c r="I115" s="54">
        <f t="shared" si="4"/>
        <v>0</v>
      </c>
      <c r="J115" s="5"/>
      <c r="K115" s="3"/>
    </row>
    <row r="116" spans="1:11" ht="27" x14ac:dyDescent="0.2">
      <c r="A116" s="3"/>
      <c r="B116" s="4"/>
      <c r="C116" s="73">
        <v>106</v>
      </c>
      <c r="D116" s="74" t="s">
        <v>232</v>
      </c>
      <c r="E116" s="77" t="s">
        <v>240</v>
      </c>
      <c r="F116" s="100" t="s">
        <v>18</v>
      </c>
      <c r="G116" s="100">
        <v>1</v>
      </c>
      <c r="H116" s="173"/>
      <c r="I116" s="54">
        <f t="shared" si="4"/>
        <v>0</v>
      </c>
      <c r="J116" s="5"/>
      <c r="K116" s="3"/>
    </row>
    <row r="117" spans="1:11" ht="30" customHeight="1" thickBot="1" x14ac:dyDescent="0.25">
      <c r="A117" s="3"/>
      <c r="B117" s="4"/>
      <c r="C117" s="73">
        <v>107</v>
      </c>
      <c r="D117" s="60" t="s">
        <v>5</v>
      </c>
      <c r="E117" s="79" t="s">
        <v>241</v>
      </c>
      <c r="F117" s="100" t="s">
        <v>11</v>
      </c>
      <c r="G117" s="100">
        <v>55.056000000000004</v>
      </c>
      <c r="H117" s="173"/>
      <c r="I117" s="54">
        <f t="shared" si="4"/>
        <v>0</v>
      </c>
      <c r="J117" s="5"/>
      <c r="K117" s="3"/>
    </row>
    <row r="118" spans="1:11" ht="30" customHeight="1" thickBot="1" x14ac:dyDescent="0.25">
      <c r="A118" s="3"/>
      <c r="B118" s="4"/>
      <c r="C118" s="131" t="s">
        <v>242</v>
      </c>
      <c r="D118" s="132"/>
      <c r="E118" s="132"/>
      <c r="F118" s="102"/>
      <c r="G118" s="22"/>
      <c r="H118" s="11"/>
      <c r="I118" s="11"/>
      <c r="J118" s="5"/>
      <c r="K118" s="3"/>
    </row>
    <row r="119" spans="1:11" ht="30" customHeight="1" x14ac:dyDescent="0.2">
      <c r="A119" s="3"/>
      <c r="B119" s="4"/>
      <c r="C119" s="80">
        <v>108</v>
      </c>
      <c r="D119" s="59" t="s">
        <v>243</v>
      </c>
      <c r="E119" s="42" t="s">
        <v>245</v>
      </c>
      <c r="F119" s="100" t="s">
        <v>11</v>
      </c>
      <c r="G119" s="100">
        <v>26.276500000000002</v>
      </c>
      <c r="H119" s="173"/>
      <c r="I119" s="54">
        <f>ROUND(H119*G119,0)</f>
        <v>0</v>
      </c>
      <c r="J119" s="5"/>
      <c r="K119" s="3"/>
    </row>
    <row r="120" spans="1:11" ht="30" customHeight="1" x14ac:dyDescent="0.2">
      <c r="A120" s="3"/>
      <c r="B120" s="4"/>
      <c r="C120" s="81">
        <v>109</v>
      </c>
      <c r="D120" s="59" t="s">
        <v>244</v>
      </c>
      <c r="E120" s="42" t="s">
        <v>246</v>
      </c>
      <c r="F120" s="100" t="s">
        <v>11</v>
      </c>
      <c r="G120" s="100">
        <v>26.276500000000002</v>
      </c>
      <c r="H120" s="173"/>
      <c r="I120" s="54">
        <f t="shared" ref="I120:I123" si="5">ROUND(H120*G120,0)</f>
        <v>0</v>
      </c>
      <c r="J120" s="5"/>
      <c r="K120" s="3"/>
    </row>
    <row r="121" spans="1:11" ht="30" customHeight="1" x14ac:dyDescent="0.2">
      <c r="A121" s="3"/>
      <c r="B121" s="4"/>
      <c r="C121" s="81">
        <v>110</v>
      </c>
      <c r="D121" s="59" t="s">
        <v>3</v>
      </c>
      <c r="E121" s="82" t="s">
        <v>9</v>
      </c>
      <c r="F121" s="100" t="s">
        <v>11</v>
      </c>
      <c r="G121" s="100">
        <v>4.6539999999999999</v>
      </c>
      <c r="H121" s="173"/>
      <c r="I121" s="54">
        <f t="shared" si="5"/>
        <v>0</v>
      </c>
      <c r="J121" s="5"/>
      <c r="K121" s="3"/>
    </row>
    <row r="122" spans="1:11" ht="30" customHeight="1" x14ac:dyDescent="0.2">
      <c r="A122" s="3"/>
      <c r="B122" s="4"/>
      <c r="C122" s="80">
        <v>111</v>
      </c>
      <c r="D122" s="59" t="s">
        <v>7</v>
      </c>
      <c r="E122" s="83" t="s">
        <v>10</v>
      </c>
      <c r="F122" s="100" t="s">
        <v>11</v>
      </c>
      <c r="G122" s="100">
        <v>4.6539999999999999</v>
      </c>
      <c r="H122" s="173"/>
      <c r="I122" s="54">
        <f t="shared" si="5"/>
        <v>0</v>
      </c>
      <c r="J122" s="5"/>
      <c r="K122" s="3"/>
    </row>
    <row r="123" spans="1:11" ht="30" customHeight="1" thickBot="1" x14ac:dyDescent="0.25">
      <c r="A123" s="3"/>
      <c r="B123" s="4"/>
      <c r="C123" s="80">
        <v>112</v>
      </c>
      <c r="D123" s="59" t="s">
        <v>6</v>
      </c>
      <c r="E123" s="42" t="s">
        <v>247</v>
      </c>
      <c r="F123" s="100" t="s">
        <v>11</v>
      </c>
      <c r="G123" s="100">
        <v>23.27</v>
      </c>
      <c r="H123" s="173"/>
      <c r="I123" s="54">
        <f t="shared" si="5"/>
        <v>0</v>
      </c>
      <c r="J123" s="5"/>
      <c r="K123" s="3"/>
    </row>
    <row r="124" spans="1:11" ht="30" customHeight="1" thickBot="1" x14ac:dyDescent="0.25">
      <c r="A124" s="3"/>
      <c r="B124" s="4"/>
      <c r="C124" s="131" t="s">
        <v>248</v>
      </c>
      <c r="D124" s="132"/>
      <c r="E124" s="132"/>
      <c r="F124" s="102"/>
      <c r="G124" s="22"/>
      <c r="H124" s="11"/>
      <c r="I124" s="11"/>
      <c r="J124" s="5"/>
      <c r="K124" s="3"/>
    </row>
    <row r="125" spans="1:11" ht="30" customHeight="1" x14ac:dyDescent="0.2">
      <c r="A125" s="3"/>
      <c r="B125" s="4"/>
      <c r="C125" s="81">
        <v>113</v>
      </c>
      <c r="D125" s="55" t="s">
        <v>45</v>
      </c>
      <c r="E125" s="37" t="s">
        <v>132</v>
      </c>
      <c r="F125" s="100" t="s">
        <v>11</v>
      </c>
      <c r="G125" s="100">
        <v>45.128699999999995</v>
      </c>
      <c r="H125" s="173"/>
      <c r="I125" s="54">
        <f>ROUND(H125*G125,0)</f>
        <v>0</v>
      </c>
      <c r="J125" s="5"/>
      <c r="K125" s="3"/>
    </row>
    <row r="126" spans="1:11" ht="30" customHeight="1" x14ac:dyDescent="0.2">
      <c r="A126" s="3"/>
      <c r="B126" s="4"/>
      <c r="C126" s="81">
        <v>114</v>
      </c>
      <c r="D126" s="109" t="s">
        <v>41</v>
      </c>
      <c r="E126" s="37" t="s">
        <v>60</v>
      </c>
      <c r="F126" s="100" t="s">
        <v>11</v>
      </c>
      <c r="G126" s="100">
        <v>45.128699999999995</v>
      </c>
      <c r="H126" s="173"/>
      <c r="I126" s="54">
        <f t="shared" ref="I126:I133" si="6">ROUND(H126*G126,0)</f>
        <v>0</v>
      </c>
      <c r="J126" s="5"/>
      <c r="K126" s="3"/>
    </row>
    <row r="127" spans="1:11" ht="30" customHeight="1" x14ac:dyDescent="0.2">
      <c r="A127" s="3"/>
      <c r="B127" s="4"/>
      <c r="C127" s="81">
        <v>115</v>
      </c>
      <c r="D127" s="59" t="s">
        <v>249</v>
      </c>
      <c r="E127" s="37" t="s">
        <v>256</v>
      </c>
      <c r="F127" s="100" t="s">
        <v>11</v>
      </c>
      <c r="G127" s="100">
        <v>45.128699999999995</v>
      </c>
      <c r="H127" s="173"/>
      <c r="I127" s="54">
        <f t="shared" si="6"/>
        <v>0</v>
      </c>
      <c r="J127" s="5"/>
      <c r="K127" s="3"/>
    </row>
    <row r="128" spans="1:11" ht="30" customHeight="1" x14ac:dyDescent="0.2">
      <c r="A128" s="3"/>
      <c r="B128" s="4"/>
      <c r="C128" s="81">
        <v>116</v>
      </c>
      <c r="D128" s="59" t="s">
        <v>250</v>
      </c>
      <c r="E128" s="37" t="s">
        <v>257</v>
      </c>
      <c r="F128" s="100" t="s">
        <v>11</v>
      </c>
      <c r="G128" s="100">
        <v>45.128699999999995</v>
      </c>
      <c r="H128" s="173"/>
      <c r="I128" s="54">
        <f t="shared" si="6"/>
        <v>0</v>
      </c>
      <c r="J128" s="5"/>
      <c r="K128" s="3"/>
    </row>
    <row r="129" spans="1:11" ht="30" customHeight="1" x14ac:dyDescent="0.2">
      <c r="A129" s="3"/>
      <c r="B129" s="4"/>
      <c r="C129" s="81">
        <v>117</v>
      </c>
      <c r="D129" s="55" t="s">
        <v>251</v>
      </c>
      <c r="E129" s="37" t="s">
        <v>258</v>
      </c>
      <c r="F129" s="100" t="s">
        <v>70</v>
      </c>
      <c r="G129" s="100">
        <v>1.2150000000000001</v>
      </c>
      <c r="H129" s="173"/>
      <c r="I129" s="54">
        <f t="shared" si="6"/>
        <v>0</v>
      </c>
      <c r="J129" s="5"/>
      <c r="K129" s="3"/>
    </row>
    <row r="130" spans="1:11" ht="30" customHeight="1" x14ac:dyDescent="0.2">
      <c r="A130" s="3"/>
      <c r="B130" s="4"/>
      <c r="C130" s="81">
        <v>118</v>
      </c>
      <c r="D130" s="59" t="s">
        <v>252</v>
      </c>
      <c r="E130" s="51" t="s">
        <v>259</v>
      </c>
      <c r="F130" s="100" t="s">
        <v>11</v>
      </c>
      <c r="G130" s="100">
        <v>4.0500000000000007</v>
      </c>
      <c r="H130" s="173"/>
      <c r="I130" s="54">
        <f t="shared" si="6"/>
        <v>0</v>
      </c>
      <c r="J130" s="5"/>
      <c r="K130" s="3"/>
    </row>
    <row r="131" spans="1:11" ht="30" customHeight="1" x14ac:dyDescent="0.2">
      <c r="A131" s="3"/>
      <c r="B131" s="4"/>
      <c r="C131" s="81">
        <v>119</v>
      </c>
      <c r="D131" s="59" t="s">
        <v>253</v>
      </c>
      <c r="E131" s="51" t="s">
        <v>260</v>
      </c>
      <c r="F131" s="100" t="s">
        <v>18</v>
      </c>
      <c r="G131" s="100">
        <v>100</v>
      </c>
      <c r="H131" s="173"/>
      <c r="I131" s="54">
        <f t="shared" si="6"/>
        <v>0</v>
      </c>
      <c r="J131" s="5"/>
      <c r="K131" s="3"/>
    </row>
    <row r="132" spans="1:11" ht="30" customHeight="1" x14ac:dyDescent="0.2">
      <c r="A132" s="3"/>
      <c r="B132" s="4"/>
      <c r="C132" s="81">
        <v>120</v>
      </c>
      <c r="D132" s="59" t="s">
        <v>254</v>
      </c>
      <c r="E132" s="51" t="s">
        <v>261</v>
      </c>
      <c r="F132" s="100" t="s">
        <v>11</v>
      </c>
      <c r="G132" s="100">
        <v>117.855</v>
      </c>
      <c r="H132" s="173"/>
      <c r="I132" s="54">
        <f t="shared" si="6"/>
        <v>0</v>
      </c>
      <c r="J132" s="5"/>
      <c r="K132" s="3"/>
    </row>
    <row r="133" spans="1:11" ht="30" customHeight="1" thickBot="1" x14ac:dyDescent="0.25">
      <c r="A133" s="3"/>
      <c r="B133" s="4"/>
      <c r="C133" s="81">
        <v>121</v>
      </c>
      <c r="D133" s="59" t="s">
        <v>255</v>
      </c>
      <c r="E133" s="51" t="s">
        <v>262</v>
      </c>
      <c r="F133" s="100" t="s">
        <v>11</v>
      </c>
      <c r="G133" s="100">
        <v>117.855</v>
      </c>
      <c r="H133" s="173"/>
      <c r="I133" s="54">
        <f t="shared" si="6"/>
        <v>0</v>
      </c>
      <c r="J133" s="5"/>
      <c r="K133" s="3"/>
    </row>
    <row r="134" spans="1:11" ht="30" customHeight="1" thickBot="1" x14ac:dyDescent="0.25">
      <c r="A134" s="3"/>
      <c r="B134" s="4"/>
      <c r="C134" s="131" t="s">
        <v>263</v>
      </c>
      <c r="D134" s="132"/>
      <c r="E134" s="132"/>
      <c r="F134" s="102"/>
      <c r="G134" s="22"/>
      <c r="H134" s="11"/>
      <c r="I134" s="11"/>
      <c r="J134" s="5"/>
      <c r="K134" s="3"/>
    </row>
    <row r="135" spans="1:11" ht="30" customHeight="1" x14ac:dyDescent="0.2">
      <c r="A135" s="3"/>
      <c r="B135" s="4"/>
      <c r="C135" s="61">
        <v>122</v>
      </c>
      <c r="D135" s="55" t="s">
        <v>3</v>
      </c>
      <c r="E135" s="84" t="s">
        <v>9</v>
      </c>
      <c r="F135" s="100" t="s">
        <v>11</v>
      </c>
      <c r="G135" s="100">
        <v>5.0339999999999989</v>
      </c>
      <c r="H135" s="173"/>
      <c r="I135" s="54">
        <f>ROUND(H135*G135,0)</f>
        <v>0</v>
      </c>
      <c r="J135" s="5"/>
      <c r="K135" s="3"/>
    </row>
    <row r="136" spans="1:11" ht="30" customHeight="1" x14ac:dyDescent="0.2">
      <c r="A136" s="3"/>
      <c r="B136" s="4"/>
      <c r="C136" s="61">
        <v>123</v>
      </c>
      <c r="D136" s="55" t="s">
        <v>7</v>
      </c>
      <c r="E136" s="84" t="s">
        <v>10</v>
      </c>
      <c r="F136" s="100" t="s">
        <v>11</v>
      </c>
      <c r="G136" s="100">
        <v>5.0339999999999989</v>
      </c>
      <c r="H136" s="173"/>
      <c r="I136" s="54">
        <f t="shared" ref="I136:I144" si="7">ROUND(H136*G136,0)</f>
        <v>0</v>
      </c>
      <c r="J136" s="5"/>
      <c r="K136" s="3"/>
    </row>
    <row r="137" spans="1:11" ht="30" customHeight="1" x14ac:dyDescent="0.2">
      <c r="A137" s="3"/>
      <c r="B137" s="4"/>
      <c r="C137" s="61">
        <v>124</v>
      </c>
      <c r="D137" s="55" t="s">
        <v>4</v>
      </c>
      <c r="E137" s="46" t="s">
        <v>8</v>
      </c>
      <c r="F137" s="100" t="s">
        <v>11</v>
      </c>
      <c r="G137" s="100">
        <v>12.584999999999997</v>
      </c>
      <c r="H137" s="173"/>
      <c r="I137" s="54">
        <f t="shared" si="7"/>
        <v>0</v>
      </c>
      <c r="J137" s="5"/>
      <c r="K137" s="3"/>
    </row>
    <row r="138" spans="1:11" ht="30" customHeight="1" x14ac:dyDescent="0.2">
      <c r="A138" s="3"/>
      <c r="B138" s="4"/>
      <c r="C138" s="61">
        <v>125</v>
      </c>
      <c r="D138" s="55" t="s">
        <v>72</v>
      </c>
      <c r="E138" s="46" t="s">
        <v>267</v>
      </c>
      <c r="F138" s="100" t="s">
        <v>11</v>
      </c>
      <c r="G138" s="100">
        <v>25.169999999999995</v>
      </c>
      <c r="H138" s="173"/>
      <c r="I138" s="54">
        <f t="shared" si="7"/>
        <v>0</v>
      </c>
      <c r="J138" s="5"/>
      <c r="K138" s="3"/>
    </row>
    <row r="139" spans="1:11" ht="30" customHeight="1" x14ac:dyDescent="0.2">
      <c r="A139" s="3"/>
      <c r="B139" s="4"/>
      <c r="C139" s="61">
        <v>126</v>
      </c>
      <c r="D139" s="55" t="s">
        <v>264</v>
      </c>
      <c r="E139" s="46" t="s">
        <v>268</v>
      </c>
      <c r="F139" s="100" t="s">
        <v>11</v>
      </c>
      <c r="G139" s="100">
        <v>3</v>
      </c>
      <c r="H139" s="173"/>
      <c r="I139" s="54">
        <f t="shared" si="7"/>
        <v>0</v>
      </c>
      <c r="J139" s="5"/>
      <c r="K139" s="3"/>
    </row>
    <row r="140" spans="1:11" ht="30" customHeight="1" x14ac:dyDescent="0.2">
      <c r="A140" s="3"/>
      <c r="B140" s="4"/>
      <c r="C140" s="61">
        <v>127</v>
      </c>
      <c r="D140" s="55" t="s">
        <v>49</v>
      </c>
      <c r="E140" s="46" t="s">
        <v>63</v>
      </c>
      <c r="F140" s="100" t="s">
        <v>11</v>
      </c>
      <c r="G140" s="100">
        <v>7.6849999999999996</v>
      </c>
      <c r="H140" s="173"/>
      <c r="I140" s="54">
        <f t="shared" si="7"/>
        <v>0</v>
      </c>
      <c r="J140" s="5"/>
      <c r="K140" s="3"/>
    </row>
    <row r="141" spans="1:11" ht="30" customHeight="1" x14ac:dyDescent="0.2">
      <c r="A141" s="3"/>
      <c r="B141" s="4"/>
      <c r="C141" s="61">
        <v>128</v>
      </c>
      <c r="D141" s="55" t="s">
        <v>3</v>
      </c>
      <c r="E141" s="84" t="s">
        <v>9</v>
      </c>
      <c r="F141" s="100" t="s">
        <v>12</v>
      </c>
      <c r="G141" s="100">
        <v>2.4</v>
      </c>
      <c r="H141" s="173"/>
      <c r="I141" s="54">
        <f t="shared" si="7"/>
        <v>0</v>
      </c>
      <c r="J141" s="5"/>
      <c r="K141" s="3"/>
    </row>
    <row r="142" spans="1:11" ht="30" customHeight="1" x14ac:dyDescent="0.2">
      <c r="A142" s="3"/>
      <c r="B142" s="4"/>
      <c r="C142" s="61">
        <v>129</v>
      </c>
      <c r="D142" s="55" t="s">
        <v>4</v>
      </c>
      <c r="E142" s="46" t="s">
        <v>269</v>
      </c>
      <c r="F142" s="100" t="s">
        <v>12</v>
      </c>
      <c r="G142" s="100">
        <v>2</v>
      </c>
      <c r="H142" s="173"/>
      <c r="I142" s="54">
        <f t="shared" si="7"/>
        <v>0</v>
      </c>
      <c r="J142" s="5"/>
      <c r="K142" s="3"/>
    </row>
    <row r="143" spans="1:11" ht="30" customHeight="1" x14ac:dyDescent="0.2">
      <c r="A143" s="3"/>
      <c r="B143" s="4"/>
      <c r="C143" s="61">
        <v>130</v>
      </c>
      <c r="D143" s="55" t="s">
        <v>265</v>
      </c>
      <c r="E143" s="46" t="s">
        <v>270</v>
      </c>
      <c r="F143" s="100" t="s">
        <v>12</v>
      </c>
      <c r="G143" s="100">
        <v>4</v>
      </c>
      <c r="H143" s="173"/>
      <c r="I143" s="54">
        <f t="shared" si="7"/>
        <v>0</v>
      </c>
      <c r="J143" s="5"/>
      <c r="K143" s="3"/>
    </row>
    <row r="144" spans="1:11" ht="30" customHeight="1" thickBot="1" x14ac:dyDescent="0.25">
      <c r="A144" s="3"/>
      <c r="B144" s="4"/>
      <c r="C144" s="61">
        <v>131</v>
      </c>
      <c r="D144" s="55" t="s">
        <v>266</v>
      </c>
      <c r="E144" s="46" t="s">
        <v>271</v>
      </c>
      <c r="F144" s="100" t="s">
        <v>12</v>
      </c>
      <c r="G144" s="100">
        <v>1</v>
      </c>
      <c r="H144" s="173"/>
      <c r="I144" s="54">
        <f t="shared" si="7"/>
        <v>0</v>
      </c>
      <c r="J144" s="5"/>
      <c r="K144" s="3"/>
    </row>
    <row r="145" spans="1:11" ht="30" customHeight="1" thickBot="1" x14ac:dyDescent="0.25">
      <c r="A145" s="3"/>
      <c r="B145" s="4"/>
      <c r="C145" s="131" t="s">
        <v>272</v>
      </c>
      <c r="D145" s="132"/>
      <c r="E145" s="132"/>
      <c r="F145" s="102"/>
      <c r="G145" s="22"/>
      <c r="H145" s="11"/>
      <c r="I145" s="11"/>
      <c r="J145" s="5"/>
      <c r="K145" s="3"/>
    </row>
    <row r="146" spans="1:11" ht="30" customHeight="1" x14ac:dyDescent="0.2">
      <c r="A146" s="3"/>
      <c r="B146" s="4"/>
      <c r="C146" s="61">
        <v>132</v>
      </c>
      <c r="D146" s="55" t="s">
        <v>274</v>
      </c>
      <c r="E146" s="46" t="s">
        <v>277</v>
      </c>
      <c r="F146" s="100" t="s">
        <v>11</v>
      </c>
      <c r="G146" s="100">
        <v>1.5209999999999999</v>
      </c>
      <c r="H146" s="173"/>
      <c r="I146" s="54">
        <f>ROUND(H146*G146,0)</f>
        <v>0</v>
      </c>
      <c r="J146" s="5"/>
      <c r="K146" s="3"/>
    </row>
    <row r="147" spans="1:11" ht="30" customHeight="1" x14ac:dyDescent="0.2">
      <c r="A147" s="3"/>
      <c r="B147" s="4"/>
      <c r="C147" s="61">
        <v>133</v>
      </c>
      <c r="D147" s="55" t="s">
        <v>275</v>
      </c>
      <c r="E147" s="51" t="s">
        <v>278</v>
      </c>
      <c r="F147" s="100" t="s">
        <v>11</v>
      </c>
      <c r="G147" s="100">
        <v>8.2562999999999995</v>
      </c>
      <c r="H147" s="173"/>
      <c r="I147" s="54">
        <f t="shared" ref="I147:I149" si="8">ROUND(H147*G147,0)</f>
        <v>0</v>
      </c>
      <c r="J147" s="5"/>
      <c r="K147" s="3"/>
    </row>
    <row r="148" spans="1:11" ht="30" customHeight="1" x14ac:dyDescent="0.2">
      <c r="A148" s="3"/>
      <c r="B148" s="4"/>
      <c r="C148" s="62">
        <v>134</v>
      </c>
      <c r="D148" s="60" t="s">
        <v>255</v>
      </c>
      <c r="E148" s="50" t="s">
        <v>279</v>
      </c>
      <c r="F148" s="100" t="s">
        <v>11</v>
      </c>
      <c r="G148" s="100">
        <v>1.5209999999999999</v>
      </c>
      <c r="H148" s="173"/>
      <c r="I148" s="54">
        <f t="shared" si="8"/>
        <v>0</v>
      </c>
      <c r="J148" s="5"/>
      <c r="K148" s="3"/>
    </row>
    <row r="149" spans="1:11" ht="30" customHeight="1" thickBot="1" x14ac:dyDescent="0.25">
      <c r="A149" s="3"/>
      <c r="B149" s="4"/>
      <c r="C149" s="30">
        <v>135</v>
      </c>
      <c r="D149" s="59" t="s">
        <v>276</v>
      </c>
      <c r="E149" s="51" t="s">
        <v>280</v>
      </c>
      <c r="F149" s="13" t="s">
        <v>11</v>
      </c>
      <c r="G149" s="23">
        <v>8.2562999999999995</v>
      </c>
      <c r="H149" s="173"/>
      <c r="I149" s="54">
        <f t="shared" si="8"/>
        <v>0</v>
      </c>
      <c r="J149" s="5"/>
      <c r="K149" s="3"/>
    </row>
    <row r="150" spans="1:11" ht="30" customHeight="1" thickBot="1" x14ac:dyDescent="0.25">
      <c r="A150" s="3"/>
      <c r="B150" s="4"/>
      <c r="C150" s="131" t="s">
        <v>273</v>
      </c>
      <c r="D150" s="132"/>
      <c r="E150" s="132"/>
      <c r="F150" s="102"/>
      <c r="G150" s="22"/>
      <c r="H150" s="11"/>
      <c r="I150" s="11"/>
      <c r="J150" s="5"/>
      <c r="K150" s="3"/>
    </row>
    <row r="151" spans="1:11" s="3" customFormat="1" ht="30" customHeight="1" x14ac:dyDescent="0.2">
      <c r="B151" s="4"/>
      <c r="C151" s="61">
        <v>136</v>
      </c>
      <c r="D151" s="55" t="s">
        <v>281</v>
      </c>
      <c r="E151" s="78" t="s">
        <v>293</v>
      </c>
      <c r="F151" s="17" t="s">
        <v>11</v>
      </c>
      <c r="G151" s="23">
        <v>381.91999999999996</v>
      </c>
      <c r="H151" s="174"/>
      <c r="I151" s="16">
        <f>ROUND(H151*G151,0)</f>
        <v>0</v>
      </c>
      <c r="J151" s="5"/>
    </row>
    <row r="152" spans="1:11" ht="30.75" customHeight="1" x14ac:dyDescent="0.2">
      <c r="B152" s="18"/>
      <c r="C152" s="61">
        <v>137</v>
      </c>
      <c r="D152" s="55" t="s">
        <v>282</v>
      </c>
      <c r="E152" s="51" t="s">
        <v>294</v>
      </c>
      <c r="F152" s="13" t="s">
        <v>12</v>
      </c>
      <c r="G152" s="23">
        <v>79.900000000000006</v>
      </c>
      <c r="H152" s="174"/>
      <c r="I152" s="16">
        <f t="shared" ref="I152:I168" si="9">ROUND(H152*G152,0)</f>
        <v>0</v>
      </c>
      <c r="J152" s="19"/>
    </row>
    <row r="153" spans="1:11" ht="30.75" customHeight="1" x14ac:dyDescent="0.2">
      <c r="B153" s="18"/>
      <c r="C153" s="62">
        <v>138</v>
      </c>
      <c r="D153" s="64" t="s">
        <v>283</v>
      </c>
      <c r="E153" s="90" t="s">
        <v>295</v>
      </c>
      <c r="F153" s="13" t="s">
        <v>18</v>
      </c>
      <c r="G153" s="23">
        <v>3</v>
      </c>
      <c r="H153" s="174"/>
      <c r="I153" s="16">
        <f t="shared" si="9"/>
        <v>0</v>
      </c>
      <c r="J153" s="19"/>
    </row>
    <row r="154" spans="1:11" ht="30.75" customHeight="1" x14ac:dyDescent="0.2">
      <c r="B154" s="18"/>
      <c r="C154" s="30">
        <v>139</v>
      </c>
      <c r="D154" s="59" t="s">
        <v>284</v>
      </c>
      <c r="E154" s="51" t="s">
        <v>296</v>
      </c>
      <c r="F154" s="13" t="s">
        <v>18</v>
      </c>
      <c r="G154" s="23">
        <v>95</v>
      </c>
      <c r="H154" s="174"/>
      <c r="I154" s="16">
        <f t="shared" si="9"/>
        <v>0</v>
      </c>
      <c r="J154" s="19"/>
    </row>
    <row r="155" spans="1:11" ht="30.75" customHeight="1" x14ac:dyDescent="0.2">
      <c r="B155" s="18"/>
      <c r="C155" s="62">
        <v>140</v>
      </c>
      <c r="D155" s="86" t="s">
        <v>57</v>
      </c>
      <c r="E155" s="50" t="s">
        <v>297</v>
      </c>
      <c r="F155" s="13" t="s">
        <v>11</v>
      </c>
      <c r="G155" s="23">
        <v>221.755</v>
      </c>
      <c r="H155" s="174"/>
      <c r="I155" s="16">
        <f t="shared" si="9"/>
        <v>0</v>
      </c>
      <c r="J155" s="19"/>
    </row>
    <row r="156" spans="1:11" ht="30.75" customHeight="1" x14ac:dyDescent="0.2">
      <c r="B156" s="18"/>
      <c r="C156" s="30">
        <v>141</v>
      </c>
      <c r="D156" s="59" t="s">
        <v>80</v>
      </c>
      <c r="E156" s="51" t="s">
        <v>298</v>
      </c>
      <c r="F156" s="13" t="s">
        <v>18</v>
      </c>
      <c r="G156" s="23">
        <v>1</v>
      </c>
      <c r="H156" s="174"/>
      <c r="I156" s="16">
        <f t="shared" si="9"/>
        <v>0</v>
      </c>
      <c r="J156" s="19"/>
    </row>
    <row r="157" spans="1:11" ht="30.75" customHeight="1" x14ac:dyDescent="0.2">
      <c r="B157" s="18"/>
      <c r="C157" s="87">
        <v>142</v>
      </c>
      <c r="D157" s="88" t="s">
        <v>14</v>
      </c>
      <c r="E157" s="91" t="s">
        <v>299</v>
      </c>
      <c r="F157" s="13" t="s">
        <v>12</v>
      </c>
      <c r="G157" s="23">
        <v>11.450000000000001</v>
      </c>
      <c r="H157" s="174"/>
      <c r="I157" s="16">
        <f t="shared" si="9"/>
        <v>0</v>
      </c>
      <c r="J157" s="19"/>
    </row>
    <row r="158" spans="1:11" ht="30.75" customHeight="1" x14ac:dyDescent="0.2">
      <c r="B158" s="18"/>
      <c r="C158" s="30">
        <v>143</v>
      </c>
      <c r="D158" s="59" t="s">
        <v>285</v>
      </c>
      <c r="E158" s="51" t="s">
        <v>300</v>
      </c>
      <c r="F158" s="13" t="s">
        <v>18</v>
      </c>
      <c r="G158" s="23">
        <v>2</v>
      </c>
      <c r="H158" s="174"/>
      <c r="I158" s="16">
        <f t="shared" si="9"/>
        <v>0</v>
      </c>
      <c r="J158" s="19"/>
    </row>
    <row r="159" spans="1:11" ht="30.75" customHeight="1" x14ac:dyDescent="0.2">
      <c r="B159" s="18"/>
      <c r="C159" s="61">
        <v>144</v>
      </c>
      <c r="D159" s="60" t="s">
        <v>286</v>
      </c>
      <c r="E159" s="50" t="s">
        <v>301</v>
      </c>
      <c r="F159" s="13" t="s">
        <v>11</v>
      </c>
      <c r="G159" s="23">
        <v>4</v>
      </c>
      <c r="H159" s="174"/>
      <c r="I159" s="16">
        <f t="shared" si="9"/>
        <v>0</v>
      </c>
      <c r="J159" s="19"/>
    </row>
    <row r="160" spans="1:11" ht="40.5" x14ac:dyDescent="0.2">
      <c r="B160" s="18"/>
      <c r="C160" s="61">
        <v>145</v>
      </c>
      <c r="D160" s="59" t="s">
        <v>120</v>
      </c>
      <c r="E160" s="51" t="s">
        <v>183</v>
      </c>
      <c r="F160" s="13" t="s">
        <v>12</v>
      </c>
      <c r="G160" s="23">
        <v>3.45</v>
      </c>
      <c r="H160" s="174"/>
      <c r="I160" s="16">
        <f t="shared" si="9"/>
        <v>0</v>
      </c>
      <c r="J160" s="19"/>
    </row>
    <row r="161" spans="2:10" ht="54" x14ac:dyDescent="0.2">
      <c r="B161" s="18"/>
      <c r="C161" s="61">
        <v>146</v>
      </c>
      <c r="D161" s="60" t="s">
        <v>121</v>
      </c>
      <c r="E161" s="50" t="s">
        <v>184</v>
      </c>
      <c r="F161" s="13" t="s">
        <v>12</v>
      </c>
      <c r="G161" s="23">
        <v>3.45</v>
      </c>
      <c r="H161" s="174"/>
      <c r="I161" s="16">
        <f t="shared" si="9"/>
        <v>0</v>
      </c>
      <c r="J161" s="19"/>
    </row>
    <row r="162" spans="2:10" ht="27" x14ac:dyDescent="0.2">
      <c r="B162" s="18"/>
      <c r="C162" s="62">
        <v>147</v>
      </c>
      <c r="D162" s="60" t="s">
        <v>287</v>
      </c>
      <c r="E162" s="50" t="s">
        <v>302</v>
      </c>
      <c r="F162" s="13" t="s">
        <v>18</v>
      </c>
      <c r="G162" s="23">
        <v>2</v>
      </c>
      <c r="H162" s="174"/>
      <c r="I162" s="16">
        <f t="shared" si="9"/>
        <v>0</v>
      </c>
      <c r="J162" s="19"/>
    </row>
    <row r="163" spans="2:10" ht="54" x14ac:dyDescent="0.2">
      <c r="B163" s="18"/>
      <c r="C163" s="30">
        <v>148</v>
      </c>
      <c r="D163" s="59" t="s">
        <v>288</v>
      </c>
      <c r="E163" s="51" t="s">
        <v>303</v>
      </c>
      <c r="F163" s="13" t="s">
        <v>18</v>
      </c>
      <c r="G163" s="23">
        <v>1</v>
      </c>
      <c r="H163" s="174"/>
      <c r="I163" s="16">
        <f t="shared" si="9"/>
        <v>0</v>
      </c>
      <c r="J163" s="19"/>
    </row>
    <row r="164" spans="2:10" ht="94.5" x14ac:dyDescent="0.2">
      <c r="B164" s="18"/>
      <c r="C164" s="62">
        <v>149</v>
      </c>
      <c r="D164" s="60" t="s">
        <v>289</v>
      </c>
      <c r="E164" s="50" t="s">
        <v>304</v>
      </c>
      <c r="F164" s="13" t="s">
        <v>18</v>
      </c>
      <c r="G164" s="23">
        <v>2</v>
      </c>
      <c r="H164" s="174"/>
      <c r="I164" s="16">
        <f t="shared" si="9"/>
        <v>0</v>
      </c>
      <c r="J164" s="19"/>
    </row>
    <row r="165" spans="2:10" ht="81" x14ac:dyDescent="0.2">
      <c r="B165" s="18"/>
      <c r="C165" s="30">
        <v>150</v>
      </c>
      <c r="D165" s="59" t="s">
        <v>290</v>
      </c>
      <c r="E165" s="51" t="s">
        <v>305</v>
      </c>
      <c r="F165" s="13" t="s">
        <v>12</v>
      </c>
      <c r="G165" s="23">
        <v>12</v>
      </c>
      <c r="H165" s="174"/>
      <c r="I165" s="16">
        <f t="shared" si="9"/>
        <v>0</v>
      </c>
      <c r="J165" s="19"/>
    </row>
    <row r="166" spans="2:10" ht="54" x14ac:dyDescent="0.2">
      <c r="B166" s="18"/>
      <c r="C166" s="30">
        <v>151</v>
      </c>
      <c r="D166" s="59" t="s">
        <v>291</v>
      </c>
      <c r="E166" s="51" t="s">
        <v>306</v>
      </c>
      <c r="F166" s="13" t="s">
        <v>12</v>
      </c>
      <c r="G166" s="23">
        <v>15</v>
      </c>
      <c r="H166" s="174"/>
      <c r="I166" s="16">
        <f t="shared" si="9"/>
        <v>0</v>
      </c>
      <c r="J166" s="19"/>
    </row>
    <row r="167" spans="2:10" ht="30.75" customHeight="1" x14ac:dyDescent="0.2">
      <c r="B167" s="18"/>
      <c r="C167" s="61">
        <v>152</v>
      </c>
      <c r="D167" s="89" t="s">
        <v>42</v>
      </c>
      <c r="E167" s="51" t="s">
        <v>307</v>
      </c>
      <c r="F167" s="13" t="s">
        <v>70</v>
      </c>
      <c r="G167" s="23">
        <v>151.65769999999998</v>
      </c>
      <c r="H167" s="174"/>
      <c r="I167" s="16">
        <f t="shared" si="9"/>
        <v>0</v>
      </c>
      <c r="J167" s="19"/>
    </row>
    <row r="168" spans="2:10" ht="30.75" customHeight="1" thickBot="1" x14ac:dyDescent="0.25">
      <c r="B168" s="18"/>
      <c r="C168" s="61">
        <v>153</v>
      </c>
      <c r="D168" s="55" t="s">
        <v>292</v>
      </c>
      <c r="E168" s="46" t="s">
        <v>308</v>
      </c>
      <c r="F168" s="13" t="s">
        <v>11</v>
      </c>
      <c r="G168" s="23">
        <v>153.79339999999996</v>
      </c>
      <c r="H168" s="174"/>
      <c r="I168" s="16">
        <f t="shared" si="9"/>
        <v>0</v>
      </c>
      <c r="J168" s="19"/>
    </row>
    <row r="169" spans="2:10" ht="30.75" customHeight="1" thickBot="1" x14ac:dyDescent="0.25">
      <c r="B169" s="18"/>
      <c r="C169" s="131" t="s">
        <v>309</v>
      </c>
      <c r="D169" s="132"/>
      <c r="E169" s="132"/>
      <c r="F169" s="102"/>
      <c r="G169" s="22"/>
      <c r="H169" s="11"/>
      <c r="I169" s="11"/>
      <c r="J169" s="19"/>
    </row>
    <row r="170" spans="2:10" ht="40.5" x14ac:dyDescent="0.2">
      <c r="B170" s="18"/>
      <c r="C170" s="30">
        <v>154</v>
      </c>
      <c r="D170" s="92" t="s">
        <v>310</v>
      </c>
      <c r="E170" s="91" t="s">
        <v>317</v>
      </c>
      <c r="F170" s="13" t="s">
        <v>12</v>
      </c>
      <c r="G170" s="23">
        <v>17</v>
      </c>
      <c r="H170" s="174"/>
      <c r="I170" s="15">
        <f>ROUND(H170*G170,0)</f>
        <v>0</v>
      </c>
      <c r="J170" s="19"/>
    </row>
    <row r="171" spans="2:10" ht="27" x14ac:dyDescent="0.2">
      <c r="B171" s="18"/>
      <c r="C171" s="30">
        <v>155</v>
      </c>
      <c r="D171" s="59" t="s">
        <v>311</v>
      </c>
      <c r="E171" s="50" t="s">
        <v>318</v>
      </c>
      <c r="F171" s="13" t="s">
        <v>18</v>
      </c>
      <c r="G171" s="23">
        <v>8</v>
      </c>
      <c r="H171" s="174"/>
      <c r="I171" s="15">
        <f t="shared" ref="I171:I180" si="10">ROUND(H171*G171,0)</f>
        <v>0</v>
      </c>
      <c r="J171" s="19"/>
    </row>
    <row r="172" spans="2:10" ht="27" x14ac:dyDescent="0.2">
      <c r="B172" s="18"/>
      <c r="C172" s="93">
        <v>156</v>
      </c>
      <c r="D172" s="60" t="s">
        <v>312</v>
      </c>
      <c r="E172" s="50" t="s">
        <v>319</v>
      </c>
      <c r="F172" s="13" t="s">
        <v>18</v>
      </c>
      <c r="G172" s="23">
        <v>8</v>
      </c>
      <c r="H172" s="174"/>
      <c r="I172" s="15">
        <f t="shared" si="10"/>
        <v>0</v>
      </c>
      <c r="J172" s="19"/>
    </row>
    <row r="173" spans="2:10" ht="30.75" customHeight="1" x14ac:dyDescent="0.2">
      <c r="B173" s="18"/>
      <c r="C173" s="94">
        <v>157</v>
      </c>
      <c r="D173" s="60" t="s">
        <v>313</v>
      </c>
      <c r="E173" s="50" t="s">
        <v>320</v>
      </c>
      <c r="F173" s="13" t="s">
        <v>12</v>
      </c>
      <c r="G173" s="23">
        <v>22</v>
      </c>
      <c r="H173" s="174"/>
      <c r="I173" s="15">
        <f t="shared" si="10"/>
        <v>0</v>
      </c>
      <c r="J173" s="19"/>
    </row>
    <row r="174" spans="2:10" ht="30.75" customHeight="1" x14ac:dyDescent="0.2">
      <c r="B174" s="18"/>
      <c r="C174" s="30">
        <v>158</v>
      </c>
      <c r="D174" s="59" t="s">
        <v>80</v>
      </c>
      <c r="E174" s="51" t="s">
        <v>131</v>
      </c>
      <c r="F174" s="13" t="s">
        <v>18</v>
      </c>
      <c r="G174" s="23">
        <v>412</v>
      </c>
      <c r="H174" s="174"/>
      <c r="I174" s="15">
        <f t="shared" si="10"/>
        <v>0</v>
      </c>
      <c r="J174" s="19"/>
    </row>
    <row r="175" spans="2:10" ht="30.75" customHeight="1" x14ac:dyDescent="0.2">
      <c r="B175" s="18"/>
      <c r="C175" s="95">
        <v>159</v>
      </c>
      <c r="D175" s="92" t="s">
        <v>58</v>
      </c>
      <c r="E175" s="96" t="s">
        <v>321</v>
      </c>
      <c r="F175" s="13" t="s">
        <v>18</v>
      </c>
      <c r="G175" s="23">
        <v>412</v>
      </c>
      <c r="H175" s="174"/>
      <c r="I175" s="15">
        <f t="shared" si="10"/>
        <v>0</v>
      </c>
      <c r="J175" s="19"/>
    </row>
    <row r="176" spans="2:10" ht="30.75" customHeight="1" x14ac:dyDescent="0.2">
      <c r="B176" s="18"/>
      <c r="C176" s="95">
        <v>160</v>
      </c>
      <c r="D176" s="92" t="s">
        <v>314</v>
      </c>
      <c r="E176" s="91" t="s">
        <v>322</v>
      </c>
      <c r="F176" s="13" t="s">
        <v>12</v>
      </c>
      <c r="G176" s="23">
        <v>18</v>
      </c>
      <c r="H176" s="174"/>
      <c r="I176" s="15">
        <f t="shared" si="10"/>
        <v>0</v>
      </c>
      <c r="J176" s="19"/>
    </row>
    <row r="177" spans="2:10" ht="30.75" customHeight="1" x14ac:dyDescent="0.2">
      <c r="B177" s="18"/>
      <c r="C177" s="30">
        <v>161</v>
      </c>
      <c r="D177" s="60" t="s">
        <v>314</v>
      </c>
      <c r="E177" s="50" t="s">
        <v>323</v>
      </c>
      <c r="F177" s="13" t="s">
        <v>12</v>
      </c>
      <c r="G177" s="23">
        <v>5</v>
      </c>
      <c r="H177" s="174"/>
      <c r="I177" s="15">
        <f t="shared" si="10"/>
        <v>0</v>
      </c>
      <c r="J177" s="19"/>
    </row>
    <row r="178" spans="2:10" ht="30.75" customHeight="1" x14ac:dyDescent="0.2">
      <c r="B178" s="18"/>
      <c r="C178" s="93">
        <v>162</v>
      </c>
      <c r="D178" s="59" t="s">
        <v>40</v>
      </c>
      <c r="E178" s="51" t="s">
        <v>324</v>
      </c>
      <c r="F178" s="13" t="s">
        <v>12</v>
      </c>
      <c r="G178" s="23">
        <v>5</v>
      </c>
      <c r="H178" s="174"/>
      <c r="I178" s="15">
        <f t="shared" si="10"/>
        <v>0</v>
      </c>
      <c r="J178" s="19"/>
    </row>
    <row r="179" spans="2:10" ht="30.75" customHeight="1" x14ac:dyDescent="0.25">
      <c r="B179" s="18"/>
      <c r="C179" s="30">
        <v>163</v>
      </c>
      <c r="D179" s="59" t="s">
        <v>315</v>
      </c>
      <c r="E179" s="97" t="s">
        <v>325</v>
      </c>
      <c r="F179" s="13" t="s">
        <v>18</v>
      </c>
      <c r="G179" s="23">
        <v>30</v>
      </c>
      <c r="H179" s="174"/>
      <c r="I179" s="15">
        <f t="shared" si="10"/>
        <v>0</v>
      </c>
      <c r="J179" s="19"/>
    </row>
    <row r="180" spans="2:10" ht="30.75" customHeight="1" x14ac:dyDescent="0.2">
      <c r="B180" s="18"/>
      <c r="C180" s="95">
        <v>164</v>
      </c>
      <c r="D180" s="109" t="s">
        <v>316</v>
      </c>
      <c r="E180" s="96" t="s">
        <v>326</v>
      </c>
      <c r="F180" s="13" t="s">
        <v>18</v>
      </c>
      <c r="G180" s="23">
        <v>1</v>
      </c>
      <c r="H180" s="174"/>
      <c r="I180" s="15">
        <f t="shared" si="10"/>
        <v>0</v>
      </c>
      <c r="J180" s="19"/>
    </row>
    <row r="181" spans="2:10" ht="30.75" customHeight="1" x14ac:dyDescent="0.2">
      <c r="B181" s="18"/>
      <c r="C181" s="133" t="s">
        <v>19</v>
      </c>
      <c r="D181" s="134"/>
      <c r="E181" s="134"/>
      <c r="F181" s="134"/>
      <c r="G181" s="134"/>
      <c r="H181" s="135"/>
      <c r="I181" s="25">
        <f>SUM(I8:I180)</f>
        <v>0</v>
      </c>
      <c r="J181" s="19"/>
    </row>
    <row r="182" spans="2:10" ht="30.75" customHeight="1" x14ac:dyDescent="0.2">
      <c r="B182" s="18"/>
      <c r="C182" s="141" t="s">
        <v>20</v>
      </c>
      <c r="D182" s="141"/>
      <c r="E182" s="141"/>
      <c r="F182" s="141"/>
      <c r="G182" s="141"/>
      <c r="H182" s="175"/>
      <c r="I182" s="15">
        <f>ROUND(H182*I181,0)</f>
        <v>0</v>
      </c>
      <c r="J182" s="19"/>
    </row>
    <row r="183" spans="2:10" ht="30.75" customHeight="1" x14ac:dyDescent="0.2">
      <c r="B183" s="18"/>
      <c r="C183" s="141" t="s">
        <v>23</v>
      </c>
      <c r="D183" s="141"/>
      <c r="E183" s="141"/>
      <c r="F183" s="141"/>
      <c r="G183" s="141"/>
      <c r="H183" s="175"/>
      <c r="I183" s="15">
        <f>ROUND(H183*I181,0)</f>
        <v>0</v>
      </c>
      <c r="J183" s="19"/>
    </row>
    <row r="184" spans="2:10" ht="30.75" customHeight="1" x14ac:dyDescent="0.2">
      <c r="B184" s="18"/>
      <c r="C184" s="141" t="s">
        <v>2</v>
      </c>
      <c r="D184" s="141"/>
      <c r="E184" s="141"/>
      <c r="F184" s="141"/>
      <c r="G184" s="141"/>
      <c r="H184" s="175"/>
      <c r="I184" s="15">
        <f>ROUND(H184*I181,0)</f>
        <v>0</v>
      </c>
      <c r="J184" s="19"/>
    </row>
    <row r="185" spans="2:10" ht="30.75" customHeight="1" x14ac:dyDescent="0.2">
      <c r="B185" s="18"/>
      <c r="C185" s="141" t="s">
        <v>21</v>
      </c>
      <c r="D185" s="141"/>
      <c r="E185" s="141"/>
      <c r="F185" s="141"/>
      <c r="G185" s="141"/>
      <c r="H185" s="175"/>
      <c r="I185" s="15">
        <f>ROUND(H185*I184,0)</f>
        <v>0</v>
      </c>
      <c r="J185" s="19"/>
    </row>
    <row r="186" spans="2:10" ht="30.75" customHeight="1" thickBot="1" x14ac:dyDescent="0.25">
      <c r="B186" s="18"/>
      <c r="C186" s="141" t="s">
        <v>22</v>
      </c>
      <c r="D186" s="141"/>
      <c r="E186" s="141"/>
      <c r="F186" s="141"/>
      <c r="G186" s="141"/>
      <c r="H186" s="141"/>
      <c r="I186" s="25">
        <f>I181+I182+I183+I184+I185</f>
        <v>0</v>
      </c>
      <c r="J186" s="19"/>
    </row>
    <row r="187" spans="2:10" ht="30.75" customHeight="1" x14ac:dyDescent="0.2">
      <c r="B187" s="18"/>
      <c r="C187" s="136" t="s">
        <v>327</v>
      </c>
      <c r="D187" s="137"/>
      <c r="E187" s="137"/>
      <c r="F187" s="137"/>
      <c r="G187" s="137"/>
      <c r="H187" s="137"/>
      <c r="I187" s="137"/>
      <c r="J187" s="19"/>
    </row>
    <row r="188" spans="2:10" ht="15" thickBot="1" x14ac:dyDescent="0.25">
      <c r="B188" s="18"/>
      <c r="C188" s="138"/>
      <c r="D188" s="139"/>
      <c r="E188" s="139"/>
      <c r="F188" s="140"/>
      <c r="G188" s="140"/>
      <c r="H188" s="139"/>
      <c r="I188" s="140"/>
      <c r="J188" s="19"/>
    </row>
    <row r="189" spans="2:10" ht="30.75" customHeight="1" thickBot="1" x14ac:dyDescent="0.25">
      <c r="B189" s="18"/>
      <c r="C189" s="131" t="s">
        <v>328</v>
      </c>
      <c r="D189" s="132"/>
      <c r="E189" s="132"/>
      <c r="F189" s="102"/>
      <c r="G189" s="22"/>
      <c r="H189" s="11"/>
      <c r="I189" s="11"/>
      <c r="J189" s="19"/>
    </row>
    <row r="190" spans="2:10" ht="30.75" customHeight="1" thickBot="1" x14ac:dyDescent="0.25">
      <c r="B190" s="18"/>
      <c r="C190" s="12">
        <v>1</v>
      </c>
      <c r="D190" s="26">
        <v>1.1000000000000001</v>
      </c>
      <c r="E190" s="27" t="s">
        <v>24</v>
      </c>
      <c r="F190" s="13" t="s">
        <v>11</v>
      </c>
      <c r="G190" s="23">
        <v>525.62</v>
      </c>
      <c r="H190" s="174"/>
      <c r="I190" s="15">
        <f>ROUND(H190*G190,0)</f>
        <v>0</v>
      </c>
      <c r="J190" s="19"/>
    </row>
    <row r="191" spans="2:10" ht="30.75" customHeight="1" thickBot="1" x14ac:dyDescent="0.25">
      <c r="B191" s="18"/>
      <c r="C191" s="131" t="s">
        <v>330</v>
      </c>
      <c r="D191" s="132"/>
      <c r="E191" s="132"/>
      <c r="F191" s="102"/>
      <c r="G191" s="22"/>
      <c r="H191" s="11"/>
      <c r="I191" s="11"/>
      <c r="J191" s="19"/>
    </row>
    <row r="192" spans="2:10" ht="42.75" x14ac:dyDescent="0.2">
      <c r="B192" s="18"/>
      <c r="C192" s="12">
        <v>2</v>
      </c>
      <c r="D192" s="26">
        <v>2.1</v>
      </c>
      <c r="E192" s="27" t="s">
        <v>25</v>
      </c>
      <c r="F192" s="13" t="s">
        <v>11</v>
      </c>
      <c r="G192" s="23">
        <v>2.88</v>
      </c>
      <c r="H192" s="174"/>
      <c r="I192" s="15">
        <f t="shared" ref="I192:I211" si="11">ROUND(H192*G192,0)</f>
        <v>0</v>
      </c>
      <c r="J192" s="19"/>
    </row>
    <row r="193" spans="2:10" ht="42.75" x14ac:dyDescent="0.2">
      <c r="B193" s="18"/>
      <c r="C193" s="12">
        <v>3</v>
      </c>
      <c r="D193" s="26">
        <v>2.2000000000000002</v>
      </c>
      <c r="E193" s="27" t="s">
        <v>26</v>
      </c>
      <c r="F193" s="13" t="s">
        <v>11</v>
      </c>
      <c r="G193" s="23">
        <v>20.25</v>
      </c>
      <c r="H193" s="174"/>
      <c r="I193" s="15">
        <f t="shared" si="11"/>
        <v>0</v>
      </c>
      <c r="J193" s="19"/>
    </row>
    <row r="194" spans="2:10" ht="43.5" thickBot="1" x14ac:dyDescent="0.25">
      <c r="B194" s="18"/>
      <c r="C194" s="12">
        <v>4</v>
      </c>
      <c r="D194" s="26">
        <v>2.2999999999999998</v>
      </c>
      <c r="E194" s="27" t="s">
        <v>329</v>
      </c>
      <c r="F194" s="13" t="s">
        <v>11</v>
      </c>
      <c r="G194" s="23">
        <v>8.92</v>
      </c>
      <c r="H194" s="174"/>
      <c r="I194" s="15">
        <f t="shared" si="11"/>
        <v>0</v>
      </c>
      <c r="J194" s="19"/>
    </row>
    <row r="195" spans="2:10" ht="30.75" customHeight="1" thickBot="1" x14ac:dyDescent="0.25">
      <c r="B195" s="18"/>
      <c r="C195" s="131" t="s">
        <v>331</v>
      </c>
      <c r="D195" s="132"/>
      <c r="E195" s="132"/>
      <c r="F195" s="102"/>
      <c r="G195" s="22"/>
      <c r="H195" s="11"/>
      <c r="I195" s="11"/>
      <c r="J195" s="19"/>
    </row>
    <row r="196" spans="2:10" ht="42.75" x14ac:dyDescent="0.2">
      <c r="B196" s="18"/>
      <c r="C196" s="12">
        <v>5</v>
      </c>
      <c r="D196" s="26">
        <v>3.1</v>
      </c>
      <c r="E196" s="27" t="s">
        <v>27</v>
      </c>
      <c r="F196" s="13" t="s">
        <v>11</v>
      </c>
      <c r="G196" s="23">
        <v>11.67</v>
      </c>
      <c r="H196" s="174"/>
      <c r="I196" s="15">
        <f t="shared" si="11"/>
        <v>0</v>
      </c>
      <c r="J196" s="19"/>
    </row>
    <row r="197" spans="2:10" ht="28.5" x14ac:dyDescent="0.2">
      <c r="B197" s="18"/>
      <c r="C197" s="12">
        <v>6</v>
      </c>
      <c r="D197" s="26">
        <v>3.2</v>
      </c>
      <c r="E197" s="27" t="s">
        <v>332</v>
      </c>
      <c r="F197" s="13" t="s">
        <v>70</v>
      </c>
      <c r="G197" s="23">
        <v>13.4</v>
      </c>
      <c r="H197" s="174"/>
      <c r="I197" s="15">
        <f t="shared" si="11"/>
        <v>0</v>
      </c>
      <c r="J197" s="19"/>
    </row>
    <row r="198" spans="2:10" ht="57.75" thickBot="1" x14ac:dyDescent="0.25">
      <c r="B198" s="18"/>
      <c r="C198" s="12">
        <v>7</v>
      </c>
      <c r="D198" s="26">
        <v>3.3</v>
      </c>
      <c r="E198" s="27" t="s">
        <v>28</v>
      </c>
      <c r="F198" s="13" t="s">
        <v>11</v>
      </c>
      <c r="G198" s="23">
        <v>2.5499999999999998</v>
      </c>
      <c r="H198" s="174"/>
      <c r="I198" s="15">
        <f t="shared" si="11"/>
        <v>0</v>
      </c>
      <c r="J198" s="19"/>
    </row>
    <row r="199" spans="2:10" ht="30.75" customHeight="1" thickBot="1" x14ac:dyDescent="0.25">
      <c r="B199" s="18"/>
      <c r="C199" s="131" t="s">
        <v>333</v>
      </c>
      <c r="D199" s="132"/>
      <c r="E199" s="132"/>
      <c r="F199" s="102"/>
      <c r="G199" s="22"/>
      <c r="H199" s="11"/>
      <c r="I199" s="11"/>
      <c r="J199" s="19"/>
    </row>
    <row r="200" spans="2:10" ht="43.5" thickBot="1" x14ac:dyDescent="0.25">
      <c r="B200" s="18"/>
      <c r="C200" s="12">
        <v>8</v>
      </c>
      <c r="D200" s="26">
        <v>4.0999999999999996</v>
      </c>
      <c r="E200" s="27" t="s">
        <v>334</v>
      </c>
      <c r="F200" s="13" t="s">
        <v>12</v>
      </c>
      <c r="G200" s="23">
        <v>12.8</v>
      </c>
      <c r="H200" s="174"/>
      <c r="I200" s="15">
        <f t="shared" si="11"/>
        <v>0</v>
      </c>
      <c r="J200" s="19"/>
    </row>
    <row r="201" spans="2:10" ht="30.75" customHeight="1" thickBot="1" x14ac:dyDescent="0.25">
      <c r="B201" s="18"/>
      <c r="C201" s="131" t="s">
        <v>335</v>
      </c>
      <c r="D201" s="132"/>
      <c r="E201" s="132"/>
      <c r="F201" s="102"/>
      <c r="G201" s="22"/>
      <c r="H201" s="11"/>
      <c r="I201" s="11"/>
      <c r="J201" s="19"/>
    </row>
    <row r="202" spans="2:10" ht="72" thickBot="1" x14ac:dyDescent="0.25">
      <c r="B202" s="18"/>
      <c r="C202" s="12">
        <v>9</v>
      </c>
      <c r="D202" s="26">
        <v>5.0999999999999996</v>
      </c>
      <c r="E202" s="27" t="s">
        <v>29</v>
      </c>
      <c r="F202" s="13" t="s">
        <v>11</v>
      </c>
      <c r="G202" s="23">
        <v>169.75</v>
      </c>
      <c r="H202" s="174"/>
      <c r="I202" s="15">
        <f t="shared" si="11"/>
        <v>0</v>
      </c>
      <c r="J202" s="19"/>
    </row>
    <row r="203" spans="2:10" ht="30.75" customHeight="1" thickBot="1" x14ac:dyDescent="0.25">
      <c r="B203" s="18"/>
      <c r="C203" s="131" t="s">
        <v>336</v>
      </c>
      <c r="D203" s="132"/>
      <c r="E203" s="132"/>
      <c r="F203" s="102"/>
      <c r="G203" s="22"/>
      <c r="H203" s="11"/>
      <c r="I203" s="11"/>
      <c r="J203" s="19"/>
    </row>
    <row r="204" spans="2:10" ht="57" x14ac:dyDescent="0.2">
      <c r="B204" s="18"/>
      <c r="C204" s="12">
        <v>10</v>
      </c>
      <c r="D204" s="26">
        <v>6.1</v>
      </c>
      <c r="E204" s="27" t="s">
        <v>30</v>
      </c>
      <c r="F204" s="13" t="s">
        <v>11</v>
      </c>
      <c r="G204" s="23">
        <v>27.15</v>
      </c>
      <c r="H204" s="174"/>
      <c r="I204" s="15">
        <f t="shared" si="11"/>
        <v>0</v>
      </c>
      <c r="J204" s="19"/>
    </row>
    <row r="205" spans="2:10" ht="57" x14ac:dyDescent="0.2">
      <c r="B205" s="18"/>
      <c r="C205" s="12">
        <v>11</v>
      </c>
      <c r="D205" s="26">
        <v>6.2</v>
      </c>
      <c r="E205" s="27" t="s">
        <v>31</v>
      </c>
      <c r="F205" s="13" t="s">
        <v>12</v>
      </c>
      <c r="G205" s="23">
        <v>25.22</v>
      </c>
      <c r="H205" s="174"/>
      <c r="I205" s="15">
        <f t="shared" si="11"/>
        <v>0</v>
      </c>
      <c r="J205" s="19"/>
    </row>
    <row r="206" spans="2:10" ht="57" x14ac:dyDescent="0.2">
      <c r="B206" s="18"/>
      <c r="C206" s="12">
        <v>12</v>
      </c>
      <c r="D206" s="26">
        <v>6.3</v>
      </c>
      <c r="E206" s="27" t="s">
        <v>337</v>
      </c>
      <c r="F206" s="13" t="s">
        <v>12</v>
      </c>
      <c r="G206" s="23">
        <v>96.2</v>
      </c>
      <c r="H206" s="174"/>
      <c r="I206" s="15">
        <f t="shared" si="11"/>
        <v>0</v>
      </c>
      <c r="J206" s="19"/>
    </row>
    <row r="207" spans="2:10" ht="71.25" x14ac:dyDescent="0.2">
      <c r="B207" s="18"/>
      <c r="C207" s="12">
        <v>13</v>
      </c>
      <c r="D207" s="26">
        <v>6.4</v>
      </c>
      <c r="E207" s="27" t="s">
        <v>32</v>
      </c>
      <c r="F207" s="13" t="s">
        <v>35</v>
      </c>
      <c r="G207" s="23">
        <v>10</v>
      </c>
      <c r="H207" s="174"/>
      <c r="I207" s="15">
        <f t="shared" si="11"/>
        <v>0</v>
      </c>
      <c r="J207" s="19"/>
    </row>
    <row r="208" spans="2:10" ht="42.75" x14ac:dyDescent="0.2">
      <c r="B208" s="18"/>
      <c r="C208" s="12">
        <v>14</v>
      </c>
      <c r="D208" s="26">
        <v>6.5</v>
      </c>
      <c r="E208" s="27" t="s">
        <v>33</v>
      </c>
      <c r="F208" s="13" t="s">
        <v>35</v>
      </c>
      <c r="G208" s="23">
        <v>5</v>
      </c>
      <c r="H208" s="174"/>
      <c r="I208" s="15">
        <f t="shared" si="11"/>
        <v>0</v>
      </c>
      <c r="J208" s="19"/>
    </row>
    <row r="209" spans="2:10" ht="57.75" thickBot="1" x14ac:dyDescent="0.25">
      <c r="B209" s="18"/>
      <c r="C209" s="12">
        <v>15</v>
      </c>
      <c r="D209" s="26">
        <v>6.6</v>
      </c>
      <c r="E209" s="27" t="s">
        <v>34</v>
      </c>
      <c r="F209" s="13" t="s">
        <v>35</v>
      </c>
      <c r="G209" s="23">
        <v>1</v>
      </c>
      <c r="H209" s="174"/>
      <c r="I209" s="15"/>
      <c r="J209" s="19"/>
    </row>
    <row r="210" spans="2:10" ht="30.75" customHeight="1" thickBot="1" x14ac:dyDescent="0.25">
      <c r="B210" s="18"/>
      <c r="C210" s="131" t="s">
        <v>338</v>
      </c>
      <c r="D210" s="132"/>
      <c r="E210" s="132"/>
      <c r="F210" s="102"/>
      <c r="G210" s="22"/>
      <c r="H210" s="11"/>
      <c r="I210" s="11"/>
      <c r="J210" s="19"/>
    </row>
    <row r="211" spans="2:10" ht="57" x14ac:dyDescent="0.2">
      <c r="B211" s="18"/>
      <c r="C211" s="12">
        <v>16</v>
      </c>
      <c r="D211" s="26">
        <v>7.1</v>
      </c>
      <c r="E211" s="27" t="s">
        <v>36</v>
      </c>
      <c r="F211" s="13" t="s">
        <v>37</v>
      </c>
      <c r="G211" s="23">
        <v>95.14</v>
      </c>
      <c r="H211" s="174"/>
      <c r="I211" s="15">
        <f t="shared" si="11"/>
        <v>0</v>
      </c>
      <c r="J211" s="19"/>
    </row>
    <row r="212" spans="2:10" ht="30.75" customHeight="1" x14ac:dyDescent="0.2">
      <c r="B212" s="18"/>
      <c r="C212" s="133" t="s">
        <v>19</v>
      </c>
      <c r="D212" s="134"/>
      <c r="E212" s="134"/>
      <c r="F212" s="134"/>
      <c r="G212" s="134"/>
      <c r="H212" s="135"/>
      <c r="I212" s="25">
        <f>SUM(I190:I211)</f>
        <v>0</v>
      </c>
      <c r="J212" s="19"/>
    </row>
    <row r="213" spans="2:10" ht="30.75" customHeight="1" x14ac:dyDescent="0.2">
      <c r="B213" s="18"/>
      <c r="C213" s="141" t="s">
        <v>20</v>
      </c>
      <c r="D213" s="141"/>
      <c r="E213" s="141"/>
      <c r="F213" s="141"/>
      <c r="G213" s="141"/>
      <c r="H213" s="175"/>
      <c r="I213" s="15">
        <f>ROUND(H213*I212,0)</f>
        <v>0</v>
      </c>
      <c r="J213" s="19"/>
    </row>
    <row r="214" spans="2:10" ht="30.75" customHeight="1" x14ac:dyDescent="0.2">
      <c r="B214" s="18"/>
      <c r="C214" s="141" t="s">
        <v>23</v>
      </c>
      <c r="D214" s="141"/>
      <c r="E214" s="141"/>
      <c r="F214" s="141"/>
      <c r="G214" s="141"/>
      <c r="H214" s="175"/>
      <c r="I214" s="15">
        <f>ROUND(H214*I212,0)</f>
        <v>0</v>
      </c>
      <c r="J214" s="19"/>
    </row>
    <row r="215" spans="2:10" ht="30.75" customHeight="1" x14ac:dyDescent="0.2">
      <c r="B215" s="18"/>
      <c r="C215" s="141" t="s">
        <v>2</v>
      </c>
      <c r="D215" s="141"/>
      <c r="E215" s="141"/>
      <c r="F215" s="141"/>
      <c r="G215" s="141"/>
      <c r="H215" s="175"/>
      <c r="I215" s="15">
        <f>ROUND(H215*I212,0)</f>
        <v>0</v>
      </c>
      <c r="J215" s="19"/>
    </row>
    <row r="216" spans="2:10" ht="30.75" customHeight="1" x14ac:dyDescent="0.2">
      <c r="B216" s="18"/>
      <c r="C216" s="141" t="s">
        <v>21</v>
      </c>
      <c r="D216" s="141"/>
      <c r="E216" s="141"/>
      <c r="F216" s="141"/>
      <c r="G216" s="141"/>
      <c r="H216" s="175"/>
      <c r="I216" s="15">
        <f>ROUND(H216*I215,0)</f>
        <v>0</v>
      </c>
      <c r="J216" s="19"/>
    </row>
    <row r="217" spans="2:10" ht="30.75" customHeight="1" x14ac:dyDescent="0.2">
      <c r="B217" s="18"/>
      <c r="C217" s="141" t="s">
        <v>22</v>
      </c>
      <c r="D217" s="141"/>
      <c r="E217" s="141"/>
      <c r="F217" s="141"/>
      <c r="G217" s="141"/>
      <c r="H217" s="141"/>
      <c r="I217" s="25">
        <f>I212+I213+I214+I215+I216</f>
        <v>0</v>
      </c>
      <c r="J217" s="19"/>
    </row>
    <row r="218" spans="2:10" ht="15" x14ac:dyDescent="0.2">
      <c r="B218" s="4"/>
      <c r="J218" s="5"/>
    </row>
    <row r="219" spans="2:10" ht="15.75" thickBot="1" x14ac:dyDescent="0.25">
      <c r="B219" s="110"/>
      <c r="C219" s="111"/>
      <c r="D219" s="111"/>
      <c r="E219" s="111"/>
      <c r="F219" s="120"/>
      <c r="G219" s="112"/>
      <c r="H219" s="111"/>
      <c r="I219" s="111"/>
      <c r="J219" s="114"/>
    </row>
    <row r="220" spans="2:10" ht="15" thickTop="1" x14ac:dyDescent="0.2"/>
    <row r="221" spans="2:10" ht="23.25" x14ac:dyDescent="0.2">
      <c r="C221" s="121" t="s">
        <v>343</v>
      </c>
      <c r="D221" s="121"/>
      <c r="E221" s="121"/>
      <c r="F221" s="121"/>
      <c r="G221" s="121"/>
    </row>
    <row r="222" spans="2:10" ht="39.75" customHeight="1" x14ac:dyDescent="0.2">
      <c r="C222" s="121" t="s">
        <v>345</v>
      </c>
      <c r="D222" s="121"/>
      <c r="E222" s="121"/>
      <c r="F222" s="129" t="s">
        <v>340</v>
      </c>
      <c r="G222" s="129"/>
    </row>
    <row r="223" spans="2:10" ht="49.5" customHeight="1" x14ac:dyDescent="0.35">
      <c r="C223" s="130" t="s">
        <v>341</v>
      </c>
      <c r="D223" s="130"/>
      <c r="E223" s="98" t="s">
        <v>339</v>
      </c>
      <c r="F223" s="125">
        <f>I186</f>
        <v>0</v>
      </c>
      <c r="G223" s="126"/>
    </row>
    <row r="224" spans="2:10" ht="54.75" customHeight="1" x14ac:dyDescent="0.35">
      <c r="C224" s="130" t="s">
        <v>342</v>
      </c>
      <c r="D224" s="130"/>
      <c r="E224" s="98" t="s">
        <v>339</v>
      </c>
      <c r="F224" s="125">
        <f>I217</f>
        <v>0</v>
      </c>
      <c r="G224" s="126"/>
    </row>
    <row r="225" spans="3:10" ht="25.5" customHeight="1" x14ac:dyDescent="0.3">
      <c r="C225" s="122" t="s">
        <v>348</v>
      </c>
      <c r="D225" s="123"/>
      <c r="E225" s="124"/>
      <c r="F225" s="127">
        <f>+F223+F224</f>
        <v>0</v>
      </c>
      <c r="G225" s="128"/>
    </row>
    <row r="226" spans="3:10" ht="25.5" customHeight="1" x14ac:dyDescent="0.3">
      <c r="C226" s="158"/>
      <c r="D226" s="158"/>
      <c r="E226" s="158"/>
      <c r="F226" s="159"/>
      <c r="G226" s="160"/>
    </row>
    <row r="227" spans="3:10" ht="25.5" customHeight="1" x14ac:dyDescent="0.25">
      <c r="C227" s="161" t="s">
        <v>349</v>
      </c>
      <c r="D227" s="162"/>
      <c r="E227" s="163"/>
      <c r="F227" s="164"/>
      <c r="G227" s="164"/>
      <c r="H227" s="165"/>
      <c r="I227" s="165"/>
    </row>
    <row r="228" spans="3:10" ht="25.5" customHeight="1" x14ac:dyDescent="0.25">
      <c r="C228" s="161" t="s">
        <v>353</v>
      </c>
      <c r="D228" s="162"/>
      <c r="E228" s="163"/>
      <c r="F228" s="164"/>
      <c r="G228" s="164"/>
      <c r="H228" s="165"/>
      <c r="I228" s="165"/>
    </row>
    <row r="229" spans="3:10" ht="36" customHeight="1" x14ac:dyDescent="0.25">
      <c r="C229" s="166" t="s">
        <v>350</v>
      </c>
      <c r="D229" s="166"/>
      <c r="E229" s="166"/>
      <c r="F229" s="166"/>
      <c r="G229" s="166"/>
      <c r="H229" s="166"/>
      <c r="I229" s="166"/>
    </row>
    <row r="230" spans="3:10" ht="39" customHeight="1" x14ac:dyDescent="0.25">
      <c r="C230" s="166" t="s">
        <v>351</v>
      </c>
      <c r="D230" s="166"/>
      <c r="E230" s="166"/>
      <c r="F230" s="166"/>
      <c r="G230" s="166"/>
      <c r="H230" s="166"/>
      <c r="I230" s="166"/>
    </row>
    <row r="231" spans="3:10" ht="25.5" customHeight="1" x14ac:dyDescent="0.3">
      <c r="C231" s="158"/>
      <c r="D231" s="158"/>
      <c r="E231" s="158"/>
      <c r="F231" s="159"/>
      <c r="G231" s="160"/>
    </row>
    <row r="232" spans="3:10" ht="25.5" customHeight="1" x14ac:dyDescent="0.3">
      <c r="C232" s="158"/>
      <c r="D232" s="158"/>
      <c r="E232" s="158"/>
      <c r="F232" s="159"/>
      <c r="G232" s="160"/>
    </row>
    <row r="233" spans="3:10" ht="25.5" customHeight="1" x14ac:dyDescent="0.3">
      <c r="C233" s="158"/>
      <c r="D233" s="158"/>
      <c r="E233" s="158"/>
      <c r="F233" s="159"/>
      <c r="G233" s="160"/>
    </row>
    <row r="235" spans="3:10" ht="15" thickBot="1" x14ac:dyDescent="0.25">
      <c r="D235" s="167"/>
      <c r="E235" s="167"/>
      <c r="F235" s="168"/>
      <c r="G235" s="169"/>
      <c r="H235" s="169"/>
      <c r="I235" s="170"/>
      <c r="J235" s="170"/>
    </row>
    <row r="236" spans="3:10" ht="36" customHeight="1" x14ac:dyDescent="0.25">
      <c r="D236" s="171" t="s">
        <v>352</v>
      </c>
      <c r="E236" s="171"/>
      <c r="F236" s="171"/>
      <c r="G236" s="171"/>
      <c r="H236" s="171"/>
      <c r="I236" s="171"/>
      <c r="J236" s="171"/>
    </row>
  </sheetData>
  <mergeCells count="45">
    <mergeCell ref="D236:J236"/>
    <mergeCell ref="C1:D1"/>
    <mergeCell ref="C3:I4"/>
    <mergeCell ref="C182:G182"/>
    <mergeCell ref="C183:G183"/>
    <mergeCell ref="C184:G184"/>
    <mergeCell ref="C124:E124"/>
    <mergeCell ref="C134:E134"/>
    <mergeCell ref="C145:E145"/>
    <mergeCell ref="C150:E150"/>
    <mergeCell ref="C169:E169"/>
    <mergeCell ref="C181:H181"/>
    <mergeCell ref="C5:I6"/>
    <mergeCell ref="C189:E189"/>
    <mergeCell ref="C187:I188"/>
    <mergeCell ref="C7:E7"/>
    <mergeCell ref="C84:E84"/>
    <mergeCell ref="C96:E96"/>
    <mergeCell ref="C107:E107"/>
    <mergeCell ref="C118:E118"/>
    <mergeCell ref="C185:G185"/>
    <mergeCell ref="C186:H186"/>
    <mergeCell ref="C213:G213"/>
    <mergeCell ref="C214:G214"/>
    <mergeCell ref="C215:G215"/>
    <mergeCell ref="C216:G216"/>
    <mergeCell ref="C217:H217"/>
    <mergeCell ref="C210:E210"/>
    <mergeCell ref="C212:H212"/>
    <mergeCell ref="C191:E191"/>
    <mergeCell ref="C195:E195"/>
    <mergeCell ref="C199:E199"/>
    <mergeCell ref="C201:E201"/>
    <mergeCell ref="C203:E203"/>
    <mergeCell ref="C221:G221"/>
    <mergeCell ref="C225:E225"/>
    <mergeCell ref="F224:G224"/>
    <mergeCell ref="F225:G225"/>
    <mergeCell ref="F222:G222"/>
    <mergeCell ref="F223:G223"/>
    <mergeCell ref="C223:D223"/>
    <mergeCell ref="C224:D224"/>
    <mergeCell ref="C222:E222"/>
    <mergeCell ref="C229:I229"/>
    <mergeCell ref="C230:I230"/>
  </mergeCells>
  <dataValidations count="1">
    <dataValidation allowBlank="1" showInputMessage="1" showErrorMessage="1" sqref="E115:E117" xr:uid="{1FD1FFD8-1C28-4034-945E-01116779D3C6}"/>
  </dataValidation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POE</vt:lpstr>
      <vt:lpstr>OFERTA ECONOMICA</vt:lpstr>
      <vt:lpstr>'OFERTA ECONOMICA'!Área_de_impresión</vt:lpstr>
      <vt:lpstr>POE!Área_de_impresión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Dayhana Varela Vallejo</cp:lastModifiedBy>
  <cp:revision/>
  <dcterms:created xsi:type="dcterms:W3CDTF">2006-06-27T16:47:25Z</dcterms:created>
  <dcterms:modified xsi:type="dcterms:W3CDTF">2026-10-15T20:58:18Z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