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SOPORTE\Desktop\BACK UP 2026\FDLCB 2026\LICITACION PUBLICA\MANTENIMIENTO VEHICULOS\TERCERA REVISION\"/>
    </mc:Choice>
  </mc:AlternateContent>
  <xr:revisionPtr revIDLastSave="0" documentId="13_ncr:1_{01A0B596-CB01-42C2-8301-570A19AB40C2}" xr6:coauthVersionLast="47" xr6:coauthVersionMax="47" xr10:uidLastSave="{00000000-0000-0000-0000-000000000000}"/>
  <bookViews>
    <workbookView xWindow="-110" yWindow="-110" windowWidth="19420" windowHeight="10300"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TRATAMIENTO'!$B$2:$X$40</definedName>
    <definedName name="_xlnm.Print_Area" localSheetId="0">CONTEXTO!$B$2:$F$19</definedName>
    <definedName name="_xlnm.Print_Area" localSheetId="2">EVALUACION!$B$2:$L$56</definedName>
    <definedName name="_xlnm.Print_Area" localSheetId="3">'EVALUACION CON CONTROLES'!$B$2:$R$48</definedName>
    <definedName name="_xlnm.Print_Area" localSheetId="1">'IDENTIFICACION Y ANALISIS'!$B$2:$F$56</definedName>
    <definedName name="contratación">'IDENTIFICACION Y ANALISIS'!$B$46:$B$50</definedName>
    <definedName name="ejecución">'IDENTIFICACION Y ANALISIS'!$B$52:$B$56</definedName>
    <definedName name="OPCIONES">'ASIGNACION Y TRATAMIENTO'!$B$44:$B$46</definedName>
    <definedName name="planeación">'IDENTIFICACION Y ANALISIS'!$B$19:$B$33</definedName>
    <definedName name="selección">'IDENTIFICACION Y ANALISIS'!$B$35:$B$44</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2" i="6" l="1"/>
  <c r="B13" i="6" s="1"/>
  <c r="B14" i="6" s="1"/>
  <c r="B15" i="6" s="1"/>
  <c r="B16" i="6" s="1"/>
  <c r="B17" i="6" s="1"/>
  <c r="B18" i="6" s="1"/>
  <c r="B19" i="6" s="1"/>
  <c r="B20" i="6" s="1"/>
  <c r="B21" i="6" s="1"/>
  <c r="B22" i="6" s="1"/>
  <c r="K21" i="11" l="1"/>
  <c r="I22" i="15" l="1"/>
  <c r="J22" i="15"/>
  <c r="C22" i="15"/>
  <c r="B22" i="15"/>
  <c r="K23" i="11"/>
  <c r="L23" i="11" s="1"/>
  <c r="K22" i="11"/>
  <c r="L22" i="11" s="1"/>
  <c r="G15" i="6"/>
  <c r="H15" i="6"/>
  <c r="I15" i="6"/>
  <c r="J15" i="6"/>
  <c r="K15" i="6"/>
  <c r="N15" i="6"/>
  <c r="S15" i="6"/>
  <c r="T15" i="6"/>
  <c r="U15" i="6"/>
  <c r="V15" i="6"/>
  <c r="W15" i="6"/>
  <c r="X15" i="6"/>
  <c r="B20" i="15"/>
  <c r="D15" i="6" s="1"/>
  <c r="I20" i="15"/>
  <c r="O15" i="6" s="1"/>
  <c r="J20" i="15"/>
  <c r="P15" i="6" s="1"/>
  <c r="C20" i="15"/>
  <c r="C15" i="6" s="1"/>
  <c r="E15" i="6" s="1"/>
  <c r="K22" i="15" l="1"/>
  <c r="L22" i="15" s="1"/>
  <c r="K20" i="15"/>
  <c r="L20" i="15" s="1"/>
  <c r="R15" i="6" s="1"/>
  <c r="F15" i="6"/>
  <c r="Q15" i="6" l="1"/>
  <c r="X22" i="6"/>
  <c r="X21" i="6"/>
  <c r="X20" i="6"/>
  <c r="X19" i="6"/>
  <c r="X18" i="6"/>
  <c r="W22" i="6"/>
  <c r="W21" i="6"/>
  <c r="W20" i="6"/>
  <c r="W19" i="6"/>
  <c r="W18" i="6"/>
  <c r="V22" i="6"/>
  <c r="V21" i="6"/>
  <c r="V20" i="6"/>
  <c r="V19" i="6"/>
  <c r="V18" i="6"/>
  <c r="U22" i="6"/>
  <c r="U21" i="6"/>
  <c r="U20" i="6"/>
  <c r="U19" i="6"/>
  <c r="U18" i="6"/>
  <c r="T22" i="6"/>
  <c r="T21" i="6"/>
  <c r="T20" i="6"/>
  <c r="T19" i="6"/>
  <c r="T18" i="6"/>
  <c r="S22" i="6"/>
  <c r="S21" i="6"/>
  <c r="S20" i="6"/>
  <c r="S19" i="6"/>
  <c r="S18" i="6"/>
  <c r="N22" i="6"/>
  <c r="N21" i="6"/>
  <c r="N20" i="6"/>
  <c r="N19" i="6"/>
  <c r="N18" i="6"/>
  <c r="I22" i="6"/>
  <c r="I21" i="6"/>
  <c r="I20" i="6"/>
  <c r="I19" i="6"/>
  <c r="I18" i="6"/>
  <c r="H22" i="6"/>
  <c r="H21" i="6"/>
  <c r="H20" i="6"/>
  <c r="H19" i="6"/>
  <c r="H18" i="6"/>
  <c r="G22" i="6"/>
  <c r="G21" i="6"/>
  <c r="G20" i="6"/>
  <c r="G19" i="6"/>
  <c r="G18" i="6"/>
  <c r="J28" i="15"/>
  <c r="P22" i="6" s="1"/>
  <c r="I28" i="15"/>
  <c r="O22" i="6" s="1"/>
  <c r="C28" i="15"/>
  <c r="C22" i="6" s="1"/>
  <c r="B28" i="15"/>
  <c r="D22" i="6" s="1"/>
  <c r="J27" i="15"/>
  <c r="I27" i="15"/>
  <c r="O21" i="6" s="1"/>
  <c r="C27" i="15"/>
  <c r="C21" i="6" s="1"/>
  <c r="B27" i="15"/>
  <c r="D21" i="6" s="1"/>
  <c r="J26" i="15"/>
  <c r="P20" i="6" s="1"/>
  <c r="I26" i="15"/>
  <c r="O20" i="6" s="1"/>
  <c r="C26" i="15"/>
  <c r="C20" i="6" s="1"/>
  <c r="B26" i="15"/>
  <c r="D20" i="6" s="1"/>
  <c r="J25" i="15"/>
  <c r="P19" i="6" s="1"/>
  <c r="I25" i="15"/>
  <c r="C25" i="15"/>
  <c r="C19" i="6" s="1"/>
  <c r="B25" i="15"/>
  <c r="D19" i="6" s="1"/>
  <c r="J24" i="15"/>
  <c r="P18" i="6" s="1"/>
  <c r="I24" i="15"/>
  <c r="C24" i="15"/>
  <c r="C18" i="6" s="1"/>
  <c r="B24" i="15"/>
  <c r="D18" i="6" s="1"/>
  <c r="K29" i="11"/>
  <c r="J22" i="6" s="1"/>
  <c r="K28" i="11"/>
  <c r="J21" i="6" s="1"/>
  <c r="K27" i="11"/>
  <c r="J20" i="6" s="1"/>
  <c r="K26" i="11"/>
  <c r="J19" i="6" s="1"/>
  <c r="K25" i="11"/>
  <c r="J18" i="6" s="1"/>
  <c r="G11" i="6"/>
  <c r="H11" i="6"/>
  <c r="I11" i="6"/>
  <c r="N11" i="6"/>
  <c r="S11" i="6"/>
  <c r="T11" i="6"/>
  <c r="U11" i="6"/>
  <c r="V11" i="6"/>
  <c r="W11" i="6"/>
  <c r="X11"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6" i="6"/>
  <c r="H16" i="6"/>
  <c r="I16" i="6"/>
  <c r="N16" i="6"/>
  <c r="S16" i="6"/>
  <c r="T16" i="6"/>
  <c r="U16" i="6"/>
  <c r="V16" i="6"/>
  <c r="W16" i="6"/>
  <c r="X16" i="6"/>
  <c r="G17" i="6"/>
  <c r="H17" i="6"/>
  <c r="I17" i="6"/>
  <c r="N17" i="6"/>
  <c r="S17" i="6"/>
  <c r="T17" i="6"/>
  <c r="U17" i="6"/>
  <c r="V17" i="6"/>
  <c r="W17" i="6"/>
  <c r="X17" i="6"/>
  <c r="B23" i="15"/>
  <c r="D17" i="6" s="1"/>
  <c r="C23" i="15"/>
  <c r="C17" i="6" s="1"/>
  <c r="E17" i="6" s="1"/>
  <c r="I23" i="15"/>
  <c r="J23" i="15"/>
  <c r="P17" i="6" s="1"/>
  <c r="B17" i="15"/>
  <c r="D12" i="6" s="1"/>
  <c r="C17" i="15"/>
  <c r="C12" i="6" s="1"/>
  <c r="I17" i="15"/>
  <c r="O12" i="6" s="1"/>
  <c r="J17" i="15"/>
  <c r="P12" i="6" s="1"/>
  <c r="B18" i="15"/>
  <c r="D13" i="6" s="1"/>
  <c r="C18" i="15"/>
  <c r="C13" i="6" s="1"/>
  <c r="F13" i="6" s="1"/>
  <c r="I18" i="15"/>
  <c r="O13" i="6" s="1"/>
  <c r="J18" i="15"/>
  <c r="P13" i="6" s="1"/>
  <c r="B19" i="15"/>
  <c r="D14" i="6" s="1"/>
  <c r="C19" i="15"/>
  <c r="C14" i="6" s="1"/>
  <c r="I19" i="15"/>
  <c r="O14" i="6" s="1"/>
  <c r="J19" i="15"/>
  <c r="P14" i="6" s="1"/>
  <c r="B21" i="15"/>
  <c r="D16" i="6" s="1"/>
  <c r="C21" i="15"/>
  <c r="C16" i="6" s="1"/>
  <c r="E16" i="6" s="1"/>
  <c r="I21" i="15"/>
  <c r="O16" i="6" s="1"/>
  <c r="J21" i="15"/>
  <c r="P16" i="6" s="1"/>
  <c r="B16" i="15"/>
  <c r="D11" i="6" s="1"/>
  <c r="C16" i="15"/>
  <c r="C11" i="6" s="1"/>
  <c r="I16" i="15"/>
  <c r="O11" i="6" s="1"/>
  <c r="J16" i="15"/>
  <c r="P11" i="6" s="1"/>
  <c r="K24" i="11"/>
  <c r="J17" i="6" s="1"/>
  <c r="K16" i="6"/>
  <c r="K20" i="11"/>
  <c r="J14" i="6" s="1"/>
  <c r="K19" i="11"/>
  <c r="L19" i="11" s="1"/>
  <c r="K13" i="6" s="1"/>
  <c r="K18" i="11"/>
  <c r="L18" i="11" s="1"/>
  <c r="K12" i="6" s="1"/>
  <c r="K17" i="11"/>
  <c r="J11" i="6" s="1"/>
  <c r="J16" i="6" l="1"/>
  <c r="L29" i="11"/>
  <c r="K22" i="6" s="1"/>
  <c r="K23" i="15"/>
  <c r="Q17" i="6" s="1"/>
  <c r="L20" i="11"/>
  <c r="K14" i="6" s="1"/>
  <c r="L26" i="11"/>
  <c r="K19" i="6" s="1"/>
  <c r="K28" i="15"/>
  <c r="K24" i="15"/>
  <c r="Q18" i="6" s="1"/>
  <c r="K25" i="15"/>
  <c r="Q19" i="6" s="1"/>
  <c r="K21" i="15"/>
  <c r="Q16" i="6" s="1"/>
  <c r="F17" i="6"/>
  <c r="K18" i="15"/>
  <c r="L18" i="15" s="1"/>
  <c r="R13" i="6" s="1"/>
  <c r="L25" i="11"/>
  <c r="K18" i="6" s="1"/>
  <c r="L24" i="11"/>
  <c r="K17" i="6" s="1"/>
  <c r="O17" i="6"/>
  <c r="L27" i="11"/>
  <c r="K20" i="6" s="1"/>
  <c r="K27" i="15"/>
  <c r="L27" i="15" s="1"/>
  <c r="R21" i="6" s="1"/>
  <c r="J13" i="6"/>
  <c r="K16" i="15"/>
  <c r="K17" i="15"/>
  <c r="L17" i="15" s="1"/>
  <c r="R12" i="6" s="1"/>
  <c r="E11" i="6"/>
  <c r="F11" i="6"/>
  <c r="F12" i="6"/>
  <c r="E12" i="6"/>
  <c r="F14" i="6"/>
  <c r="E14" i="6"/>
  <c r="P21" i="6"/>
  <c r="K19" i="15"/>
  <c r="O18" i="6"/>
  <c r="K26" i="15"/>
  <c r="O19" i="6"/>
  <c r="L17" i="11"/>
  <c r="K11" i="6" s="1"/>
  <c r="F16" i="6"/>
  <c r="J12" i="6"/>
  <c r="L28" i="11"/>
  <c r="K21" i="6" s="1"/>
  <c r="E13" i="6"/>
  <c r="L23" i="15" l="1"/>
  <c r="R17" i="6" s="1"/>
  <c r="L21" i="15"/>
  <c r="R16" i="6" s="1"/>
  <c r="L25" i="15"/>
  <c r="R19" i="6" s="1"/>
  <c r="L24" i="15"/>
  <c r="R18" i="6" s="1"/>
  <c r="Q13" i="6"/>
  <c r="Q22" i="6"/>
  <c r="L28" i="15"/>
  <c r="R22" i="6" s="1"/>
  <c r="Q12" i="6"/>
  <c r="L16" i="15"/>
  <c r="R11" i="6" s="1"/>
  <c r="Q11" i="6"/>
  <c r="Q21" i="6"/>
  <c r="Q14" i="6"/>
  <c r="L19" i="15"/>
  <c r="R14" i="6" s="1"/>
  <c r="Q20" i="6"/>
  <c r="L26" i="15"/>
  <c r="R20" i="6" s="1"/>
</calcChain>
</file>

<file path=xl/sharedStrings.xml><?xml version="1.0" encoding="utf-8"?>
<sst xmlns="http://schemas.openxmlformats.org/spreadsheetml/2006/main" count="562" uniqueCount="226">
  <si>
    <t>Catastrófico</t>
  </si>
  <si>
    <t>Moderado</t>
  </si>
  <si>
    <t>Probabilidad</t>
  </si>
  <si>
    <t>Impacto</t>
  </si>
  <si>
    <t>%</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</si>
  <si>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</si>
  <si>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</si>
  <si>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</si>
  <si>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</si>
  <si>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</si>
  <si>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</si>
  <si>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</si>
  <si>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</si>
  <si>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</si>
  <si>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</si>
  <si>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</si>
  <si>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</si>
  <si>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</si>
  <si>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</si>
  <si>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</si>
  <si>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</si>
  <si>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</si>
  <si>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</si>
  <si>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</si>
  <si>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</si>
  <si>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</si>
  <si>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</si>
  <si>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</si>
  <si>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</si>
  <si>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</si>
  <si>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Operacionales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</si>
  <si>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</si>
  <si>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</si>
  <si>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</si>
  <si>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</si>
  <si>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</si>
  <si>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</si>
  <si>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</si>
  <si>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</si>
  <si>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</si>
  <si>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Apertura de procesos sin disponibilidad  presupuestal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</si>
  <si>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</si>
  <si>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</si>
  <si>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</si>
  <si>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</si>
  <si>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</si>
  <si>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</si>
  <si>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</si>
  <si>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</si>
  <si>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Variación de los precios del mercado</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</si>
  <si>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</si>
  <si>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</si>
  <si>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</si>
  <si>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Inadecuada identificación de las condiciones contractuales</t>
  </si>
  <si>
    <t>Falta de claridad en la elaboración de los actos administrativos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</si>
  <si>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</si>
  <si>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</si>
  <si>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</si>
  <si>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</si>
  <si>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</si>
  <si>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</si>
  <si>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</si>
  <si>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</si>
  <si>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</si>
  <si>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</si>
  <si>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</si>
  <si>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</si>
  <si>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</si>
  <si>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</si>
  <si>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</si>
  <si>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</si>
  <si>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</si>
  <si>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</si>
  <si>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</si>
  <si>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</si>
  <si>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</si>
  <si>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</si>
  <si>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</si>
  <si>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</si>
  <si>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</si>
  <si>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</si>
  <si>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</si>
  <si>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</si>
  <si>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</si>
  <si>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</si>
  <si>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</si>
  <si>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</si>
  <si>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</si>
  <si>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</si>
  <si>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</si>
  <si>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</si>
  <si>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</si>
  <si>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</si>
  <si>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</si>
  <si>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</si>
  <si>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</si>
  <si>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</si>
  <si>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</si>
  <si>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</si>
  <si>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</si>
  <si>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</si>
  <si>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</si>
  <si>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</si>
  <si>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Esta matriz es un documento anexo del Estudio Previo</t>
  </si>
  <si>
    <t xml:space="preserve">Falta de profundidad en el estudio de sector no identificandose claramente aspectos de oferta y demanda </t>
  </si>
  <si>
    <t>¿Cómo se realiza el monitoreo?</t>
  </si>
  <si>
    <t>SDG</t>
  </si>
  <si>
    <t>CONTRATISTA</t>
  </si>
  <si>
    <t>CONTRATISTA Y SDG</t>
  </si>
  <si>
    <t>MATRIZ DE RIESGOS DE CONTRATACIÓN</t>
  </si>
  <si>
    <t>MATRIZ DE RIESGOS EN CONTRATACIÓN</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</si>
  <si>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</si>
  <si>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</si>
  <si>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</si>
  <si>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</si>
  <si>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</si>
  <si>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</si>
  <si>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</si>
  <si>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</si>
  <si>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</si>
  <si>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</si>
  <si>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</si>
  <si>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</si>
  <si>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</si>
  <si>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r>
      <t xml:space="preserve">Ciudadanía que se beneficia del Proceso de Contratación: </t>
    </r>
    <r>
      <rPr>
        <sz val="12"/>
        <rFont val="Garamond"/>
        <family val="1"/>
      </rPr>
      <t>Agentes internos (funcionarios y colaboradores de la Alcaldía Local de Ciudad Bolívar) y externos (Población beneficiaria de los proyectos de inversión que conforman el presupuesto del contrato.)</t>
    </r>
  </si>
  <si>
    <r>
      <t>Suficiencia del presupuesto oficial del Proceso de Contratación:</t>
    </r>
    <r>
      <rPr>
        <sz val="12"/>
        <rFont val="Garamond"/>
        <family val="1"/>
      </rPr>
      <t xml:space="preserve"> La suficiencia presupuestal para lo proyectado en el proceso contractual será financiado por los proyectos de inversión que lo componen y su disponibilidad se asegura con la expedición de los respectivos Certificados de Disponibilidad Presupuestal en coherencia con el Plan Anual de Adquisiciones</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</si>
  <si>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en el lugar indicado en los estudios previos del proceso, o según disponga el supevisor del contrato al momento de la entrega de los bienes y servicios que se van a contratar.</t>
    </r>
  </si>
  <si>
    <r>
      <t xml:space="preserve">Entorno socio ambiental: </t>
    </r>
    <r>
      <rPr>
        <sz val="12"/>
        <rFont val="Garamond"/>
        <family val="1"/>
      </rPr>
      <t>Las necesidades socioambientales están establecidas en los proyectos de inversión que componen el presupuesto del contrato.</t>
    </r>
  </si>
  <si>
    <r>
      <t xml:space="preserve">Factores ambientales: </t>
    </r>
    <r>
      <rPr>
        <sz val="12"/>
        <rFont val="Garamond"/>
        <family val="1"/>
      </rPr>
      <t>Las Entidad y el contratista son sujetos del cumplimiento de las obligaciones ambientales del contrato. Para ello se tuvieron en cuenta las guías de contratación sostenible de la Secretaría Distrital de Gobierno</t>
    </r>
  </si>
  <si>
    <r>
      <t xml:space="preserve">Sector del objeto del Proceso de Contratación y su mercado. </t>
    </r>
    <r>
      <rPr>
        <sz val="12"/>
        <rFont val="Garamond"/>
        <family val="1"/>
      </rPr>
      <t xml:space="preserve">El objeto de la contratación a adelantar se encuentra en el sector terciario. </t>
    </r>
  </si>
  <si>
    <r>
      <t xml:space="preserve">Experiencia propia y de otras Entidades Estatales en Procesos de Contratación del mismo tipo. </t>
    </r>
    <r>
      <rPr>
        <sz val="12"/>
        <rFont val="Garamond"/>
        <family val="1"/>
      </rPr>
      <t>En el estudio del Sector se relacionan las experiencias contractuales que ha tenido la Alcaldía Local de Ciudad Bolívar y otras Entidades con contratos similares.</t>
    </r>
  </si>
  <si>
    <r>
      <t xml:space="preserve">Condiciones políticas: </t>
    </r>
    <r>
      <rPr>
        <i/>
        <sz val="12"/>
        <rFont val="Garamond"/>
        <family val="1"/>
      </rPr>
      <t>No aplica</t>
    </r>
  </si>
  <si>
    <t>Que por alguna razón imprevista por alguno de los proyectos que componen el presupuesto del contrato sea necesario prorrogar el plazo de ejecución o adicionar presupuesto al contrato.</t>
  </si>
  <si>
    <t>Mal manejo administrativo y económico del contrato</t>
  </si>
  <si>
    <t>Posibilidad de direccionamiento de contrato, afectación reputacional a la Entidad, posible comisión de delito.</t>
  </si>
  <si>
    <t>Los bienes y/o servicios suministrados no corresponden con la calidad o especificaciones técnicas contratadas o presenten defectos de fábrica</t>
  </si>
  <si>
    <t>El abogado de contratación, el profesional de planeación y demás personal designados por el alcalde local para adelantar el proceso de contratación</t>
  </si>
  <si>
    <t>Por única vez</t>
  </si>
  <si>
    <t>Al momento de enviar el proceso al Comité de Contratación</t>
  </si>
  <si>
    <t>Sí</t>
  </si>
  <si>
    <t>El abogado de contratación designado por alcalde local para adelantar el proceso de contratación</t>
  </si>
  <si>
    <t>Después de la firma del contrato</t>
  </si>
  <si>
    <t>Mediante la revisión de las garantías presentadas por el proponente</t>
  </si>
  <si>
    <t>El supervisor/apoyo a la supervisión y el contratista</t>
  </si>
  <si>
    <t>Mensual</t>
  </si>
  <si>
    <t>Al finalizar la ejecución del contrato</t>
  </si>
  <si>
    <t>Al iniciar la ejecución del contrato</t>
  </si>
  <si>
    <t>Mediante el monitoreo de los precios de la oferta económica. Revisión de precios en grandes plataformas y o distribuidores</t>
  </si>
  <si>
    <t>El abogado de contratación designado por el alcalde, realizará la respectiva revisión de las garantías presentadas por el contratista y si están de acuerdo con lo exigido en el pliego de condiciones definitivo procederá a validarla en el aplicativo SECOP. En caso contrario, procederá a requerir al contratista. En caso que, se evidencie que el contratista no está cumpliendo con su obligación, se procederá a notificar al supervisor del contrato para declarar un posible incumplimiento. Como evidencia de la ejecución del control quedará la trazabilidad del aplicativo SECOP 2 y/o las comunicaciones requiriendo al contratista</t>
  </si>
  <si>
    <t>El supervisor/apoyo a la supervisión y el contratista realizarán un monitoreo mensual a los precios de los bienes incluidos en la oferta económica. En caso de detectar cambios de precios el apoyo a la supervisión informará al supervisor para tomar las medidas correspondientes que garanticen los principios de eficiencia, eficacia y efectividad en la administración pública. Como evidencia de la ejecución del control será el formato acta de reunión GDI-GPD-F029 donde se evidencien los monitoreos realizados.</t>
  </si>
  <si>
    <t>El supervisor/apoyo a la supervisión, una vez se suscriba el acta de inicio, aprobará el cronograma de actividades y le realizará seguimiento quincenal para que en caso de evidenciar dificultades con su cumplimiento se tomen las medidas correspondientes que garanticen el cumplimiento del objeto contractual. Como evidencia de la ejecución del control quedarán las actas de evidencia de reunión GDI-GPD-F029 y las comunicaciones correspondientes</t>
  </si>
  <si>
    <t>Mediante el monitoreo del cronograma de trabajo</t>
  </si>
  <si>
    <t>Quincenal</t>
  </si>
  <si>
    <t>El supervisor/apoyo a la supervisión del contrato, después de la suscripción del acta de inicio, solicitará al contratista el cronograma de actividades y le realizará un seguimiento mensual, haciendo énfasis en sus obligaciones con terceros. Así mismo, se garantizará que bajo ninguna circunstancia los pagos de los compromisos del contratista estén atados a los desembolsos por parte de la Entidad. Como evidencia de la ejecución del control quedarán las actas de evidencia de reunión GDI-GPD-F029 y las comunicaciones correspondientes</t>
  </si>
  <si>
    <t>El profesional de planeación designado por el alcalde local</t>
  </si>
  <si>
    <t>Antes de remitir los estudios previos al Comité de Contratación</t>
  </si>
  <si>
    <t>Mediante reunión, comunicación y consenso de los actores del control</t>
  </si>
  <si>
    <t>Profesional o profesionales designados por el alcalde local</t>
  </si>
  <si>
    <t>Antes de la publicación del informe de evaluación</t>
  </si>
  <si>
    <t>Al publicar el informe de evaluación</t>
  </si>
  <si>
    <t>Mediante la revisión del informe de evaluación elaborado por el comité evaluador y la comunicación de las observaciones o sugerencias si hay lugar a ellas</t>
  </si>
  <si>
    <t>Antes de la publicación del informe  de evaluación</t>
  </si>
  <si>
    <t>Antes de validar las garantías en la plataforma SECOP
Antes de la firma del acta de inicio</t>
  </si>
  <si>
    <t>El supervisor/apoyo a la supervisión</t>
  </si>
  <si>
    <t>Antes de ingresar bienes al almacén o antes de prestar servicios</t>
  </si>
  <si>
    <t>Al realizar el ingreso al almacén o al prestar los servicios</t>
  </si>
  <si>
    <t>Mediante aprobación previa de bienes o servicios al ingreso de almacén o prestación del servicio</t>
  </si>
  <si>
    <t>Cada que se vayan a prestar servicios o a realizar ingresos al almacén</t>
  </si>
  <si>
    <r>
      <t xml:space="preserve">Normativa aplicable al objeto del Proceso de Contratación. </t>
    </r>
    <r>
      <rPr>
        <sz val="12"/>
        <rFont val="Garamond"/>
        <family val="1"/>
      </rPr>
      <t>LEY 80 1990, LEY 1150 2007 Y DEMAS NORMAS CONCORDANTES.</t>
    </r>
    <r>
      <rPr>
        <b/>
        <sz val="12"/>
        <rFont val="Garamond"/>
        <family val="1"/>
      </rPr>
      <t xml:space="preserve">
</t>
    </r>
  </si>
  <si>
    <t>El proceso de contratación consiste en la adquisición de los elementos necesarios para el funcionamiento de la entidad y los diferentes programas y proyectos a cargo del Fondo De Desarrollo Local De Ciudad Bolívar.
El presente proceso se realizará por LOTES, por lo cual los interesados deberán verificar a cuál lote aplican para presentar su propuesta. 
Las cantidades resultan de las necesidades iniciales y ajustadas de acuerdo con el estudio de mercado y el presupuesto asignado para cada proyecto de inversión. Estas necesidades se consolidaron con los correos enviados durante los meses de febrero y marzo de 2026, por las áreas de almacén de la alcaldía local de Ciudad Bolívar a cargo de los rubros de funcionamiento y los responsables de cada proyecto de inversión.</t>
  </si>
  <si>
    <t>Baja participación de oferentes</t>
  </si>
  <si>
    <t>Definición inadecuada de lotes</t>
  </si>
  <si>
    <t>Errores en precios de referencia</t>
  </si>
  <si>
    <t>Subasta desierta</t>
  </si>
  <si>
    <t>ALTO</t>
  </si>
  <si>
    <t>Estudios previos insuficientes</t>
  </si>
  <si>
    <t>Ficha técnica mal definida</t>
  </si>
  <si>
    <t>Desbalance en los lotes</t>
  </si>
  <si>
    <t>Baja concurrencia</t>
  </si>
  <si>
    <t>Ofertas bajas</t>
  </si>
  <si>
    <t>Falla SECOP</t>
  </si>
  <si>
    <t>Concentración lotes</t>
  </si>
  <si>
    <t>Incumplimiento entrega</t>
  </si>
  <si>
    <t>Productos defectuosos</t>
  </si>
  <si>
    <t>Realizar un estudio de mercado exhaustivo con mínimo tres cotizaciones válidas, análisis de precios históricos en SECOP, identificación de oferentes potenciales y validación técnica y jurídica de los estudios previos antes de la apertura del proceso.</t>
  </si>
  <si>
    <t>Definir plan de contingencia para fallas tecnológicas, incluyendo suspensión y reprogramación del proceso, comunicación oportuna a los oferentes y soporte técnico permanente durante la subasta.</t>
  </si>
  <si>
    <t>Área de contratación + soporte SECOP</t>
  </si>
  <si>
    <t>Antes y Durante Gestiona contingencias y comunicación del proceso</t>
  </si>
  <si>
    <t>Despues Gestiona contingencias y comunicación del proceso</t>
  </si>
  <si>
    <t>Declaratoria de desierto del proceso, posibles hallazgos de entes de control y alteración del cronograma.</t>
  </si>
  <si>
    <t>Desequilibrio económico del contrato, solicitudes de aclaraciones y posibles propuestas artificialmente bajas.</t>
  </si>
  <si>
    <t>Hallazgos por falta de planeación, contratación de un servicio que no cubre la necesidad de la flota pesada y liviana.</t>
  </si>
  <si>
    <t>Licitación desierta, impidiendo la adjudicación y dejando a la entidad sin soporte para su parque automotor.</t>
  </si>
  <si>
    <t>Adjudicación a un contratista no idóneo, posibles demandas de otros proponentes y afectación reputacional.</t>
  </si>
  <si>
    <t>Imposibilidad de recibir propuestas, necesidad de reprogramar cronogramas o vulneración de garantías del proceso.</t>
  </si>
  <si>
    <t>Imposibilidad de iniciar la ejecución del contrato y desprotección patrimonial ante posibles siniestros de los vehículos.</t>
  </si>
  <si>
    <t>Instalación de repuestos de segunda mano o no originales, incumpliendo la exigencia técnica del contrato.</t>
  </si>
  <si>
    <t>Fallas mecánicas reiteradas, daños irreparables en los motores, riesgo de accidentes y pérdida de garantía de la flota.</t>
  </si>
  <si>
    <t>Incumplimiento de la normatividad ambiental (vertimientos por lavado, mal manejo y disposición de aceites usados o baterías).</t>
  </si>
  <si>
    <t>Sanciones ambientales para la Alcaldía, requerimientos de la EAAB y posible cierre del taller contratista.</t>
  </si>
  <si>
    <t>Accidentes, robos o daños a los vehículos y maquinaria amarilla mientras están en el taller o durante traslados en grúa.</t>
  </si>
  <si>
    <t>Pérdida patrimonial para la entidad, paralización de las funciones logísticas de la localidad y afectación del servicio.</t>
  </si>
  <si>
    <t>Agotamiento acelerado del presupuesto por fallas correctivas mayores no previstas en la maquinaria amarilla.</t>
  </si>
  <si>
    <t>El contrato se ejecuta a monto agotable; si se agota antes de los 9 meses, la flota quedará sin cobertura para el resto del periodo.</t>
  </si>
  <si>
    <t>Retrasos injustificados en los tiempos de entrega de los vehículos intervenidos, superando los tiempos pactados en el Anexo Técnico.</t>
  </si>
  <si>
    <t>Inoperatividad de la Alcaldía Local para atender emergencias, mantenimiento vial y programas sociales.</t>
  </si>
  <si>
    <t>Revisión jurídica y técnica integral del pliego de condiciones, garantizando que el área operativa (mínimo 157.5 m2), radios de giro y distancias (máximo 8 km) no limiten artificialmente la pluralidad de oferentes locales.</t>
  </si>
  <si>
    <t>Equipo estructurador (Apoyo a supervisión Área Infraestructura y Contratación).</t>
  </si>
  <si>
    <t>Etapa de estructuración.</t>
  </si>
  <si>
    <t>Aprobación en Comité de Contratación.</t>
  </si>
  <si>
    <t>Revisión de las observaciones presentadas por los interesados al proyecto de pliego en SECOP II.</t>
  </si>
  <si>
    <t>Por única vez.</t>
  </si>
  <si>
    <t>Consolidación del estudio de mercado con mínimo tres cotizaciones válidas, aplicando la media o mediana para fijar precios techo unitarios reales que eviten propuestas artificialmente bajas o desfinanciamiento</t>
  </si>
  <si>
    <t>Equipo estructurador financiero e infraestructura.</t>
  </si>
  <si>
    <t>Validación de la matriz de precios unitarios y el presupuesto oficial en el estudio del sector</t>
  </si>
  <si>
    <t>El profesional de planeación y el coordinador de planeación designado por el alcalde local, antes de remitir los estudios previos al Comité de Contratación, realizará una revisión integral a los aspectos técnicos de los Estudios Previos y en caso que se generen observaciones, las comunicará al equipo estructurador para que ajuste los documentos. La evidencia de la ejecución del control será el formato acta de reunión GDI-GPD-F029 o los correos electrónicos.</t>
  </si>
  <si>
    <t>Mediante revisión, comunicación y consenso de los actores del control.l</t>
  </si>
  <si>
    <t>El profesional de planeación designado por el alcalde local, antes de remitir los estudios previos al Comité de Contratación, realizará una revisión a los requisitos habilitantes de los Estudios PrevioEs y en caso que se generen observaciones, las comunicará al equipo estructurador para que ajuste los documentos. La evidencia de la ejecución del control será el formato acta de reunión GDI-GPD-F029 o los correos electrónicos.</t>
  </si>
  <si>
    <t>Antes de la publicación del informe de evaluación, el alcalde local designará a uno o varios profesionales a realizar una revisión integral al informe de evaluación elaborado por el comité evaluador designado previamente, para garantizar que no se hayan cometido errores en la selección del proponente ganador. La evidencia será el formato acta de reunión GDI-GPD-F029, los correos electrónicos o demás comunicaciones.</t>
  </si>
  <si>
    <t>El supervisor / apoyo a la supervisión, antes de tramitar los pagos o autorizar el inicio de operaciones revisará en cuenta las características técnicas de los bienes a ingresar. El contratista deberá socializar los detalles para su aprobación antes de prestarlos. Como evidencia quedarán las actas de reunión GDI-GPD-F029.</t>
  </si>
  <si>
    <t>Revisión del certificado de indisponibilidad oficial emitido por la plataforma SECOP II.</t>
  </si>
  <si>
    <t>Operacional</t>
  </si>
  <si>
    <t>Ambiental</t>
  </si>
  <si>
    <t>Objeto: PRESTAR LOS SERVICIOS INTEGRALES A MONTO AGOTABLE DEL MANTENIMIENTO PREVENTIVO Y CORRECTIVO, SUMINISTRO DE MATERIALES, INSUMOS, REPUESTOS NUEVOS Y ORIGINALES, ASI COMO LA MANO DE OBRA NECESARIA PARA EL PARQUE AUTOMOTOR LIVIANO, PESADO, MAQUINARIA AMARILLA Y LA UNIDAD MOVIL QUIRURGICA VETERINARIA, PROPIEDAD DEL FONDO DE DESARROLLO LOCAL DE CIUDAD BOLÍVAR DE LA VIGENCIA 2026</t>
  </si>
  <si>
    <t>Objeto Contractual: Objeto: PRESTAR LOS SERVICIOS INTEGRALES A MONTO AGOTABLE DEL MANTENIMIENTO PREVENTIVO Y CORRECTIVO, SUMINISTRO DE MATERIALES, INSUMOS, REPUESTOS NUEVOS Y ORIGINALES, ASI COMO LA MANO DE OBRA NECESARIA PARA EL PARQUE AUTOMOTOR LIVIANO, PESADO, MAQUINARIA AMARILLA Y LA UNIDAD MOVIL QUIRURGICA VETERINARIA, PROPIEDAD DEL FONDO DE DESARROLLO LOCAL DE CIUDAD BOLÍVAR DE LA VIGENCIA 2026</t>
  </si>
  <si>
    <t>El contrato que se pretende celebrar tendrá por objeto: PRESTAR LOS SERVICIOS INTEGRALES A MONTO AGOTABLE DEL MANTENIMIENTO PREVENTIVO Y CORRECTIVO, SUMINISTRO DE MATERIALES, INSUMOS, REPUESTOS NUEVOS Y ORIGINALES, ASI COMO LA MANO DE OBRA NECESARIA PARA EL PARQUE AUTOMOTOR LIVIANO, PESADO, MAQUINARIA AMARILLA Y LA UNIDAD MOVIL QUIRURGICA VETERINARIA, PROPIEDAD DEL FONDO DE DESARROLLO LOCAL DE CIUDAD BOLÍVAR DE LA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</si>
</sst>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4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s>
  <cellStyleXfs count="1">
    <xf numFmtId="0" fontId="0" fillId="0" borderId="0"/>
  </cellStyleXfs>
  <cellXfs count="277">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8" xfId="0" applyBorder="1" applyAlignment="1">
      <alignment horizontal="center"/>
    </xf>
    <xf numFmtId="0" fontId="9" fillId="0" borderId="0" xfId="0" applyFont="1"/>
    <xf numFmtId="0" fontId="4" fillId="4" borderId="15"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17"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xf numFmtId="0" fontId="7" fillId="0" borderId="8"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24" xfId="0" applyFont="1" applyBorder="1" applyAlignment="1">
      <alignment horizontal="center" vertical="center" wrapText="1"/>
    </xf>
    <xf numFmtId="0" fontId="12" fillId="4" borderId="13"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12" fillId="4" borderId="14" xfId="0" applyFont="1" applyFill="1" applyBorder="1" applyAlignment="1">
      <alignment horizontal="center" vertical="center" textRotation="90" wrapText="1"/>
    </xf>
    <xf numFmtId="0" fontId="12" fillId="4" borderId="15" xfId="0" applyFont="1" applyFill="1" applyBorder="1" applyAlignment="1">
      <alignment horizontal="center" vertical="center" wrapText="1"/>
    </xf>
    <xf numFmtId="0" fontId="7" fillId="0" borderId="16" xfId="0" applyFont="1" applyBorder="1" applyAlignment="1">
      <alignment horizontal="center" vertical="center" wrapText="1"/>
    </xf>
    <xf numFmtId="0" fontId="7" fillId="0" borderId="16" xfId="0" applyFont="1" applyBorder="1" applyAlignment="1">
      <alignment horizontal="center" vertical="center" textRotation="90" wrapText="1"/>
    </xf>
    <xf numFmtId="0" fontId="7" fillId="0" borderId="6" xfId="0" applyFont="1" applyBorder="1" applyAlignment="1">
      <alignment horizontal="center" vertical="center" wrapText="1"/>
    </xf>
    <xf numFmtId="0" fontId="7" fillId="0" borderId="6" xfId="0" applyFont="1" applyBorder="1" applyAlignment="1">
      <alignment horizontal="center" vertical="center" textRotation="90" wrapText="1"/>
    </xf>
    <xf numFmtId="0" fontId="10" fillId="0" borderId="19" xfId="0" applyFont="1" applyBorder="1" applyAlignment="1">
      <alignment horizontal="center" vertical="center" wrapText="1"/>
    </xf>
    <xf numFmtId="0" fontId="10" fillId="0" borderId="9" xfId="0" applyFont="1" applyBorder="1" applyAlignment="1">
      <alignment horizontal="center" vertical="center" wrapText="1"/>
    </xf>
    <xf numFmtId="0" fontId="7" fillId="0" borderId="25" xfId="0" applyFont="1" applyBorder="1"/>
    <xf numFmtId="0" fontId="7" fillId="0" borderId="25"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21" fillId="2" borderId="3" xfId="0" applyFont="1" applyFill="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5" xfId="0" applyFont="1" applyBorder="1"/>
    <xf numFmtId="0" fontId="21" fillId="0" borderId="7" xfId="0" applyFont="1" applyBorder="1"/>
    <xf numFmtId="0" fontId="21" fillId="0" borderId="8" xfId="0" applyFont="1" applyBorder="1" applyAlignment="1">
      <alignment horizontal="center"/>
    </xf>
    <xf numFmtId="0" fontId="22" fillId="4" borderId="13" xfId="0" applyFont="1" applyFill="1" applyBorder="1" applyAlignment="1">
      <alignment horizontal="center" vertical="center" wrapText="1"/>
    </xf>
    <xf numFmtId="0" fontId="23" fillId="4" borderId="14" xfId="0" applyFont="1" applyFill="1" applyBorder="1" applyAlignment="1">
      <alignment horizontal="center" vertical="center" wrapText="1"/>
    </xf>
    <xf numFmtId="0" fontId="23" fillId="4" borderId="15"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7" xfId="0" applyFont="1" applyBorder="1" applyAlignment="1">
      <alignment horizontal="left" vertical="center" wrapText="1"/>
    </xf>
    <xf numFmtId="0" fontId="21" fillId="0" borderId="3" xfId="0" applyFont="1" applyBorder="1" applyAlignment="1">
      <alignment horizontal="left" vertical="center" wrapText="1"/>
    </xf>
    <xf numFmtId="0" fontId="18" fillId="0" borderId="9" xfId="0" applyFont="1" applyBorder="1" applyAlignment="1">
      <alignment horizontal="center" vertical="center" wrapText="1"/>
    </xf>
    <xf numFmtId="0" fontId="21" fillId="0" borderId="21" xfId="0" applyFont="1" applyBorder="1"/>
    <xf numFmtId="0" fontId="21" fillId="0" borderId="22" xfId="0" applyFont="1" applyBorder="1"/>
    <xf numFmtId="0" fontId="21" fillId="0" borderId="23"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12"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13" xfId="0" applyFont="1" applyFill="1" applyBorder="1" applyAlignment="1">
      <alignment horizontal="center" vertical="center" wrapText="1"/>
    </xf>
    <xf numFmtId="0" fontId="18" fillId="0" borderId="16" xfId="0" applyFont="1" applyBorder="1" applyAlignment="1">
      <alignment horizontal="center" vertical="center" wrapText="1"/>
    </xf>
    <xf numFmtId="0" fontId="25" fillId="0" borderId="16" xfId="0" applyFont="1" applyBorder="1" applyAlignment="1">
      <alignment horizontal="center" vertical="center" wrapText="1"/>
    </xf>
    <xf numFmtId="0" fontId="18" fillId="0" borderId="17"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6"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0" fontId="18" fillId="0" borderId="29" xfId="0" applyFont="1" applyBorder="1" applyAlignment="1">
      <alignment horizontal="center" vertical="center" wrapText="1"/>
    </xf>
    <xf numFmtId="0" fontId="25" fillId="0" borderId="29" xfId="0" applyFont="1" applyBorder="1" applyAlignment="1">
      <alignment horizontal="center" vertical="center" wrapText="1"/>
    </xf>
    <xf numFmtId="0" fontId="10" fillId="0" borderId="24" xfId="0" applyFont="1" applyBorder="1" applyAlignment="1">
      <alignment horizontal="center" vertical="center" wrapText="1"/>
    </xf>
    <xf numFmtId="0" fontId="21" fillId="0" borderId="3" xfId="0" applyFont="1" applyBorder="1" applyAlignment="1">
      <alignment horizontal="justify" vertical="center" wrapText="1"/>
    </xf>
    <xf numFmtId="0" fontId="18" fillId="2" borderId="3" xfId="0" applyFont="1" applyFill="1" applyBorder="1" applyAlignment="1">
      <alignment vertical="center" wrapText="1"/>
    </xf>
    <xf numFmtId="0" fontId="15" fillId="2" borderId="3" xfId="0" applyFont="1" applyFill="1" applyBorder="1" applyAlignment="1">
      <alignment vertical="center" wrapText="1"/>
    </xf>
    <xf numFmtId="0" fontId="15" fillId="2" borderId="3" xfId="0" applyFont="1" applyFill="1" applyBorder="1" applyAlignment="1">
      <alignment horizontal="center" vertical="center" wrapText="1"/>
    </xf>
    <xf numFmtId="0" fontId="17" fillId="0" borderId="3" xfId="0" applyFont="1" applyBorder="1" applyAlignment="1">
      <alignment vertical="center"/>
    </xf>
    <xf numFmtId="0" fontId="21" fillId="0" borderId="3" xfId="0" applyFont="1" applyBorder="1"/>
    <xf numFmtId="0" fontId="21" fillId="0" borderId="3" xfId="0" applyFont="1" applyBorder="1" applyAlignment="1">
      <alignment vertical="center" wrapText="1"/>
    </xf>
    <xf numFmtId="0" fontId="18" fillId="0" borderId="3" xfId="0" applyFont="1" applyBorder="1" applyAlignment="1">
      <alignment vertical="center" wrapText="1"/>
    </xf>
    <xf numFmtId="0" fontId="18" fillId="0" borderId="37" xfId="0" applyFont="1" applyBorder="1" applyAlignment="1">
      <alignment horizontal="left" vertical="center" wrapText="1"/>
    </xf>
    <xf numFmtId="0" fontId="18" fillId="0" borderId="39" xfId="0" applyFont="1" applyBorder="1" applyAlignment="1">
      <alignment horizontal="left" vertical="center"/>
    </xf>
    <xf numFmtId="0" fontId="18" fillId="0" borderId="45" xfId="0" applyFont="1" applyBorder="1" applyAlignment="1">
      <alignment horizontal="left" vertical="center"/>
    </xf>
    <xf numFmtId="0" fontId="18" fillId="0" borderId="44" xfId="0" applyFont="1" applyBorder="1" applyAlignment="1">
      <alignment horizontal="left" vertical="center"/>
    </xf>
    <xf numFmtId="0" fontId="18" fillId="0" borderId="40" xfId="0" applyFont="1" applyBorder="1" applyAlignment="1">
      <alignment horizontal="left" vertical="center"/>
    </xf>
    <xf numFmtId="0" fontId="18" fillId="0" borderId="41" xfId="0" applyFont="1" applyBorder="1" applyAlignment="1">
      <alignment horizontal="left" vertical="center"/>
    </xf>
    <xf numFmtId="0" fontId="7" fillId="0" borderId="1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11"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11"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11" xfId="0" applyFont="1" applyBorder="1" applyAlignment="1">
      <alignment horizontal="center" vertical="center" wrapText="1"/>
    </xf>
    <xf numFmtId="0" fontId="11" fillId="0" borderId="33"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11" xfId="0" applyFont="1" applyFill="1" applyBorder="1" applyAlignment="1">
      <alignment horizontal="center"/>
    </xf>
    <xf numFmtId="0" fontId="7" fillId="6" borderId="3" xfId="0" applyFont="1" applyFill="1" applyBorder="1" applyAlignment="1">
      <alignment horizontal="center"/>
    </xf>
    <xf numFmtId="0" fontId="11" fillId="0" borderId="44"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11"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21" xfId="0" applyFont="1" applyBorder="1" applyAlignment="1">
      <alignment horizontal="left" vertical="top" wrapText="1"/>
    </xf>
    <xf numFmtId="0" fontId="13" fillId="0" borderId="22" xfId="0" applyFont="1" applyBorder="1" applyAlignment="1">
      <alignment horizontal="left" vertical="top" wrapText="1"/>
    </xf>
    <xf numFmtId="0" fontId="13" fillId="0" borderId="23"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11" xfId="0" applyFont="1" applyFill="1" applyBorder="1" applyAlignment="1">
      <alignment horizontal="center" vertical="center"/>
    </xf>
    <xf numFmtId="0" fontId="8" fillId="0" borderId="0" xfId="0" applyFont="1" applyAlignment="1">
      <alignment horizontal="left" vertical="center" wrapText="1"/>
    </xf>
    <xf numFmtId="0" fontId="15" fillId="0" borderId="17" xfId="0" applyFont="1" applyBorder="1" applyAlignment="1">
      <alignment horizontal="left" vertical="top" wrapText="1"/>
    </xf>
    <xf numFmtId="0" fontId="15" fillId="0" borderId="3" xfId="0" applyFont="1" applyBorder="1" applyAlignment="1">
      <alignment horizontal="left" vertical="top" wrapText="1"/>
    </xf>
    <xf numFmtId="0" fontId="15" fillId="0" borderId="9" xfId="0" applyFont="1" applyBorder="1" applyAlignment="1">
      <alignment horizontal="left" vertical="top" wrapText="1"/>
    </xf>
    <xf numFmtId="0" fontId="15" fillId="0" borderId="18" xfId="0" applyFont="1" applyBorder="1" applyAlignment="1">
      <alignment horizontal="left" vertical="top" wrapText="1"/>
    </xf>
    <xf numFmtId="0" fontId="15" fillId="0" borderId="6" xfId="0" applyFont="1" applyBorder="1" applyAlignment="1">
      <alignment horizontal="left" vertical="top" wrapText="1"/>
    </xf>
    <xf numFmtId="0" fontId="15" fillId="0" borderId="20" xfId="0" applyFont="1" applyBorder="1" applyAlignment="1">
      <alignment horizontal="left" vertical="top" wrapText="1"/>
    </xf>
    <xf numFmtId="0" fontId="5" fillId="0" borderId="3" xfId="0" applyFont="1" applyBorder="1" applyAlignment="1">
      <alignment horizontal="center"/>
    </xf>
    <xf numFmtId="0" fontId="15" fillId="0" borderId="13" xfId="0" applyFont="1" applyBorder="1" applyAlignment="1">
      <alignment horizontal="center"/>
    </xf>
    <xf numFmtId="0" fontId="15" fillId="0" borderId="14" xfId="0" applyFont="1" applyBorder="1" applyAlignment="1">
      <alignment horizontal="center"/>
    </xf>
    <xf numFmtId="0" fontId="15" fillId="0" borderId="15" xfId="0" applyFont="1" applyBorder="1" applyAlignment="1">
      <alignment horizontal="center"/>
    </xf>
    <xf numFmtId="0" fontId="18" fillId="0" borderId="3" xfId="0" applyFont="1" applyBorder="1" applyAlignment="1">
      <alignment horizontal="left" vertical="top" wrapText="1"/>
    </xf>
    <xf numFmtId="0" fontId="18" fillId="0" borderId="9" xfId="0" applyFont="1" applyBorder="1" applyAlignment="1">
      <alignment horizontal="left" vertical="top" wrapText="1"/>
    </xf>
    <xf numFmtId="0" fontId="18" fillId="0" borderId="27" xfId="0" applyFont="1" applyBorder="1" applyAlignment="1">
      <alignment horizontal="left" vertical="center" wrapText="1"/>
    </xf>
    <xf numFmtId="0" fontId="18" fillId="0" borderId="12" xfId="0" applyFont="1" applyBorder="1" applyAlignment="1">
      <alignment horizontal="left" vertical="center" wrapText="1"/>
    </xf>
    <xf numFmtId="0" fontId="18" fillId="0" borderId="28" xfId="0" applyFont="1" applyBorder="1" applyAlignment="1">
      <alignment horizontal="left" vertical="center" wrapText="1"/>
    </xf>
    <xf numFmtId="0" fontId="13" fillId="0" borderId="37" xfId="0" applyFont="1" applyBorder="1" applyAlignment="1">
      <alignment horizontal="center" vertical="center"/>
    </xf>
    <xf numFmtId="0" fontId="13" fillId="0" borderId="38" xfId="0" applyFont="1" applyBorder="1" applyAlignment="1">
      <alignment horizontal="center" vertical="center"/>
    </xf>
    <xf numFmtId="0" fontId="13" fillId="0" borderId="39" xfId="0" applyFont="1" applyBorder="1" applyAlignment="1">
      <alignment horizontal="center" vertical="center"/>
    </xf>
    <xf numFmtId="0" fontId="13" fillId="0" borderId="45" xfId="0" applyFont="1" applyBorder="1" applyAlignment="1">
      <alignment horizontal="center" vertical="center"/>
    </xf>
    <xf numFmtId="0" fontId="13" fillId="0" borderId="0" xfId="0" applyFont="1" applyAlignment="1">
      <alignment horizontal="center" vertical="center"/>
    </xf>
    <xf numFmtId="0" fontId="13" fillId="0" borderId="44" xfId="0" applyFont="1" applyBorder="1" applyAlignment="1">
      <alignment horizontal="center" vertical="center"/>
    </xf>
    <xf numFmtId="0" fontId="13" fillId="0" borderId="40" xfId="0" applyFont="1" applyBorder="1" applyAlignment="1">
      <alignment horizontal="center" vertical="center"/>
    </xf>
    <xf numFmtId="0" fontId="13" fillId="0" borderId="33" xfId="0" applyFont="1" applyBorder="1" applyAlignment="1">
      <alignment horizontal="center" vertical="center"/>
    </xf>
    <xf numFmtId="0" fontId="13" fillId="0" borderId="41" xfId="0" applyFont="1" applyBorder="1" applyAlignment="1">
      <alignment horizontal="center" vertical="center"/>
    </xf>
    <xf numFmtId="0" fontId="18" fillId="0" borderId="29" xfId="0" applyFont="1" applyBorder="1" applyAlignment="1">
      <alignment horizontal="left" vertical="center" wrapText="1"/>
    </xf>
    <xf numFmtId="0" fontId="18" fillId="0" borderId="46" xfId="0" applyFont="1" applyBorder="1" applyAlignment="1">
      <alignment horizontal="left" vertical="center" wrapText="1"/>
    </xf>
    <xf numFmtId="0" fontId="17" fillId="0" borderId="3" xfId="0" applyFont="1" applyBorder="1" applyAlignment="1">
      <alignment horizontal="left" vertical="center" wrapText="1"/>
    </xf>
    <xf numFmtId="0" fontId="17" fillId="0" borderId="3" xfId="0" applyFont="1" applyBorder="1" applyAlignment="1">
      <alignment vertical="center"/>
    </xf>
    <xf numFmtId="0" fontId="15" fillId="2"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16" fillId="0" borderId="3" xfId="0" applyFont="1" applyBorder="1" applyAlignment="1">
      <alignment horizontal="center" vertical="center"/>
    </xf>
    <xf numFmtId="0" fontId="15" fillId="0" borderId="3" xfId="0" applyFont="1" applyBorder="1" applyAlignment="1">
      <alignment horizontal="left" wrapText="1"/>
    </xf>
    <xf numFmtId="0" fontId="28" fillId="0" borderId="3" xfId="0" applyFont="1" applyBorder="1" applyAlignment="1">
      <alignment horizontal="lef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33"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9" xfId="0" applyFont="1" applyFill="1" applyBorder="1" applyAlignment="1">
      <alignment horizontal="center" vertical="center" wrapText="1"/>
    </xf>
    <xf numFmtId="0" fontId="21" fillId="6" borderId="9" xfId="0" applyFont="1" applyFill="1" applyBorder="1" applyAlignment="1">
      <alignment horizontal="center"/>
    </xf>
    <xf numFmtId="0" fontId="21" fillId="0" borderId="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0" xfId="0" applyFont="1" applyFill="1" applyBorder="1" applyAlignment="1">
      <alignment horizontal="center" vertical="center"/>
    </xf>
    <xf numFmtId="0" fontId="21" fillId="10" borderId="9" xfId="0" applyFont="1" applyFill="1" applyBorder="1" applyAlignment="1">
      <alignment horizontal="center" vertical="center"/>
    </xf>
    <xf numFmtId="0" fontId="15" fillId="0" borderId="34" xfId="0" applyFont="1" applyBorder="1" applyAlignment="1">
      <alignment horizontal="right" vertical="center" textRotation="90"/>
    </xf>
    <xf numFmtId="0" fontId="15" fillId="0" borderId="0" xfId="0" applyFont="1" applyAlignment="1">
      <alignment horizontal="right" vertical="center" textRotation="90"/>
    </xf>
    <xf numFmtId="0" fontId="16" fillId="0" borderId="35" xfId="0" applyFont="1" applyBorder="1" applyAlignment="1">
      <alignment horizontal="center" vertical="center"/>
    </xf>
    <xf numFmtId="0" fontId="16" fillId="0" borderId="22" xfId="0" applyFont="1" applyBorder="1" applyAlignment="1">
      <alignment horizontal="center" vertical="center"/>
    </xf>
    <xf numFmtId="0" fontId="16" fillId="0" borderId="23" xfId="0" applyFont="1" applyBorder="1" applyAlignment="1">
      <alignment horizontal="center" vertical="center"/>
    </xf>
    <xf numFmtId="0" fontId="22" fillId="4" borderId="30" xfId="0" applyFont="1" applyFill="1" applyBorder="1" applyAlignment="1">
      <alignment horizontal="center" vertical="center" wrapText="1"/>
    </xf>
    <xf numFmtId="0" fontId="22" fillId="4" borderId="31" xfId="0" applyFont="1" applyFill="1" applyBorder="1" applyAlignment="1">
      <alignment horizontal="center" vertical="center" wrapText="1"/>
    </xf>
    <xf numFmtId="0" fontId="22" fillId="4" borderId="36" xfId="0" applyFont="1" applyFill="1" applyBorder="1" applyAlignment="1">
      <alignment horizontal="center" vertical="center" wrapText="1"/>
    </xf>
    <xf numFmtId="0" fontId="14" fillId="2" borderId="30" xfId="0" applyFont="1" applyFill="1" applyBorder="1" applyAlignment="1">
      <alignment horizontal="left" vertical="center" wrapText="1" readingOrder="1"/>
    </xf>
    <xf numFmtId="0" fontId="14" fillId="2" borderId="31" xfId="0" applyFont="1" applyFill="1" applyBorder="1" applyAlignment="1">
      <alignment horizontal="left" vertical="center" wrapText="1" readingOrder="1"/>
    </xf>
    <xf numFmtId="0" fontId="14" fillId="2" borderId="32" xfId="0" applyFont="1" applyFill="1" applyBorder="1" applyAlignment="1">
      <alignment horizontal="left" vertical="center" wrapText="1" readingOrder="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21" xfId="0" applyFont="1" applyBorder="1" applyAlignment="1">
      <alignment horizontal="center" vertical="center"/>
    </xf>
    <xf numFmtId="0" fontId="24" fillId="0" borderId="22" xfId="0" applyFont="1" applyBorder="1" applyAlignment="1">
      <alignment horizontal="center" vertical="center"/>
    </xf>
    <xf numFmtId="0" fontId="24" fillId="0" borderId="23" xfId="0" applyFont="1" applyBorder="1" applyAlignment="1">
      <alignment horizontal="center" vertical="center"/>
    </xf>
    <xf numFmtId="0" fontId="18" fillId="0" borderId="39" xfId="0" applyFont="1" applyBorder="1" applyAlignment="1">
      <alignment horizontal="left" vertical="center" wrapText="1"/>
    </xf>
    <xf numFmtId="0" fontId="18" fillId="0" borderId="45" xfId="0" applyFont="1" applyBorder="1" applyAlignment="1">
      <alignment horizontal="left" vertical="center" wrapText="1"/>
    </xf>
    <xf numFmtId="0" fontId="18" fillId="0" borderId="44" xfId="0" applyFont="1" applyBorder="1" applyAlignment="1">
      <alignment horizontal="left" vertical="center" wrapText="1"/>
    </xf>
    <xf numFmtId="0" fontId="18" fillId="0" borderId="40" xfId="0" applyFont="1" applyBorder="1" applyAlignment="1">
      <alignment horizontal="left" vertical="center" wrapText="1"/>
    </xf>
    <xf numFmtId="0" fontId="18" fillId="0" borderId="41" xfId="0" applyFont="1" applyBorder="1" applyAlignment="1">
      <alignment horizontal="left" vertical="center" wrapText="1"/>
    </xf>
    <xf numFmtId="0" fontId="22" fillId="4" borderId="14" xfId="0" applyFont="1" applyFill="1" applyBorder="1" applyAlignment="1">
      <alignment horizontal="center" vertical="center" wrapText="1"/>
    </xf>
    <xf numFmtId="0" fontId="17" fillId="0" borderId="4" xfId="0" applyFont="1" applyBorder="1" applyAlignment="1">
      <alignment horizontal="left" vertical="center" wrapText="1"/>
    </xf>
    <xf numFmtId="0" fontId="17" fillId="0" borderId="26" xfId="0" applyFont="1" applyBorder="1" applyAlignment="1">
      <alignment horizontal="left" vertical="center" wrapText="1"/>
    </xf>
    <xf numFmtId="0" fontId="17" fillId="0" borderId="11" xfId="0" applyFont="1" applyBorder="1" applyAlignment="1">
      <alignment horizontal="left" vertical="center" wrapText="1"/>
    </xf>
    <xf numFmtId="0" fontId="17"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11" xfId="0" applyFont="1" applyBorder="1" applyAlignment="1">
      <alignment horizontal="center" vertical="center" wrapText="1"/>
    </xf>
    <xf numFmtId="0" fontId="21" fillId="10" borderId="4" xfId="0" applyFont="1" applyFill="1" applyBorder="1" applyAlignment="1">
      <alignment horizontal="center" vertical="center"/>
    </xf>
    <xf numFmtId="0" fontId="21" fillId="10" borderId="11" xfId="0" applyFont="1" applyFill="1" applyBorder="1" applyAlignment="1">
      <alignment horizontal="center" vertical="center"/>
    </xf>
    <xf numFmtId="0" fontId="21" fillId="9" borderId="11" xfId="0" applyFont="1" applyFill="1" applyBorder="1" applyAlignment="1">
      <alignment horizontal="center" vertical="center"/>
    </xf>
    <xf numFmtId="0" fontId="21" fillId="6" borderId="4" xfId="0" applyFont="1" applyFill="1" applyBorder="1" applyAlignment="1">
      <alignment horizontal="center"/>
    </xf>
    <xf numFmtId="0" fontId="21" fillId="6" borderId="11" xfId="0" applyFont="1" applyFill="1" applyBorder="1" applyAlignment="1">
      <alignment horizontal="center"/>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21" fillId="7" borderId="11"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11" xfId="0" applyFont="1" applyFill="1" applyBorder="1" applyAlignment="1">
      <alignment horizontal="center" vertical="center"/>
    </xf>
    <xf numFmtId="0" fontId="21" fillId="9" borderId="26"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26" xfId="0" applyFont="1" applyFill="1" applyBorder="1" applyAlignment="1">
      <alignment horizontal="center" vertical="center"/>
    </xf>
    <xf numFmtId="0" fontId="16" fillId="6" borderId="11" xfId="0" applyFont="1" applyFill="1" applyBorder="1" applyAlignment="1">
      <alignment horizontal="center" vertical="center"/>
    </xf>
    <xf numFmtId="0" fontId="21" fillId="6" borderId="26" xfId="0" applyFont="1" applyFill="1" applyBorder="1" applyAlignment="1">
      <alignment horizontal="center"/>
    </xf>
    <xf numFmtId="0" fontId="16" fillId="6" borderId="4" xfId="0" applyFont="1" applyFill="1" applyBorder="1" applyAlignment="1">
      <alignment horizontal="center" vertical="center" wrapText="1"/>
    </xf>
    <xf numFmtId="0" fontId="16" fillId="6" borderId="11"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21" fillId="0" borderId="26" xfId="0" applyFont="1" applyBorder="1" applyAlignment="1">
      <alignment horizontal="center" vertical="center" wrapText="1"/>
    </xf>
    <xf numFmtId="0" fontId="21" fillId="8" borderId="26" xfId="0" applyFont="1" applyFill="1" applyBorder="1" applyAlignment="1">
      <alignment horizontal="center" vertical="center"/>
    </xf>
    <xf numFmtId="0" fontId="16" fillId="6" borderId="37" xfId="0" applyFont="1" applyFill="1" applyBorder="1" applyAlignment="1">
      <alignment horizontal="center" vertical="center" wrapText="1"/>
    </xf>
    <xf numFmtId="0" fontId="16" fillId="6" borderId="38" xfId="0" applyFont="1" applyFill="1" applyBorder="1" applyAlignment="1">
      <alignment horizontal="center" vertical="center" wrapText="1"/>
    </xf>
    <xf numFmtId="0" fontId="16" fillId="6" borderId="39" xfId="0" applyFont="1" applyFill="1" applyBorder="1" applyAlignment="1">
      <alignment horizontal="center" vertical="center" wrapText="1"/>
    </xf>
    <xf numFmtId="0" fontId="16" fillId="6" borderId="40" xfId="0" applyFont="1" applyFill="1" applyBorder="1" applyAlignment="1">
      <alignment horizontal="center" vertical="center" wrapText="1"/>
    </xf>
    <xf numFmtId="0" fontId="16" fillId="6" borderId="33" xfId="0" applyFont="1" applyFill="1" applyBorder="1" applyAlignment="1">
      <alignment horizontal="center" vertical="center" wrapText="1"/>
    </xf>
    <xf numFmtId="0" fontId="16" fillId="6" borderId="41" xfId="0" applyFont="1" applyFill="1" applyBorder="1" applyAlignment="1">
      <alignment horizontal="center" vertical="center" wrapText="1"/>
    </xf>
    <xf numFmtId="0" fontId="16" fillId="6" borderId="29" xfId="0" applyFont="1" applyFill="1" applyBorder="1" applyAlignment="1">
      <alignment horizontal="center" vertical="center" wrapText="1"/>
    </xf>
    <xf numFmtId="0" fontId="16" fillId="6" borderId="12" xfId="0" applyFont="1" applyFill="1" applyBorder="1" applyAlignment="1">
      <alignment horizontal="center" vertical="center" wrapText="1"/>
    </xf>
    <xf numFmtId="0" fontId="21" fillId="7" borderId="42" xfId="0" applyFont="1" applyFill="1" applyBorder="1" applyAlignment="1">
      <alignment horizontal="center" vertical="center"/>
    </xf>
    <xf numFmtId="0" fontId="21" fillId="7" borderId="43" xfId="0" applyFont="1" applyFill="1" applyBorder="1" applyAlignment="1">
      <alignment horizontal="center" vertical="center"/>
    </xf>
    <xf numFmtId="0" fontId="16" fillId="2" borderId="33" xfId="0" applyFont="1" applyFill="1" applyBorder="1" applyAlignment="1">
      <alignment horizontal="center"/>
    </xf>
    <xf numFmtId="0" fontId="23" fillId="4" borderId="14"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28" fillId="0" borderId="1" xfId="0" applyFont="1" applyBorder="1"/>
    <xf numFmtId="0" fontId="28" fillId="0" borderId="0" xfId="0" applyFont="1"/>
    <xf numFmtId="0" fontId="17" fillId="0" borderId="4"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11" xfId="0" applyFont="1" applyBorder="1" applyAlignment="1">
      <alignment horizontal="center" vertical="center" wrapText="1"/>
    </xf>
    <xf numFmtId="0" fontId="21" fillId="0" borderId="4" xfId="0" applyFont="1" applyBorder="1" applyAlignment="1">
      <alignment horizontal="justify" vertical="center" wrapText="1"/>
    </xf>
    <xf numFmtId="0" fontId="21" fillId="0" borderId="11" xfId="0" applyFont="1" applyBorder="1" applyAlignment="1">
      <alignment horizontal="justify" vertical="center" wrapText="1"/>
    </xf>
    <xf numFmtId="0" fontId="13" fillId="2" borderId="30" xfId="0" applyFont="1" applyFill="1" applyBorder="1" applyAlignment="1">
      <alignment horizontal="left" vertical="top" wrapText="1" readingOrder="1"/>
    </xf>
    <xf numFmtId="0" fontId="13" fillId="2" borderId="31" xfId="0" applyFont="1" applyFill="1" applyBorder="1" applyAlignment="1">
      <alignment horizontal="left" vertical="top" wrapText="1" readingOrder="1"/>
    </xf>
    <xf numFmtId="0" fontId="13" fillId="2" borderId="32"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abSelected="1" zoomScale="80" zoomScaleNormal="80" zoomScalePageLayoutView="40" workbookViewId="0">
      <selection activeCell="B8" sqref="B8:F8"/>
    </sheetView>
  </sheetViews>
  <sheetFormatPr baseColWidth="10" defaultColWidth="10.81640625" defaultRowHeight="12.5" x14ac:dyDescent="0.25"/>
  <cols>
    <col min="1" max="1" width="2.54296875" customWidth="1"/>
    <col min="2" max="2" width="41.81640625" customWidth="1"/>
    <col min="3" max="3" width="71.453125" customWidth="1"/>
    <col min="4" max="4" width="36.453125" customWidth="1"/>
    <col min="5" max="5" width="28.453125" customWidth="1"/>
    <col min="6" max="6" width="35.81640625" customWidth="1"/>
    <col min="7" max="7" width="2.54296875" customWidth="1"/>
  </cols>
  <sheetData>
    <row r="1" spans="2:6" ht="14.25" customHeight="1" x14ac:dyDescent="0.25"/>
    <row r="2" spans="2:6" ht="84" customHeight="1" x14ac:dyDescent="0.25">
      <c r="B2" s="157"/>
      <c r="C2" s="166" t="s">
        <v>110</v>
      </c>
      <c r="D2" s="167"/>
      <c r="E2" s="168"/>
      <c r="F2" s="175" t="s">
        <v>123</v>
      </c>
    </row>
    <row r="3" spans="2:6" ht="42.75" customHeight="1" x14ac:dyDescent="0.25">
      <c r="B3" s="157"/>
      <c r="C3" s="169"/>
      <c r="D3" s="170"/>
      <c r="E3" s="171"/>
      <c r="F3" s="176"/>
    </row>
    <row r="4" spans="2:6" ht="41.25" customHeight="1" x14ac:dyDescent="0.25">
      <c r="B4" s="157"/>
      <c r="C4" s="172"/>
      <c r="D4" s="173"/>
      <c r="E4" s="174"/>
      <c r="F4" s="164"/>
    </row>
    <row r="5" spans="2:6" ht="37.5" customHeight="1" thickBot="1" x14ac:dyDescent="0.4">
      <c r="B5" s="12"/>
      <c r="C5" s="13"/>
      <c r="D5" s="13"/>
      <c r="E5" s="13"/>
      <c r="F5" s="13"/>
    </row>
    <row r="6" spans="2:6" ht="21" customHeight="1" thickBot="1" x14ac:dyDescent="0.4">
      <c r="B6" s="158" t="s">
        <v>99</v>
      </c>
      <c r="C6" s="159"/>
      <c r="D6" s="159"/>
      <c r="E6" s="159"/>
      <c r="F6" s="160"/>
    </row>
    <row r="7" spans="2:6" ht="78.75" customHeight="1" x14ac:dyDescent="0.25">
      <c r="B7" s="163" t="s">
        <v>169</v>
      </c>
      <c r="C7" s="164"/>
      <c r="D7" s="164"/>
      <c r="E7" s="164"/>
      <c r="F7" s="165"/>
    </row>
    <row r="8" spans="2:6" ht="55.5" customHeight="1" x14ac:dyDescent="0.25">
      <c r="B8" s="151" t="s">
        <v>225</v>
      </c>
      <c r="C8" s="161"/>
      <c r="D8" s="161"/>
      <c r="E8" s="161"/>
      <c r="F8" s="162"/>
    </row>
    <row r="9" spans="2:6" ht="34.5" customHeight="1" x14ac:dyDescent="0.25">
      <c r="B9" s="151" t="s">
        <v>111</v>
      </c>
      <c r="C9" s="152"/>
      <c r="D9" s="152"/>
      <c r="E9" s="152"/>
      <c r="F9" s="153"/>
    </row>
    <row r="10" spans="2:6" ht="36" customHeight="1" x14ac:dyDescent="0.25">
      <c r="B10" s="151" t="s">
        <v>124</v>
      </c>
      <c r="C10" s="152"/>
      <c r="D10" s="152"/>
      <c r="E10" s="152"/>
      <c r="F10" s="153"/>
    </row>
    <row r="11" spans="2:6" ht="72" customHeight="1" x14ac:dyDescent="0.25">
      <c r="B11" s="151" t="s">
        <v>121</v>
      </c>
      <c r="C11" s="152"/>
      <c r="D11" s="152"/>
      <c r="E11" s="152"/>
      <c r="F11" s="153"/>
    </row>
    <row r="12" spans="2:6" ht="34.5" customHeight="1" x14ac:dyDescent="0.25">
      <c r="B12" s="151" t="s">
        <v>125</v>
      </c>
      <c r="C12" s="152"/>
      <c r="D12" s="152"/>
      <c r="E12" s="152"/>
      <c r="F12" s="153"/>
    </row>
    <row r="13" spans="2:6" ht="44.25" customHeight="1" x14ac:dyDescent="0.25">
      <c r="B13" s="151" t="s">
        <v>126</v>
      </c>
      <c r="C13" s="152"/>
      <c r="D13" s="152"/>
      <c r="E13" s="152"/>
      <c r="F13" s="153"/>
    </row>
    <row r="14" spans="2:6" ht="26.25" customHeight="1" x14ac:dyDescent="0.25">
      <c r="B14" s="151" t="s">
        <v>127</v>
      </c>
      <c r="C14" s="152"/>
      <c r="D14" s="152"/>
      <c r="E14" s="152"/>
      <c r="F14" s="153"/>
    </row>
    <row r="15" spans="2:6" ht="22.5" customHeight="1" x14ac:dyDescent="0.25">
      <c r="B15" s="151" t="s">
        <v>131</v>
      </c>
      <c r="C15" s="152"/>
      <c r="D15" s="152"/>
      <c r="E15" s="152"/>
      <c r="F15" s="153"/>
    </row>
    <row r="16" spans="2:6" ht="33" customHeight="1" x14ac:dyDescent="0.25">
      <c r="B16" s="151" t="s">
        <v>128</v>
      </c>
      <c r="C16" s="152"/>
      <c r="D16" s="152"/>
      <c r="E16" s="152"/>
      <c r="F16" s="153"/>
    </row>
    <row r="17" spans="2:6" ht="36.75" customHeight="1" x14ac:dyDescent="0.25">
      <c r="B17" s="151" t="s">
        <v>129</v>
      </c>
      <c r="C17" s="152"/>
      <c r="D17" s="152"/>
      <c r="E17" s="152"/>
      <c r="F17" s="153"/>
    </row>
    <row r="18" spans="2:6" ht="51" customHeight="1" x14ac:dyDescent="0.25">
      <c r="B18" s="151" t="s">
        <v>168</v>
      </c>
      <c r="C18" s="152"/>
      <c r="D18" s="152"/>
      <c r="E18" s="152"/>
      <c r="F18" s="153"/>
    </row>
    <row r="19" spans="2:6" ht="68.25" customHeight="1" thickBot="1" x14ac:dyDescent="0.3">
      <c r="B19" s="154" t="s">
        <v>130</v>
      </c>
      <c r="C19" s="155"/>
      <c r="D19" s="155"/>
      <c r="E19" s="155"/>
      <c r="F19" s="156"/>
    </row>
    <row r="20" spans="2:6" ht="14.25" customHeight="1" x14ac:dyDescent="0.25">
      <c r="B20" s="6"/>
    </row>
    <row r="21" spans="2:6" x14ac:dyDescent="0.25">
      <c r="B21" s="7"/>
    </row>
    <row r="22" spans="2:6" ht="17.25" customHeight="1" x14ac:dyDescent="0.25">
      <c r="B22" s="150"/>
      <c r="C22" s="150"/>
      <c r="D22" s="150"/>
      <c r="E22" s="150"/>
      <c r="F22" s="150"/>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8"/>
  <sheetViews>
    <sheetView showGridLines="0" topLeftCell="A61" zoomScale="50" zoomScaleNormal="50" zoomScalePageLayoutView="85" workbookViewId="0">
      <selection activeCell="B17" sqref="B17:F61"/>
    </sheetView>
  </sheetViews>
  <sheetFormatPr baseColWidth="10" defaultColWidth="10.81640625" defaultRowHeight="12.5" x14ac:dyDescent="0.25"/>
  <cols>
    <col min="1" max="1" width="5.36328125" customWidth="1"/>
    <col min="2" max="2" width="57.81640625" customWidth="1"/>
    <col min="3" max="3" width="105.36328125" customWidth="1"/>
    <col min="4" max="4" width="20" customWidth="1"/>
    <col min="5" max="5" width="23.453125" customWidth="1"/>
    <col min="6" max="6" width="31" customWidth="1"/>
  </cols>
  <sheetData>
    <row r="2" spans="2:6" ht="78" customHeight="1" x14ac:dyDescent="0.25">
      <c r="B2" s="157"/>
      <c r="C2" s="166" t="s">
        <v>109</v>
      </c>
      <c r="D2" s="167"/>
      <c r="E2" s="168"/>
      <c r="F2" s="175" t="s">
        <v>123</v>
      </c>
    </row>
    <row r="3" spans="2:6" ht="51" customHeight="1" x14ac:dyDescent="0.25">
      <c r="B3" s="157"/>
      <c r="C3" s="169"/>
      <c r="D3" s="170"/>
      <c r="E3" s="171"/>
      <c r="F3" s="176"/>
    </row>
    <row r="4" spans="2:6" ht="54" customHeight="1" x14ac:dyDescent="0.25">
      <c r="B4" s="157"/>
      <c r="C4" s="172"/>
      <c r="D4" s="173"/>
      <c r="E4" s="174"/>
      <c r="F4" s="164"/>
    </row>
    <row r="5" spans="2:6" ht="24.75" customHeight="1" x14ac:dyDescent="0.35">
      <c r="B5" s="12"/>
      <c r="C5" s="13"/>
      <c r="D5" s="13"/>
      <c r="E5" s="13"/>
      <c r="F5" s="13"/>
    </row>
    <row r="6" spans="2:6" ht="18" customHeight="1" x14ac:dyDescent="0.25">
      <c r="B6" s="181" t="s">
        <v>6</v>
      </c>
      <c r="C6" s="181"/>
      <c r="D6" s="181"/>
      <c r="E6" s="181"/>
      <c r="F6" s="181"/>
    </row>
    <row r="7" spans="2:6" ht="42.75" customHeight="1" x14ac:dyDescent="0.25">
      <c r="B7" s="182" t="s">
        <v>122</v>
      </c>
      <c r="C7" s="182"/>
      <c r="D7" s="182"/>
      <c r="E7" s="182"/>
      <c r="F7" s="182"/>
    </row>
    <row r="8" spans="2:6" ht="63" customHeight="1" x14ac:dyDescent="0.25">
      <c r="B8" s="182"/>
      <c r="C8" s="182"/>
      <c r="D8" s="182"/>
      <c r="E8" s="182"/>
      <c r="F8" s="182"/>
    </row>
    <row r="9" spans="2:6" ht="37.5" customHeight="1" x14ac:dyDescent="0.25">
      <c r="B9" s="182"/>
      <c r="C9" s="182"/>
      <c r="D9" s="182"/>
      <c r="E9" s="182"/>
      <c r="F9" s="182"/>
    </row>
    <row r="10" spans="2:6" ht="43.5" customHeight="1" x14ac:dyDescent="0.25">
      <c r="B10" s="182"/>
      <c r="C10" s="182"/>
      <c r="D10" s="182"/>
      <c r="E10" s="182"/>
      <c r="F10" s="182"/>
    </row>
    <row r="11" spans="2:6" ht="58.5" customHeight="1" x14ac:dyDescent="0.25">
      <c r="B11" s="182"/>
      <c r="C11" s="182"/>
      <c r="D11" s="182"/>
      <c r="E11" s="182"/>
      <c r="F11" s="182"/>
    </row>
    <row r="12" spans="2:6" ht="46.5" customHeight="1" x14ac:dyDescent="0.25">
      <c r="B12" s="182"/>
      <c r="C12" s="182"/>
      <c r="D12" s="182"/>
      <c r="E12" s="182"/>
      <c r="F12" s="182"/>
    </row>
    <row r="13" spans="2:6" ht="47.25" customHeight="1" x14ac:dyDescent="0.25">
      <c r="B13" s="182"/>
      <c r="C13" s="182"/>
      <c r="D13" s="182"/>
      <c r="E13" s="182"/>
      <c r="F13" s="182"/>
    </row>
    <row r="14" spans="2:6" ht="22.5" customHeight="1" x14ac:dyDescent="0.25">
      <c r="B14" s="182"/>
      <c r="C14" s="182"/>
      <c r="D14" s="182"/>
      <c r="E14" s="182"/>
      <c r="F14" s="182"/>
    </row>
    <row r="15" spans="2:6" ht="16.5" customHeight="1" x14ac:dyDescent="0.25">
      <c r="B15" s="180" t="s">
        <v>82</v>
      </c>
      <c r="C15" s="180"/>
      <c r="D15" s="180"/>
      <c r="E15" s="180"/>
      <c r="F15" s="180"/>
    </row>
    <row r="16" spans="2:6" ht="127.5" customHeight="1" x14ac:dyDescent="0.25">
      <c r="B16" s="183" t="s">
        <v>117</v>
      </c>
      <c r="C16" s="183"/>
      <c r="D16" s="183"/>
      <c r="E16" s="183"/>
      <c r="F16" s="183"/>
    </row>
    <row r="17" spans="2:6" ht="19.5" customHeight="1" x14ac:dyDescent="0.25">
      <c r="B17" s="103"/>
      <c r="C17" s="104" t="s">
        <v>34</v>
      </c>
      <c r="D17" s="179" t="s">
        <v>32</v>
      </c>
      <c r="E17" s="179" t="s">
        <v>33</v>
      </c>
      <c r="F17" s="179" t="s">
        <v>31</v>
      </c>
    </row>
    <row r="18" spans="2:6" ht="21" customHeight="1" x14ac:dyDescent="0.25">
      <c r="B18" s="103"/>
      <c r="C18" s="104" t="s">
        <v>58</v>
      </c>
      <c r="D18" s="179"/>
      <c r="E18" s="179"/>
      <c r="F18" s="179"/>
    </row>
    <row r="19" spans="2:6" ht="18.75" customHeight="1" x14ac:dyDescent="0.3">
      <c r="B19" s="105" t="s">
        <v>35</v>
      </c>
      <c r="C19" s="105"/>
      <c r="D19" s="50" t="s">
        <v>59</v>
      </c>
      <c r="E19" s="106" t="s">
        <v>62</v>
      </c>
      <c r="F19" s="102" t="s">
        <v>30</v>
      </c>
    </row>
    <row r="20" spans="2:6" ht="18.75" customHeight="1" x14ac:dyDescent="0.3">
      <c r="B20" s="105" t="s">
        <v>36</v>
      </c>
      <c r="C20" s="105"/>
      <c r="D20" s="50" t="s">
        <v>59</v>
      </c>
      <c r="E20" s="106" t="s">
        <v>62</v>
      </c>
      <c r="F20" s="102" t="s">
        <v>30</v>
      </c>
    </row>
    <row r="21" spans="2:6" ht="18.75" customHeight="1" x14ac:dyDescent="0.3">
      <c r="B21" s="105" t="s">
        <v>101</v>
      </c>
      <c r="C21" s="105"/>
      <c r="D21" s="50" t="s">
        <v>59</v>
      </c>
      <c r="E21" s="106" t="s">
        <v>62</v>
      </c>
      <c r="F21" s="102" t="s">
        <v>29</v>
      </c>
    </row>
    <row r="22" spans="2:6" ht="18.75" customHeight="1" x14ac:dyDescent="0.3">
      <c r="B22" s="105" t="s">
        <v>37</v>
      </c>
      <c r="C22" s="105"/>
      <c r="D22" s="50" t="s">
        <v>59</v>
      </c>
      <c r="E22" s="106" t="s">
        <v>62</v>
      </c>
      <c r="F22" s="102" t="s">
        <v>30</v>
      </c>
    </row>
    <row r="23" spans="2:6" ht="18.75" customHeight="1" x14ac:dyDescent="0.3">
      <c r="B23" s="105" t="s">
        <v>39</v>
      </c>
      <c r="C23" s="105"/>
      <c r="D23" s="50" t="s">
        <v>59</v>
      </c>
      <c r="E23" s="106" t="s">
        <v>62</v>
      </c>
      <c r="F23" s="102" t="s">
        <v>30</v>
      </c>
    </row>
    <row r="24" spans="2:6" ht="18.75" customHeight="1" x14ac:dyDescent="0.3">
      <c r="B24" s="105" t="s">
        <v>104</v>
      </c>
      <c r="C24" s="105"/>
      <c r="D24" s="50" t="s">
        <v>59</v>
      </c>
      <c r="E24" s="106" t="s">
        <v>62</v>
      </c>
      <c r="F24" s="102" t="s">
        <v>29</v>
      </c>
    </row>
    <row r="25" spans="2:6" ht="18.75" customHeight="1" x14ac:dyDescent="0.3">
      <c r="B25" s="105" t="s">
        <v>38</v>
      </c>
      <c r="C25" s="105"/>
      <c r="D25" s="50" t="s">
        <v>59</v>
      </c>
      <c r="E25" s="106" t="s">
        <v>62</v>
      </c>
      <c r="F25" s="102" t="s">
        <v>30</v>
      </c>
    </row>
    <row r="26" spans="2:6" ht="18.75" customHeight="1" x14ac:dyDescent="0.3">
      <c r="B26" s="105" t="s">
        <v>53</v>
      </c>
      <c r="C26" s="105"/>
      <c r="D26" s="50" t="s">
        <v>59</v>
      </c>
      <c r="E26" s="106" t="s">
        <v>62</v>
      </c>
      <c r="F26" s="102" t="s">
        <v>30</v>
      </c>
    </row>
    <row r="27" spans="2:6" ht="18.75" customHeight="1" x14ac:dyDescent="0.3">
      <c r="B27" s="105" t="s">
        <v>170</v>
      </c>
      <c r="C27" s="105"/>
      <c r="D27" s="50" t="s">
        <v>59</v>
      </c>
      <c r="E27" s="106" t="s">
        <v>62</v>
      </c>
      <c r="F27" s="102" t="s">
        <v>30</v>
      </c>
    </row>
    <row r="28" spans="2:6" ht="18.75" customHeight="1" x14ac:dyDescent="0.3">
      <c r="B28" s="105" t="s">
        <v>172</v>
      </c>
      <c r="C28" s="105"/>
      <c r="D28" s="50" t="s">
        <v>59</v>
      </c>
      <c r="E28" s="106" t="s">
        <v>62</v>
      </c>
      <c r="F28" s="102" t="s">
        <v>29</v>
      </c>
    </row>
    <row r="29" spans="2:6" ht="18.75" customHeight="1" x14ac:dyDescent="0.3">
      <c r="B29" s="105" t="s">
        <v>171</v>
      </c>
      <c r="C29" s="105"/>
      <c r="D29" s="50" t="s">
        <v>59</v>
      </c>
      <c r="E29" s="106" t="s">
        <v>62</v>
      </c>
      <c r="F29" s="102" t="s">
        <v>30</v>
      </c>
    </row>
    <row r="30" spans="2:6" ht="18.75" customHeight="1" x14ac:dyDescent="0.3">
      <c r="B30" s="106" t="s">
        <v>175</v>
      </c>
      <c r="C30" s="105"/>
      <c r="D30" s="50" t="s">
        <v>59</v>
      </c>
      <c r="E30" s="106" t="s">
        <v>62</v>
      </c>
      <c r="F30" s="102" t="s">
        <v>30</v>
      </c>
    </row>
    <row r="31" spans="2:6" ht="18.75" customHeight="1" x14ac:dyDescent="0.3">
      <c r="B31" s="106" t="s">
        <v>176</v>
      </c>
      <c r="C31" s="105"/>
      <c r="D31" s="50" t="s">
        <v>59</v>
      </c>
      <c r="E31" s="106" t="s">
        <v>62</v>
      </c>
      <c r="F31" s="102" t="s">
        <v>30</v>
      </c>
    </row>
    <row r="32" spans="2:6" ht="18.75" customHeight="1" x14ac:dyDescent="0.3">
      <c r="B32" s="106" t="s">
        <v>177</v>
      </c>
      <c r="C32" s="105"/>
      <c r="D32" s="50" t="s">
        <v>59</v>
      </c>
      <c r="E32" s="106" t="s">
        <v>62</v>
      </c>
      <c r="F32" s="102" t="s">
        <v>30</v>
      </c>
    </row>
    <row r="33" spans="2:6" ht="18.75" customHeight="1" x14ac:dyDescent="0.3">
      <c r="B33" s="105" t="s">
        <v>40</v>
      </c>
      <c r="C33" s="105"/>
      <c r="D33" s="50" t="s">
        <v>59</v>
      </c>
      <c r="E33" s="106" t="s">
        <v>62</v>
      </c>
      <c r="F33" s="102" t="s">
        <v>30</v>
      </c>
    </row>
    <row r="34" spans="2:6" ht="24" customHeight="1" x14ac:dyDescent="0.25">
      <c r="B34" s="103"/>
      <c r="C34" s="104" t="s">
        <v>55</v>
      </c>
      <c r="D34" s="50"/>
      <c r="E34" s="50"/>
      <c r="F34" s="102"/>
    </row>
    <row r="35" spans="2:6" ht="19.5" customHeight="1" x14ac:dyDescent="0.3">
      <c r="B35" s="105" t="s">
        <v>41</v>
      </c>
      <c r="C35" s="105"/>
      <c r="D35" s="50" t="s">
        <v>59</v>
      </c>
      <c r="E35" s="106" t="s">
        <v>62</v>
      </c>
      <c r="F35" s="102" t="s">
        <v>30</v>
      </c>
    </row>
    <row r="36" spans="2:6" ht="19.5" customHeight="1" x14ac:dyDescent="0.3">
      <c r="B36" s="178" t="s">
        <v>54</v>
      </c>
      <c r="C36" s="178"/>
      <c r="D36" s="50" t="s">
        <v>59</v>
      </c>
      <c r="E36" s="106" t="s">
        <v>62</v>
      </c>
      <c r="F36" s="102" t="s">
        <v>30</v>
      </c>
    </row>
    <row r="37" spans="2:6" ht="19.5" customHeight="1" x14ac:dyDescent="0.3">
      <c r="B37" s="105" t="s">
        <v>42</v>
      </c>
      <c r="C37" s="105"/>
      <c r="D37" s="50" t="s">
        <v>59</v>
      </c>
      <c r="E37" s="106" t="s">
        <v>62</v>
      </c>
      <c r="F37" s="102" t="s">
        <v>30</v>
      </c>
    </row>
    <row r="38" spans="2:6" ht="19.5" customHeight="1" x14ac:dyDescent="0.3">
      <c r="B38" s="105" t="s">
        <v>46</v>
      </c>
      <c r="C38" s="105"/>
      <c r="D38" s="50" t="s">
        <v>59</v>
      </c>
      <c r="E38" s="106" t="s">
        <v>62</v>
      </c>
      <c r="F38" s="102" t="s">
        <v>30</v>
      </c>
    </row>
    <row r="39" spans="2:6" ht="19.5" customHeight="1" x14ac:dyDescent="0.3">
      <c r="B39" s="178" t="s">
        <v>45</v>
      </c>
      <c r="C39" s="178"/>
      <c r="D39" s="50" t="s">
        <v>61</v>
      </c>
      <c r="E39" s="106" t="s">
        <v>63</v>
      </c>
      <c r="F39" s="102" t="s">
        <v>30</v>
      </c>
    </row>
    <row r="40" spans="2:6" ht="19.5" customHeight="1" x14ac:dyDescent="0.3">
      <c r="B40" s="105" t="s">
        <v>173</v>
      </c>
      <c r="C40" s="105"/>
      <c r="D40" s="50" t="s">
        <v>59</v>
      </c>
      <c r="E40" s="106" t="s">
        <v>63</v>
      </c>
      <c r="F40" s="102" t="s">
        <v>30</v>
      </c>
    </row>
    <row r="41" spans="2:6" ht="19.5" customHeight="1" x14ac:dyDescent="0.3">
      <c r="B41" s="106" t="s">
        <v>178</v>
      </c>
      <c r="C41" s="106"/>
      <c r="D41" s="50" t="s">
        <v>59</v>
      </c>
      <c r="E41" s="106" t="s">
        <v>62</v>
      </c>
      <c r="F41" s="102" t="s">
        <v>30</v>
      </c>
    </row>
    <row r="42" spans="2:6" ht="19.5" customHeight="1" x14ac:dyDescent="0.3">
      <c r="B42" s="106" t="s">
        <v>179</v>
      </c>
      <c r="C42" s="106"/>
      <c r="D42" s="50" t="s">
        <v>61</v>
      </c>
      <c r="E42" s="106" t="s">
        <v>63</v>
      </c>
      <c r="F42" s="102" t="s">
        <v>29</v>
      </c>
    </row>
    <row r="43" spans="2:6" ht="19.5" customHeight="1" x14ac:dyDescent="0.3">
      <c r="B43" s="106" t="s">
        <v>180</v>
      </c>
      <c r="C43" s="106"/>
      <c r="D43" s="50" t="s">
        <v>61</v>
      </c>
      <c r="E43" s="106" t="s">
        <v>63</v>
      </c>
      <c r="F43" s="102" t="s">
        <v>30</v>
      </c>
    </row>
    <row r="44" spans="2:6" ht="19.5" customHeight="1" x14ac:dyDescent="0.3">
      <c r="B44" s="178" t="s">
        <v>44</v>
      </c>
      <c r="C44" s="178"/>
      <c r="D44" s="50" t="s">
        <v>59</v>
      </c>
      <c r="E44" s="106" t="s">
        <v>62</v>
      </c>
      <c r="F44" s="102" t="s">
        <v>30</v>
      </c>
    </row>
    <row r="45" spans="2:6" ht="23.25" customHeight="1" x14ac:dyDescent="0.25">
      <c r="B45" s="103"/>
      <c r="C45" s="104" t="s">
        <v>56</v>
      </c>
      <c r="D45" s="50"/>
      <c r="E45" s="50"/>
      <c r="F45" s="102"/>
    </row>
    <row r="46" spans="2:6" ht="19.5" customHeight="1" x14ac:dyDescent="0.3">
      <c r="B46" s="83" t="s">
        <v>46</v>
      </c>
      <c r="C46" s="105"/>
      <c r="D46" s="50" t="s">
        <v>61</v>
      </c>
      <c r="E46" s="106" t="s">
        <v>63</v>
      </c>
      <c r="F46" s="102" t="s">
        <v>30</v>
      </c>
    </row>
    <row r="47" spans="2:6" ht="19.5" customHeight="1" x14ac:dyDescent="0.3">
      <c r="B47" s="178" t="s">
        <v>102</v>
      </c>
      <c r="C47" s="178"/>
      <c r="D47" s="50" t="s">
        <v>59</v>
      </c>
      <c r="E47" s="106" t="s">
        <v>62</v>
      </c>
      <c r="F47" s="102" t="s">
        <v>30</v>
      </c>
    </row>
    <row r="48" spans="2:6" ht="19.5" customHeight="1" x14ac:dyDescent="0.25">
      <c r="B48" s="105" t="s">
        <v>43</v>
      </c>
      <c r="C48" s="105"/>
      <c r="D48" s="50" t="s">
        <v>59</v>
      </c>
      <c r="E48" s="50" t="s">
        <v>61</v>
      </c>
      <c r="F48" s="102" t="s">
        <v>30</v>
      </c>
    </row>
    <row r="49" spans="2:6" ht="19.5" customHeight="1" x14ac:dyDescent="0.25">
      <c r="B49" s="105" t="s">
        <v>181</v>
      </c>
      <c r="C49" s="105"/>
      <c r="D49" s="50" t="s">
        <v>61</v>
      </c>
      <c r="E49" s="50" t="s">
        <v>61</v>
      </c>
      <c r="F49" s="102" t="s">
        <v>29</v>
      </c>
    </row>
    <row r="50" spans="2:6" ht="19.5" customHeight="1" x14ac:dyDescent="0.3">
      <c r="B50" s="105" t="s">
        <v>47</v>
      </c>
      <c r="C50" s="105"/>
      <c r="D50" s="50" t="s">
        <v>61</v>
      </c>
      <c r="E50" s="106" t="s">
        <v>63</v>
      </c>
      <c r="F50" s="102" t="s">
        <v>30</v>
      </c>
    </row>
    <row r="51" spans="2:6" ht="23.25" customHeight="1" x14ac:dyDescent="0.25">
      <c r="B51" s="103"/>
      <c r="C51" s="104" t="s">
        <v>57</v>
      </c>
      <c r="D51" s="107"/>
      <c r="E51" s="107"/>
      <c r="F51" s="108"/>
    </row>
    <row r="52" spans="2:6" ht="19.5" customHeight="1" x14ac:dyDescent="0.3">
      <c r="B52" s="178" t="s">
        <v>48</v>
      </c>
      <c r="C52" s="178"/>
      <c r="D52" s="50" t="s">
        <v>61</v>
      </c>
      <c r="E52" s="106" t="s">
        <v>63</v>
      </c>
      <c r="F52" s="108" t="s">
        <v>29</v>
      </c>
    </row>
    <row r="53" spans="2:6" ht="19.5" customHeight="1" x14ac:dyDescent="0.3">
      <c r="B53" s="178" t="s">
        <v>49</v>
      </c>
      <c r="C53" s="178"/>
      <c r="D53" s="50" t="s">
        <v>61</v>
      </c>
      <c r="E53" s="106" t="s">
        <v>63</v>
      </c>
      <c r="F53" s="108" t="s">
        <v>29</v>
      </c>
    </row>
    <row r="54" spans="2:6" ht="19.5" customHeight="1" x14ac:dyDescent="0.3">
      <c r="B54" s="178" t="s">
        <v>50</v>
      </c>
      <c r="C54" s="178"/>
      <c r="D54" s="50" t="s">
        <v>61</v>
      </c>
      <c r="E54" s="106" t="s">
        <v>63</v>
      </c>
      <c r="F54" s="108" t="s">
        <v>29</v>
      </c>
    </row>
    <row r="55" spans="2:6" ht="19.5" customHeight="1" x14ac:dyDescent="0.3">
      <c r="B55" s="105" t="s">
        <v>51</v>
      </c>
      <c r="C55" s="105"/>
      <c r="D55" s="50" t="s">
        <v>60</v>
      </c>
      <c r="E55" s="106" t="s">
        <v>63</v>
      </c>
      <c r="F55" s="108" t="s">
        <v>29</v>
      </c>
    </row>
    <row r="56" spans="2:6" ht="21" customHeight="1" x14ac:dyDescent="0.3">
      <c r="B56" s="105" t="s">
        <v>52</v>
      </c>
      <c r="C56" s="105"/>
      <c r="D56" s="50" t="s">
        <v>60</v>
      </c>
      <c r="E56" s="106" t="s">
        <v>63</v>
      </c>
      <c r="F56" s="108" t="s">
        <v>29</v>
      </c>
    </row>
    <row r="57" spans="2:6" ht="15" customHeight="1" x14ac:dyDescent="0.25">
      <c r="B57" s="177" t="s">
        <v>135</v>
      </c>
      <c r="C57" s="177"/>
      <c r="D57" s="50" t="s">
        <v>61</v>
      </c>
      <c r="E57" s="50" t="s">
        <v>61</v>
      </c>
      <c r="F57" s="102" t="s">
        <v>30</v>
      </c>
    </row>
    <row r="58" spans="2:6" ht="15" customHeight="1" x14ac:dyDescent="0.25">
      <c r="B58" s="177" t="s">
        <v>132</v>
      </c>
      <c r="C58" s="177"/>
      <c r="D58" s="50" t="s">
        <v>60</v>
      </c>
      <c r="E58" s="50" t="s">
        <v>61</v>
      </c>
      <c r="F58" s="102" t="s">
        <v>30</v>
      </c>
    </row>
    <row r="59" spans="2:6" ht="15" customHeight="1" x14ac:dyDescent="0.3">
      <c r="B59" s="106" t="s">
        <v>182</v>
      </c>
      <c r="C59" s="106"/>
      <c r="D59" s="50" t="s">
        <v>60</v>
      </c>
      <c r="E59" s="50" t="s">
        <v>60</v>
      </c>
      <c r="F59" s="102" t="s">
        <v>30</v>
      </c>
    </row>
    <row r="60" spans="2:6" ht="15" customHeight="1" x14ac:dyDescent="0.3">
      <c r="B60" s="106" t="s">
        <v>183</v>
      </c>
      <c r="C60" s="106"/>
      <c r="D60" s="50" t="s">
        <v>60</v>
      </c>
      <c r="E60" s="50" t="s">
        <v>60</v>
      </c>
      <c r="F60" s="102" t="s">
        <v>30</v>
      </c>
    </row>
    <row r="61" spans="2:6" ht="15.5" x14ac:dyDescent="0.25">
      <c r="B61" s="177" t="s">
        <v>133</v>
      </c>
      <c r="C61" s="177"/>
      <c r="D61" s="50" t="s">
        <v>60</v>
      </c>
      <c r="E61" s="50" t="s">
        <v>61</v>
      </c>
      <c r="F61" s="102" t="s">
        <v>30</v>
      </c>
    </row>
    <row r="63" spans="2:6" hidden="1" x14ac:dyDescent="0.25">
      <c r="B63" s="6" t="s">
        <v>61</v>
      </c>
    </row>
    <row r="64" spans="2:6" hidden="1" x14ac:dyDescent="0.25">
      <c r="B64" s="7" t="s">
        <v>59</v>
      </c>
    </row>
    <row r="65" spans="2:2" hidden="1" x14ac:dyDescent="0.25">
      <c r="B65" s="7" t="s">
        <v>60</v>
      </c>
    </row>
    <row r="66" spans="2:2" hidden="1" x14ac:dyDescent="0.25"/>
    <row r="67" spans="2:2" hidden="1" x14ac:dyDescent="0.25">
      <c r="B67" t="s">
        <v>62</v>
      </c>
    </row>
    <row r="68" spans="2:2" hidden="1" x14ac:dyDescent="0.25">
      <c r="B68" t="s">
        <v>63</v>
      </c>
    </row>
  </sheetData>
  <mergeCells count="20">
    <mergeCell ref="B6:F6"/>
    <mergeCell ref="B7:F14"/>
    <mergeCell ref="B16:F16"/>
    <mergeCell ref="C2:E4"/>
    <mergeCell ref="F2:F4"/>
    <mergeCell ref="B2:B4"/>
    <mergeCell ref="F17:F18"/>
    <mergeCell ref="E17:E18"/>
    <mergeCell ref="D17:D18"/>
    <mergeCell ref="B15:F15"/>
    <mergeCell ref="B52:C52"/>
    <mergeCell ref="B47:C47"/>
    <mergeCell ref="B36:C36"/>
    <mergeCell ref="B39:C39"/>
    <mergeCell ref="B44:C44"/>
    <mergeCell ref="B57:C57"/>
    <mergeCell ref="B58:C58"/>
    <mergeCell ref="B61:C61"/>
    <mergeCell ref="B53:C53"/>
    <mergeCell ref="B54:C54"/>
  </mergeCells>
  <phoneticPr fontId="1" type="noConversion"/>
  <dataValidations count="2">
    <dataValidation type="list" allowBlank="1" showInputMessage="1" showErrorMessage="1" sqref="E57:E61 D19:D33 E48:E49 D52:D61 D35:D44 D46:D50" xr:uid="{00000000-0002-0000-0100-000000000000}">
      <formula1>$B$63:$B$65</formula1>
    </dataValidation>
    <dataValidation type="list" allowBlank="1" showInputMessage="1" showErrorMessage="1" sqref="E50 E19:E33 E46:E47 E35:E44 E52:E56" xr:uid="{00000000-0002-0000-0100-000001000000}">
      <formula1>$B$67:$B$68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1"/>
  <sheetViews>
    <sheetView showGridLines="0" zoomScale="50" zoomScaleNormal="50" zoomScalePageLayoutView="70" workbookViewId="0">
      <selection activeCell="B6" sqref="B6:L6"/>
    </sheetView>
  </sheetViews>
  <sheetFormatPr baseColWidth="10" defaultColWidth="10.81640625" defaultRowHeight="13" x14ac:dyDescent="0.3"/>
  <cols>
    <col min="1" max="1" width="4.1796875" customWidth="1"/>
    <col min="2" max="2" width="41.453125" customWidth="1"/>
    <col min="3" max="3" width="25.1796875" customWidth="1"/>
    <col min="4" max="4" width="14.54296875" customWidth="1"/>
    <col min="5" max="5" width="12.453125" customWidth="1"/>
    <col min="6" max="6" width="18.453125" customWidth="1"/>
    <col min="7" max="7" width="24.81640625" customWidth="1"/>
    <col min="8" max="8" width="48.453125" style="10" customWidth="1"/>
    <col min="9" max="9" width="14.54296875" customWidth="1"/>
    <col min="10" max="10" width="11.81640625" customWidth="1"/>
    <col min="11" max="11" width="14" customWidth="1"/>
    <col min="12" max="12" width="15.36328125" style="4" customWidth="1"/>
    <col min="13" max="13" width="4.81640625" customWidth="1"/>
  </cols>
  <sheetData>
    <row r="1" spans="2:17" ht="12.5" x14ac:dyDescent="0.25">
      <c r="H1"/>
      <c r="L1"/>
    </row>
    <row r="2" spans="2:17" ht="48.75" customHeight="1" x14ac:dyDescent="0.25">
      <c r="B2" s="157"/>
      <c r="C2" s="166" t="s">
        <v>109</v>
      </c>
      <c r="D2" s="167"/>
      <c r="E2" s="167"/>
      <c r="F2" s="167"/>
      <c r="G2" s="167"/>
      <c r="H2" s="167"/>
      <c r="I2" s="167"/>
      <c r="J2" s="168"/>
      <c r="K2" s="109" t="s">
        <v>123</v>
      </c>
      <c r="L2" s="218"/>
    </row>
    <row r="3" spans="2:17" ht="42" customHeight="1" x14ac:dyDescent="0.25">
      <c r="B3" s="157"/>
      <c r="C3" s="169"/>
      <c r="D3" s="170"/>
      <c r="E3" s="170"/>
      <c r="F3" s="170"/>
      <c r="G3" s="170"/>
      <c r="H3" s="170"/>
      <c r="I3" s="170"/>
      <c r="J3" s="171"/>
      <c r="K3" s="219"/>
      <c r="L3" s="220"/>
    </row>
    <row r="4" spans="2:17" ht="36.75" customHeight="1" x14ac:dyDescent="0.25">
      <c r="B4" s="157"/>
      <c r="C4" s="172"/>
      <c r="D4" s="173"/>
      <c r="E4" s="173"/>
      <c r="F4" s="173"/>
      <c r="G4" s="173"/>
      <c r="H4" s="173"/>
      <c r="I4" s="173"/>
      <c r="J4" s="174"/>
      <c r="K4" s="221"/>
      <c r="L4" s="222"/>
    </row>
    <row r="5" spans="2:17" ht="24.75" customHeight="1" thickBot="1" x14ac:dyDescent="0.4">
      <c r="C5" s="12"/>
      <c r="D5" s="13"/>
      <c r="E5" s="13"/>
      <c r="F5" s="13"/>
      <c r="G5" s="13"/>
      <c r="H5"/>
      <c r="L5"/>
    </row>
    <row r="6" spans="2:17" ht="109.25" customHeight="1" thickBot="1" x14ac:dyDescent="0.3">
      <c r="B6" s="209" t="s">
        <v>224</v>
      </c>
      <c r="C6" s="210"/>
      <c r="D6" s="210"/>
      <c r="E6" s="210"/>
      <c r="F6" s="210"/>
      <c r="G6" s="210"/>
      <c r="H6" s="210"/>
      <c r="I6" s="210"/>
      <c r="J6" s="210"/>
      <c r="K6" s="210"/>
      <c r="L6" s="211"/>
      <c r="M6" s="1"/>
      <c r="N6" s="1"/>
      <c r="O6" s="1"/>
      <c r="P6" s="1"/>
      <c r="Q6" s="1"/>
    </row>
    <row r="7" spans="2:17" ht="24.75" customHeight="1" x14ac:dyDescent="0.25">
      <c r="B7" s="215" t="s">
        <v>82</v>
      </c>
      <c r="C7" s="216"/>
      <c r="D7" s="216"/>
      <c r="E7" s="216"/>
      <c r="F7" s="216"/>
      <c r="G7" s="216"/>
      <c r="H7" s="216"/>
      <c r="I7" s="216"/>
      <c r="J7" s="216"/>
      <c r="K7" s="216"/>
      <c r="L7" s="217"/>
    </row>
    <row r="8" spans="2:17" ht="18" customHeight="1" x14ac:dyDescent="0.35">
      <c r="B8" s="92" t="s">
        <v>120</v>
      </c>
      <c r="C8" s="93"/>
      <c r="D8" s="93"/>
      <c r="E8" s="93"/>
      <c r="F8" s="93"/>
      <c r="G8" s="93"/>
      <c r="H8" s="93"/>
      <c r="I8" s="93"/>
      <c r="J8" s="93"/>
      <c r="K8" s="93"/>
      <c r="L8" s="94"/>
    </row>
    <row r="9" spans="2:17" ht="15.5" x14ac:dyDescent="0.35">
      <c r="B9" s="92" t="s">
        <v>118</v>
      </c>
      <c r="C9" s="95"/>
      <c r="D9" s="95"/>
      <c r="E9" s="95"/>
      <c r="F9" s="95"/>
      <c r="G9" s="95"/>
      <c r="H9" s="95"/>
      <c r="I9" s="96"/>
      <c r="J9" s="95"/>
      <c r="K9" s="95"/>
      <c r="L9" s="97"/>
    </row>
    <row r="10" spans="2:17" ht="15.5" x14ac:dyDescent="0.35">
      <c r="B10" s="92" t="s">
        <v>113</v>
      </c>
      <c r="C10" s="95"/>
      <c r="D10" s="95"/>
      <c r="E10" s="95"/>
      <c r="F10" s="95"/>
      <c r="G10" s="95"/>
      <c r="H10" s="95"/>
      <c r="I10" s="95"/>
      <c r="J10" s="95"/>
      <c r="K10" s="95"/>
      <c r="L10" s="97"/>
    </row>
    <row r="11" spans="2:17" ht="15.5" x14ac:dyDescent="0.35">
      <c r="B11" s="92" t="s">
        <v>114</v>
      </c>
      <c r="C11" s="95"/>
      <c r="D11" s="95"/>
      <c r="E11" s="95"/>
      <c r="F11" s="95"/>
      <c r="G11" s="95"/>
      <c r="H11" s="95"/>
      <c r="I11" s="95"/>
      <c r="J11" s="95"/>
      <c r="K11" s="95"/>
      <c r="L11" s="97"/>
    </row>
    <row r="12" spans="2:17" ht="18" customHeight="1" x14ac:dyDescent="0.25">
      <c r="B12" s="212" t="s">
        <v>112</v>
      </c>
      <c r="C12" s="213"/>
      <c r="D12" s="213"/>
      <c r="E12" s="213"/>
      <c r="F12" s="213"/>
      <c r="G12" s="213"/>
      <c r="H12" s="213"/>
      <c r="I12" s="213"/>
      <c r="J12" s="213"/>
      <c r="K12" s="213"/>
      <c r="L12" s="214"/>
    </row>
    <row r="13" spans="2:17" ht="15.5" x14ac:dyDescent="0.35">
      <c r="B13" s="92" t="s">
        <v>116</v>
      </c>
      <c r="C13" s="95"/>
      <c r="D13" s="95"/>
      <c r="E13" s="95"/>
      <c r="F13" s="95"/>
      <c r="G13" s="95"/>
      <c r="H13" s="95"/>
      <c r="I13" s="95"/>
      <c r="J13" s="95"/>
      <c r="K13" s="95"/>
      <c r="L13" s="97"/>
    </row>
    <row r="14" spans="2:17" ht="7.5" customHeight="1" thickBot="1" x14ac:dyDescent="0.35">
      <c r="B14" s="54"/>
      <c r="C14" s="55"/>
      <c r="D14" s="55"/>
      <c r="E14" s="55"/>
      <c r="F14" s="55"/>
      <c r="G14" s="55"/>
      <c r="H14" s="55"/>
      <c r="I14" s="55"/>
      <c r="J14" s="55"/>
      <c r="K14" s="55"/>
      <c r="L14" s="56"/>
    </row>
    <row r="15" spans="2:17" ht="33.75" customHeight="1" thickBot="1" x14ac:dyDescent="0.3">
      <c r="B15" s="206" t="s">
        <v>98</v>
      </c>
      <c r="C15" s="207"/>
      <c r="D15" s="207"/>
      <c r="E15" s="207"/>
      <c r="F15" s="207"/>
      <c r="G15" s="208"/>
      <c r="H15" s="203" t="s">
        <v>96</v>
      </c>
      <c r="I15" s="204"/>
      <c r="J15" s="204"/>
      <c r="K15" s="204"/>
      <c r="L15" s="205"/>
    </row>
    <row r="16" spans="2:17" ht="40.5" customHeight="1" thickBot="1" x14ac:dyDescent="0.3">
      <c r="B16" s="57" t="s">
        <v>64</v>
      </c>
      <c r="C16" s="223" t="s">
        <v>69</v>
      </c>
      <c r="D16" s="223"/>
      <c r="E16" s="223"/>
      <c r="F16" s="223"/>
      <c r="G16" s="223"/>
      <c r="H16" s="58" t="s">
        <v>70</v>
      </c>
      <c r="I16" s="58" t="s">
        <v>5</v>
      </c>
      <c r="J16" s="58" t="s">
        <v>3</v>
      </c>
      <c r="K16" s="58" t="s">
        <v>75</v>
      </c>
      <c r="L16" s="59" t="s">
        <v>72</v>
      </c>
    </row>
    <row r="17" spans="2:12" ht="53.25" customHeight="1" x14ac:dyDescent="0.25">
      <c r="B17" s="62" t="s">
        <v>58</v>
      </c>
      <c r="C17" s="177" t="s">
        <v>36</v>
      </c>
      <c r="D17" s="177"/>
      <c r="E17" s="177"/>
      <c r="F17" s="177"/>
      <c r="G17" s="177"/>
      <c r="H17" s="63" t="s">
        <v>189</v>
      </c>
      <c r="I17" s="60">
        <v>2</v>
      </c>
      <c r="J17" s="61">
        <v>4</v>
      </c>
      <c r="K17" s="61">
        <f t="shared" ref="K17:K24" si="0">+I17+J17</f>
        <v>6</v>
      </c>
      <c r="L17" s="64" t="str">
        <f t="shared" ref="L17:L24" si="1">IF(K17&lt;=4,"BAJO",IF(K17=5,"MEDIO",IF(K17=6,"ALTO",IF(K17=7,"ALTO","EXTREMO"))))</f>
        <v>ALTO</v>
      </c>
    </row>
    <row r="18" spans="2:12" ht="53.25" customHeight="1" x14ac:dyDescent="0.25">
      <c r="B18" s="62" t="s">
        <v>58</v>
      </c>
      <c r="C18" s="177" t="s">
        <v>101</v>
      </c>
      <c r="D18" s="177"/>
      <c r="E18" s="177"/>
      <c r="F18" s="177"/>
      <c r="G18" s="177"/>
      <c r="H18" s="63" t="s">
        <v>190</v>
      </c>
      <c r="I18" s="60">
        <v>2</v>
      </c>
      <c r="J18" s="61">
        <v>5</v>
      </c>
      <c r="K18" s="61">
        <f t="shared" si="0"/>
        <v>7</v>
      </c>
      <c r="L18" s="64" t="str">
        <f t="shared" si="1"/>
        <v>ALTO</v>
      </c>
    </row>
    <row r="19" spans="2:12" ht="53.25" customHeight="1" x14ac:dyDescent="0.25">
      <c r="B19" s="62" t="s">
        <v>58</v>
      </c>
      <c r="C19" s="177" t="s">
        <v>37</v>
      </c>
      <c r="D19" s="177"/>
      <c r="E19" s="177"/>
      <c r="F19" s="177"/>
      <c r="G19" s="177"/>
      <c r="H19" s="63" t="s">
        <v>191</v>
      </c>
      <c r="I19" s="60">
        <v>2</v>
      </c>
      <c r="J19" s="61">
        <v>4</v>
      </c>
      <c r="K19" s="61">
        <f t="shared" si="0"/>
        <v>6</v>
      </c>
      <c r="L19" s="64" t="str">
        <f t="shared" si="1"/>
        <v>ALTO</v>
      </c>
    </row>
    <row r="20" spans="2:12" ht="53.25" customHeight="1" x14ac:dyDescent="0.25">
      <c r="B20" s="62" t="s">
        <v>58</v>
      </c>
      <c r="C20" s="177" t="s">
        <v>39</v>
      </c>
      <c r="D20" s="177"/>
      <c r="E20" s="177"/>
      <c r="F20" s="177"/>
      <c r="G20" s="177"/>
      <c r="H20" s="63" t="s">
        <v>134</v>
      </c>
      <c r="I20" s="60">
        <v>1</v>
      </c>
      <c r="J20" s="61">
        <v>5</v>
      </c>
      <c r="K20" s="61">
        <f t="shared" si="0"/>
        <v>6</v>
      </c>
      <c r="L20" s="64" t="str">
        <f t="shared" si="1"/>
        <v>ALTO</v>
      </c>
    </row>
    <row r="21" spans="2:12" ht="53.25" customHeight="1" x14ac:dyDescent="0.25">
      <c r="B21" s="62" t="s">
        <v>58</v>
      </c>
      <c r="C21" s="177" t="s">
        <v>170</v>
      </c>
      <c r="D21" s="177"/>
      <c r="E21" s="177"/>
      <c r="F21" s="177"/>
      <c r="G21" s="177"/>
      <c r="H21" s="101" t="s">
        <v>192</v>
      </c>
      <c r="I21" s="60">
        <v>3</v>
      </c>
      <c r="J21" s="61">
        <v>4</v>
      </c>
      <c r="K21" s="61">
        <f t="shared" si="0"/>
        <v>7</v>
      </c>
      <c r="L21" s="64" t="s">
        <v>174</v>
      </c>
    </row>
    <row r="22" spans="2:12" ht="53.25" customHeight="1" x14ac:dyDescent="0.25">
      <c r="B22" s="62" t="s">
        <v>55</v>
      </c>
      <c r="C22" s="177" t="s">
        <v>41</v>
      </c>
      <c r="D22" s="177"/>
      <c r="E22" s="177"/>
      <c r="F22" s="177"/>
      <c r="G22" s="177"/>
      <c r="H22" s="63" t="s">
        <v>193</v>
      </c>
      <c r="I22" s="60">
        <v>2</v>
      </c>
      <c r="J22" s="61">
        <v>4</v>
      </c>
      <c r="K22" s="61">
        <f t="shared" ref="K22" si="2">+I22+J22</f>
        <v>6</v>
      </c>
      <c r="L22" s="64" t="str">
        <f t="shared" ref="L22" si="3">IF(K22&lt;=4,"BAJO",IF(K22=5,"MEDIO",IF(K22=6,"ALTO",IF(K22=7,"ALTO","EXTREMO"))))</f>
        <v>ALTO</v>
      </c>
    </row>
    <row r="23" spans="2:12" ht="53.25" customHeight="1" x14ac:dyDescent="0.25">
      <c r="B23" s="62" t="s">
        <v>55</v>
      </c>
      <c r="C23" s="224" t="s">
        <v>180</v>
      </c>
      <c r="D23" s="225"/>
      <c r="E23" s="225"/>
      <c r="F23" s="225"/>
      <c r="G23" s="226"/>
      <c r="H23" s="107" t="s">
        <v>194</v>
      </c>
      <c r="I23" s="60">
        <v>4</v>
      </c>
      <c r="J23" s="61">
        <v>4</v>
      </c>
      <c r="K23" s="61">
        <f t="shared" ref="K23" si="4">+I23+J23</f>
        <v>8</v>
      </c>
      <c r="L23" s="64" t="str">
        <f t="shared" ref="L23" si="5">IF(K23&lt;=4,"BAJO",IF(K23=5,"MEDIO",IF(K23=6,"ALTO",IF(K23=7,"ALTO","EXTREMO"))))</f>
        <v>EXTREMO</v>
      </c>
    </row>
    <row r="24" spans="2:12" ht="53.25" customHeight="1" x14ac:dyDescent="0.25">
      <c r="B24" s="62" t="s">
        <v>56</v>
      </c>
      <c r="C24" s="177" t="s">
        <v>46</v>
      </c>
      <c r="D24" s="177"/>
      <c r="E24" s="177"/>
      <c r="F24" s="177"/>
      <c r="G24" s="177"/>
      <c r="H24" s="63" t="s">
        <v>195</v>
      </c>
      <c r="I24" s="60">
        <v>1</v>
      </c>
      <c r="J24" s="61">
        <v>5</v>
      </c>
      <c r="K24" s="61">
        <f t="shared" si="0"/>
        <v>6</v>
      </c>
      <c r="L24" s="64" t="str">
        <f t="shared" si="1"/>
        <v>ALTO</v>
      </c>
    </row>
    <row r="25" spans="2:12" ht="53.25" customHeight="1" x14ac:dyDescent="0.25">
      <c r="B25" s="62" t="s">
        <v>57</v>
      </c>
      <c r="C25" s="177" t="s">
        <v>196</v>
      </c>
      <c r="D25" s="177"/>
      <c r="E25" s="177"/>
      <c r="F25" s="177"/>
      <c r="G25" s="177"/>
      <c r="H25" s="63" t="s">
        <v>197</v>
      </c>
      <c r="I25" s="60">
        <v>2</v>
      </c>
      <c r="J25" s="61">
        <v>5</v>
      </c>
      <c r="K25" s="61">
        <f t="shared" ref="K25:K28" si="6">+I25+J25</f>
        <v>7</v>
      </c>
      <c r="L25" s="64" t="str">
        <f t="shared" ref="L25:L28" si="7">IF(K25&lt;=4,"BAJO",IF(K25=5,"MEDIO",IF(K25=6,"ALTO",IF(K25=7,"ALTO","EXTREMO"))))</f>
        <v>ALTO</v>
      </c>
    </row>
    <row r="26" spans="2:12" ht="53.25" customHeight="1" x14ac:dyDescent="0.25">
      <c r="B26" s="62" t="s">
        <v>57</v>
      </c>
      <c r="C26" s="177" t="s">
        <v>198</v>
      </c>
      <c r="D26" s="177"/>
      <c r="E26" s="177"/>
      <c r="F26" s="177"/>
      <c r="G26" s="177"/>
      <c r="H26" s="63" t="s">
        <v>199</v>
      </c>
      <c r="I26" s="60">
        <v>2</v>
      </c>
      <c r="J26" s="61">
        <v>4</v>
      </c>
      <c r="K26" s="61">
        <f t="shared" si="6"/>
        <v>6</v>
      </c>
      <c r="L26" s="64" t="str">
        <f t="shared" si="7"/>
        <v>ALTO</v>
      </c>
    </row>
    <row r="27" spans="2:12" ht="53.25" customHeight="1" x14ac:dyDescent="0.25">
      <c r="B27" s="62" t="s">
        <v>57</v>
      </c>
      <c r="C27" s="177" t="s">
        <v>200</v>
      </c>
      <c r="D27" s="177"/>
      <c r="E27" s="177"/>
      <c r="F27" s="177"/>
      <c r="G27" s="177"/>
      <c r="H27" s="63" t="s">
        <v>201</v>
      </c>
      <c r="I27" s="60">
        <v>2</v>
      </c>
      <c r="J27" s="61">
        <v>4</v>
      </c>
      <c r="K27" s="61">
        <f t="shared" si="6"/>
        <v>6</v>
      </c>
      <c r="L27" s="64" t="str">
        <f t="shared" si="7"/>
        <v>ALTO</v>
      </c>
    </row>
    <row r="28" spans="2:12" ht="53.25" customHeight="1" x14ac:dyDescent="0.25">
      <c r="B28" s="62" t="s">
        <v>57</v>
      </c>
      <c r="C28" s="177" t="s">
        <v>202</v>
      </c>
      <c r="D28" s="177"/>
      <c r="E28" s="177"/>
      <c r="F28" s="177"/>
      <c r="G28" s="177"/>
      <c r="H28" s="63" t="s">
        <v>203</v>
      </c>
      <c r="I28" s="60">
        <v>3</v>
      </c>
      <c r="J28" s="61">
        <v>4</v>
      </c>
      <c r="K28" s="61">
        <f t="shared" si="6"/>
        <v>7</v>
      </c>
      <c r="L28" s="64" t="str">
        <f t="shared" si="7"/>
        <v>ALTO</v>
      </c>
    </row>
    <row r="29" spans="2:12" ht="53.25" customHeight="1" thickBot="1" x14ac:dyDescent="0.3">
      <c r="B29" s="62" t="s">
        <v>57</v>
      </c>
      <c r="C29" s="177" t="s">
        <v>204</v>
      </c>
      <c r="D29" s="177"/>
      <c r="E29" s="177"/>
      <c r="F29" s="177"/>
      <c r="G29" s="177"/>
      <c r="H29" s="63" t="s">
        <v>205</v>
      </c>
      <c r="I29" s="60">
        <v>3</v>
      </c>
      <c r="J29" s="61">
        <v>4</v>
      </c>
      <c r="K29" s="61">
        <f t="shared" ref="K29" si="8">+I29+J29</f>
        <v>7</v>
      </c>
      <c r="L29" s="64" t="str">
        <f t="shared" ref="L29" si="9">IF(K29&lt;=4,"BAJO",IF(K29=5,"MEDIO",IF(K29=6,"ALTO",IF(K29=7,"ALTO","EXTREMO"))))</f>
        <v>ALTO</v>
      </c>
    </row>
    <row r="30" spans="2:12" ht="12.75" customHeight="1" x14ac:dyDescent="0.3">
      <c r="B30" s="65"/>
      <c r="C30" s="66"/>
      <c r="D30" s="66"/>
      <c r="E30" s="66"/>
      <c r="F30" s="66"/>
      <c r="G30" s="66"/>
      <c r="H30" s="66"/>
      <c r="I30" s="66"/>
      <c r="J30" s="66"/>
      <c r="K30" s="66"/>
      <c r="L30" s="67"/>
    </row>
    <row r="31" spans="2:12" x14ac:dyDescent="0.3">
      <c r="B31" s="51"/>
      <c r="C31" s="194"/>
      <c r="D31" s="194"/>
      <c r="E31" s="194"/>
      <c r="F31" s="52"/>
      <c r="G31" s="52"/>
      <c r="H31" s="187"/>
      <c r="I31" s="187"/>
      <c r="J31" s="52"/>
      <c r="K31" s="52"/>
      <c r="L31" s="53"/>
    </row>
    <row r="32" spans="2:12" ht="19.5" customHeight="1" x14ac:dyDescent="0.3">
      <c r="B32" s="201" t="s">
        <v>2</v>
      </c>
      <c r="C32" s="185" t="s">
        <v>13</v>
      </c>
      <c r="D32" s="185"/>
      <c r="E32" s="68" t="s">
        <v>12</v>
      </c>
      <c r="F32" s="52"/>
      <c r="G32" s="202" t="s">
        <v>3</v>
      </c>
      <c r="H32" s="69" t="s">
        <v>18</v>
      </c>
      <c r="I32" s="69" t="s">
        <v>12</v>
      </c>
      <c r="J32" s="52"/>
      <c r="K32" s="52"/>
      <c r="L32" s="53"/>
    </row>
    <row r="33" spans="2:14" ht="21" customHeight="1" x14ac:dyDescent="0.3">
      <c r="B33" s="201"/>
      <c r="C33" s="184" t="s">
        <v>7</v>
      </c>
      <c r="D33" s="184"/>
      <c r="E33" s="70">
        <v>1</v>
      </c>
      <c r="F33" s="52"/>
      <c r="G33" s="202"/>
      <c r="H33" s="70" t="s">
        <v>15</v>
      </c>
      <c r="I33" s="71">
        <v>1</v>
      </c>
      <c r="J33" s="52"/>
      <c r="K33" s="52"/>
      <c r="L33" s="53"/>
    </row>
    <row r="34" spans="2:14" ht="15.75" customHeight="1" x14ac:dyDescent="0.3">
      <c r="B34" s="201"/>
      <c r="C34" s="184" t="s">
        <v>8</v>
      </c>
      <c r="D34" s="184"/>
      <c r="E34" s="70">
        <v>2</v>
      </c>
      <c r="F34" s="52"/>
      <c r="G34" s="202"/>
      <c r="H34" s="70" t="s">
        <v>16</v>
      </c>
      <c r="I34" s="71">
        <v>2</v>
      </c>
      <c r="J34" s="52"/>
      <c r="K34" s="52"/>
      <c r="L34" s="53"/>
      <c r="N34" s="5"/>
    </row>
    <row r="35" spans="2:14" ht="24.75" customHeight="1" x14ac:dyDescent="0.3">
      <c r="B35" s="201"/>
      <c r="C35" s="184" t="s">
        <v>9</v>
      </c>
      <c r="D35" s="184"/>
      <c r="E35" s="70">
        <v>3</v>
      </c>
      <c r="F35" s="52"/>
      <c r="G35" s="202"/>
      <c r="H35" s="70" t="s">
        <v>1</v>
      </c>
      <c r="I35" s="71">
        <v>3</v>
      </c>
      <c r="J35" s="52"/>
      <c r="K35" s="52"/>
      <c r="L35" s="53"/>
    </row>
    <row r="36" spans="2:14" ht="18" customHeight="1" x14ac:dyDescent="0.3">
      <c r="B36" s="201"/>
      <c r="C36" s="184" t="s">
        <v>10</v>
      </c>
      <c r="D36" s="184"/>
      <c r="E36" s="70">
        <v>4</v>
      </c>
      <c r="F36" s="52"/>
      <c r="G36" s="202"/>
      <c r="H36" s="70" t="s">
        <v>17</v>
      </c>
      <c r="I36" s="71">
        <v>4</v>
      </c>
      <c r="J36" s="52"/>
      <c r="K36" s="52"/>
      <c r="L36" s="53"/>
    </row>
    <row r="37" spans="2:14" ht="29.25" customHeight="1" x14ac:dyDescent="0.3">
      <c r="B37" s="201"/>
      <c r="C37" s="184" t="s">
        <v>11</v>
      </c>
      <c r="D37" s="184"/>
      <c r="E37" s="70">
        <v>5</v>
      </c>
      <c r="F37" s="52"/>
      <c r="G37" s="202"/>
      <c r="H37" s="70" t="s">
        <v>0</v>
      </c>
      <c r="I37" s="71">
        <v>5</v>
      </c>
      <c r="J37" s="52"/>
      <c r="K37" s="52"/>
      <c r="L37" s="53"/>
    </row>
    <row r="38" spans="2:14" ht="16.5" customHeight="1" x14ac:dyDescent="0.3">
      <c r="B38" s="72"/>
      <c r="C38" s="73"/>
      <c r="D38" s="73"/>
      <c r="E38" s="73"/>
      <c r="F38" s="52"/>
      <c r="G38" s="73"/>
      <c r="H38" s="73"/>
      <c r="I38" s="73"/>
      <c r="J38" s="73"/>
      <c r="K38" s="73"/>
      <c r="L38" s="53"/>
    </row>
    <row r="39" spans="2:14" ht="16.5" customHeight="1" x14ac:dyDescent="0.3">
      <c r="B39" s="72"/>
      <c r="C39" s="187" t="s">
        <v>20</v>
      </c>
      <c r="D39" s="187"/>
      <c r="E39" s="187"/>
      <c r="F39" s="187"/>
      <c r="G39" s="187"/>
      <c r="H39" s="190"/>
      <c r="I39" s="190"/>
      <c r="J39" s="190"/>
      <c r="K39" s="190"/>
      <c r="L39" s="53"/>
    </row>
    <row r="40" spans="2:14" ht="69.75" customHeight="1" x14ac:dyDescent="0.25">
      <c r="B40" s="72"/>
      <c r="C40" s="184" t="s">
        <v>84</v>
      </c>
      <c r="D40" s="184"/>
      <c r="E40" s="184"/>
      <c r="F40" s="70" t="s">
        <v>86</v>
      </c>
      <c r="G40" s="70" t="s">
        <v>93</v>
      </c>
      <c r="H40" s="70" t="s">
        <v>91</v>
      </c>
      <c r="I40" s="184" t="s">
        <v>89</v>
      </c>
      <c r="J40" s="184"/>
      <c r="K40" s="184" t="s">
        <v>87</v>
      </c>
      <c r="L40" s="193"/>
    </row>
    <row r="41" spans="2:14" ht="69.75" customHeight="1" x14ac:dyDescent="0.25">
      <c r="B41" s="72"/>
      <c r="C41" s="184" t="s">
        <v>85</v>
      </c>
      <c r="D41" s="184"/>
      <c r="E41" s="184"/>
      <c r="F41" s="70" t="s">
        <v>95</v>
      </c>
      <c r="G41" s="70" t="s">
        <v>94</v>
      </c>
      <c r="H41" s="70" t="s">
        <v>92</v>
      </c>
      <c r="I41" s="184" t="s">
        <v>90</v>
      </c>
      <c r="J41" s="184"/>
      <c r="K41" s="184" t="s">
        <v>88</v>
      </c>
      <c r="L41" s="193"/>
    </row>
    <row r="42" spans="2:14" x14ac:dyDescent="0.3">
      <c r="B42" s="51"/>
      <c r="C42" s="185" t="s">
        <v>21</v>
      </c>
      <c r="D42" s="185"/>
      <c r="E42" s="185" t="s">
        <v>12</v>
      </c>
      <c r="F42" s="74" t="s">
        <v>15</v>
      </c>
      <c r="G42" s="74" t="s">
        <v>16</v>
      </c>
      <c r="H42" s="75" t="s">
        <v>1</v>
      </c>
      <c r="I42" s="196" t="s">
        <v>17</v>
      </c>
      <c r="J42" s="196"/>
      <c r="K42" s="185" t="s">
        <v>0</v>
      </c>
      <c r="L42" s="191"/>
    </row>
    <row r="43" spans="2:14" x14ac:dyDescent="0.3">
      <c r="B43" s="51"/>
      <c r="C43" s="185"/>
      <c r="D43" s="185"/>
      <c r="E43" s="185"/>
      <c r="F43" s="76">
        <v>1</v>
      </c>
      <c r="G43" s="76">
        <v>2</v>
      </c>
      <c r="H43" s="76">
        <v>3</v>
      </c>
      <c r="I43" s="186">
        <v>4</v>
      </c>
      <c r="J43" s="186"/>
      <c r="K43" s="186">
        <v>5</v>
      </c>
      <c r="L43" s="192"/>
    </row>
    <row r="44" spans="2:14" ht="19.5" customHeight="1" x14ac:dyDescent="0.3">
      <c r="B44" s="51"/>
      <c r="C44" s="184" t="s">
        <v>7</v>
      </c>
      <c r="D44" s="184"/>
      <c r="E44" s="77">
        <v>1</v>
      </c>
      <c r="F44" s="78">
        <v>2</v>
      </c>
      <c r="G44" s="78">
        <v>3</v>
      </c>
      <c r="H44" s="78">
        <v>4</v>
      </c>
      <c r="I44" s="188">
        <v>5</v>
      </c>
      <c r="J44" s="188"/>
      <c r="K44" s="189">
        <v>6</v>
      </c>
      <c r="L44" s="197"/>
    </row>
    <row r="45" spans="2:14" ht="21.75" customHeight="1" x14ac:dyDescent="0.3">
      <c r="B45" s="51"/>
      <c r="C45" s="184" t="s">
        <v>8</v>
      </c>
      <c r="D45" s="184"/>
      <c r="E45" s="77">
        <v>2</v>
      </c>
      <c r="F45" s="78">
        <v>3</v>
      </c>
      <c r="G45" s="78">
        <v>4</v>
      </c>
      <c r="H45" s="79">
        <v>5</v>
      </c>
      <c r="I45" s="189">
        <v>6</v>
      </c>
      <c r="J45" s="189"/>
      <c r="K45" s="198">
        <v>7</v>
      </c>
      <c r="L45" s="199"/>
    </row>
    <row r="46" spans="2:14" ht="26.25" customHeight="1" x14ac:dyDescent="0.3">
      <c r="B46" s="51"/>
      <c r="C46" s="184" t="s">
        <v>9</v>
      </c>
      <c r="D46" s="184"/>
      <c r="E46" s="77">
        <v>3</v>
      </c>
      <c r="F46" s="78">
        <v>4</v>
      </c>
      <c r="G46" s="79">
        <v>5</v>
      </c>
      <c r="H46" s="80">
        <v>6</v>
      </c>
      <c r="I46" s="189">
        <v>7</v>
      </c>
      <c r="J46" s="189"/>
      <c r="K46" s="195">
        <v>8</v>
      </c>
      <c r="L46" s="200"/>
    </row>
    <row r="47" spans="2:14" ht="21" customHeight="1" x14ac:dyDescent="0.3">
      <c r="B47" s="51"/>
      <c r="C47" s="184" t="s">
        <v>10</v>
      </c>
      <c r="D47" s="184"/>
      <c r="E47" s="77">
        <v>4</v>
      </c>
      <c r="F47" s="79">
        <v>5</v>
      </c>
      <c r="G47" s="80">
        <v>6</v>
      </c>
      <c r="H47" s="80">
        <v>7</v>
      </c>
      <c r="I47" s="195">
        <v>8</v>
      </c>
      <c r="J47" s="195"/>
      <c r="K47" s="195">
        <v>9</v>
      </c>
      <c r="L47" s="200"/>
    </row>
    <row r="48" spans="2:14" ht="27" customHeight="1" x14ac:dyDescent="0.3">
      <c r="B48" s="51"/>
      <c r="C48" s="184" t="s">
        <v>11</v>
      </c>
      <c r="D48" s="184"/>
      <c r="E48" s="77">
        <v>5</v>
      </c>
      <c r="F48" s="80">
        <v>6</v>
      </c>
      <c r="G48" s="80">
        <v>7</v>
      </c>
      <c r="H48" s="81">
        <v>8</v>
      </c>
      <c r="I48" s="195">
        <v>9</v>
      </c>
      <c r="J48" s="195"/>
      <c r="K48" s="195">
        <v>10</v>
      </c>
      <c r="L48" s="200"/>
    </row>
    <row r="49" spans="2:12" x14ac:dyDescent="0.3">
      <c r="B49" s="51"/>
      <c r="C49" s="52"/>
      <c r="D49" s="52"/>
      <c r="E49" s="52"/>
      <c r="F49" s="52"/>
      <c r="G49" s="52"/>
      <c r="H49" s="52"/>
      <c r="I49" s="52"/>
      <c r="J49" s="52"/>
      <c r="K49" s="52"/>
      <c r="L49" s="53"/>
    </row>
    <row r="50" spans="2:12" ht="19.5" customHeight="1" x14ac:dyDescent="0.3">
      <c r="B50" s="51"/>
      <c r="C50" s="52"/>
      <c r="D50" s="52"/>
      <c r="E50" s="52"/>
      <c r="F50" s="52"/>
      <c r="G50" s="187" t="s">
        <v>14</v>
      </c>
      <c r="H50" s="187"/>
      <c r="I50" s="52"/>
      <c r="J50" s="52"/>
      <c r="K50" s="52"/>
      <c r="L50" s="53"/>
    </row>
    <row r="51" spans="2:12" ht="18" customHeight="1" x14ac:dyDescent="0.3">
      <c r="B51" s="51"/>
      <c r="C51" s="52"/>
      <c r="D51" s="52"/>
      <c r="E51" s="52"/>
      <c r="F51" s="52"/>
      <c r="G51" s="74" t="s">
        <v>20</v>
      </c>
      <c r="H51" s="82" t="s">
        <v>21</v>
      </c>
      <c r="I51" s="52"/>
      <c r="J51" s="52"/>
      <c r="K51" s="52"/>
      <c r="L51" s="53"/>
    </row>
    <row r="52" spans="2:12" ht="18" customHeight="1" x14ac:dyDescent="0.3">
      <c r="B52" s="51"/>
      <c r="C52" s="52"/>
      <c r="D52" s="52"/>
      <c r="E52" s="52"/>
      <c r="F52" s="52"/>
      <c r="G52" s="81" t="s">
        <v>22</v>
      </c>
      <c r="H52" s="83" t="s">
        <v>23</v>
      </c>
      <c r="I52" s="52"/>
      <c r="J52" s="52"/>
      <c r="K52" s="52"/>
      <c r="L52" s="53"/>
    </row>
    <row r="53" spans="2:12" ht="18" customHeight="1" x14ac:dyDescent="0.3">
      <c r="B53" s="51"/>
      <c r="C53" s="52"/>
      <c r="D53" s="52"/>
      <c r="E53" s="52"/>
      <c r="F53" s="52"/>
      <c r="G53" s="80" t="s">
        <v>24</v>
      </c>
      <c r="H53" s="83" t="s">
        <v>25</v>
      </c>
      <c r="I53" s="52"/>
      <c r="J53" s="52"/>
      <c r="K53" s="52"/>
      <c r="L53" s="53"/>
    </row>
    <row r="54" spans="2:12" ht="18" customHeight="1" x14ac:dyDescent="0.3">
      <c r="B54" s="51"/>
      <c r="C54" s="52"/>
      <c r="D54" s="52"/>
      <c r="E54" s="52"/>
      <c r="F54" s="52"/>
      <c r="G54" s="79">
        <v>5</v>
      </c>
      <c r="H54" s="83" t="s">
        <v>26</v>
      </c>
      <c r="I54" s="52"/>
      <c r="J54" s="52"/>
      <c r="K54" s="52"/>
      <c r="L54" s="53"/>
    </row>
    <row r="55" spans="2:12" ht="18" customHeight="1" x14ac:dyDescent="0.3">
      <c r="B55" s="51"/>
      <c r="C55" s="52"/>
      <c r="D55" s="52"/>
      <c r="E55" s="52"/>
      <c r="F55" s="52"/>
      <c r="G55" s="78" t="s">
        <v>27</v>
      </c>
      <c r="H55" s="83" t="s">
        <v>28</v>
      </c>
      <c r="I55" s="52"/>
      <c r="J55" s="52"/>
      <c r="K55" s="52"/>
      <c r="L55" s="53"/>
    </row>
    <row r="56" spans="2:12" ht="13.5" thickBot="1" x14ac:dyDescent="0.35">
      <c r="B56" s="54"/>
      <c r="C56" s="55"/>
      <c r="D56" s="55"/>
      <c r="E56" s="55"/>
      <c r="F56" s="55"/>
      <c r="G56" s="55"/>
      <c r="H56" s="55"/>
      <c r="I56" s="55"/>
      <c r="J56" s="55"/>
      <c r="K56" s="55"/>
      <c r="L56" s="56"/>
    </row>
    <row r="60" spans="2:12" hidden="1" x14ac:dyDescent="0.3">
      <c r="B60" s="7" t="s">
        <v>96</v>
      </c>
    </row>
    <row r="61" spans="2:12" hidden="1" x14ac:dyDescent="0.3">
      <c r="B61" s="7" t="s">
        <v>97</v>
      </c>
    </row>
  </sheetData>
  <mergeCells count="61">
    <mergeCell ref="C21:G21"/>
    <mergeCell ref="C23:G23"/>
    <mergeCell ref="C29:G29"/>
    <mergeCell ref="C25:G25"/>
    <mergeCell ref="C26:G26"/>
    <mergeCell ref="C27:G27"/>
    <mergeCell ref="C28:G28"/>
    <mergeCell ref="G32:G37"/>
    <mergeCell ref="H15:L15"/>
    <mergeCell ref="B15:G15"/>
    <mergeCell ref="B6:L6"/>
    <mergeCell ref="B2:B4"/>
    <mergeCell ref="B12:L12"/>
    <mergeCell ref="B7:L7"/>
    <mergeCell ref="C2:J4"/>
    <mergeCell ref="K2:L4"/>
    <mergeCell ref="C16:G16"/>
    <mergeCell ref="C17:G17"/>
    <mergeCell ref="C18:G18"/>
    <mergeCell ref="C19:G19"/>
    <mergeCell ref="C20:G20"/>
    <mergeCell ref="C24:G24"/>
    <mergeCell ref="C22:G22"/>
    <mergeCell ref="B32:B37"/>
    <mergeCell ref="C32:D32"/>
    <mergeCell ref="C33:D33"/>
    <mergeCell ref="C34:D34"/>
    <mergeCell ref="C35:D35"/>
    <mergeCell ref="C36:D36"/>
    <mergeCell ref="G50:H50"/>
    <mergeCell ref="C45:D45"/>
    <mergeCell ref="K40:L40"/>
    <mergeCell ref="C48:D48"/>
    <mergeCell ref="C47:D47"/>
    <mergeCell ref="I48:J48"/>
    <mergeCell ref="I42:J42"/>
    <mergeCell ref="I40:J40"/>
    <mergeCell ref="I41:J41"/>
    <mergeCell ref="K44:L44"/>
    <mergeCell ref="K45:L45"/>
    <mergeCell ref="K46:L46"/>
    <mergeCell ref="K47:L47"/>
    <mergeCell ref="K48:L48"/>
    <mergeCell ref="I47:J47"/>
    <mergeCell ref="I46:J46"/>
    <mergeCell ref="C46:D46"/>
    <mergeCell ref="C42:D43"/>
    <mergeCell ref="I43:J43"/>
    <mergeCell ref="H31:I31"/>
    <mergeCell ref="C41:E41"/>
    <mergeCell ref="C44:D44"/>
    <mergeCell ref="I44:J44"/>
    <mergeCell ref="C37:D37"/>
    <mergeCell ref="C40:E40"/>
    <mergeCell ref="I45:J45"/>
    <mergeCell ref="E42:E43"/>
    <mergeCell ref="C39:K39"/>
    <mergeCell ref="K42:L42"/>
    <mergeCell ref="K43:L43"/>
    <mergeCell ref="K41:L41"/>
    <mergeCell ref="C31:E31"/>
  </mergeCells>
  <phoneticPr fontId="1" type="noConversion"/>
  <conditionalFormatting sqref="J17:K29">
    <cfRule type="expression" dxfId="17" priority="1" stopIfTrue="1">
      <formula>"""bajo"""</formula>
    </cfRule>
  </conditionalFormatting>
  <conditionalFormatting sqref="L17:L29">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11">
    <dataValidation type="list" allowBlank="1" showInputMessage="1" showErrorMessage="1" sqref="H15" xr:uid="{00000000-0002-0000-0200-000002000000}">
      <formula1>$B$60:$B$61</formula1>
    </dataValidation>
    <dataValidation type="list" allowBlank="1" showInputMessage="1" showErrorMessage="1" sqref="C17:G17" xr:uid="{00000000-0002-0000-0200-000005000000}">
      <formula1>INDIRECT($B$17)</formula1>
    </dataValidation>
    <dataValidation type="list" allowBlank="1" showInputMessage="1" showErrorMessage="1" sqref="C18:G18" xr:uid="{00000000-0002-0000-0200-000006000000}">
      <formula1>INDIRECT($B$18)</formula1>
    </dataValidation>
    <dataValidation type="list" allowBlank="1" showInputMessage="1" showErrorMessage="1" sqref="C19:G19" xr:uid="{00000000-0002-0000-0200-000007000000}">
      <formula1>INDIRECT($B$19)</formula1>
    </dataValidation>
    <dataValidation type="list" allowBlank="1" showInputMessage="1" showErrorMessage="1" sqref="C20:G20" xr:uid="{00000000-0002-0000-0200-000008000000}">
      <formula1>INDIRECT($B$20)</formula1>
    </dataValidation>
    <dataValidation type="list" allowBlank="1" showInputMessage="1" showErrorMessage="1" sqref="C21:G21 C23" xr:uid="{00000000-0002-0000-0200-00000B000000}">
      <formula1>INDIRECT(#REF!)</formula1>
    </dataValidation>
    <dataValidation type="list" allowBlank="1" showInputMessage="1" showErrorMessage="1" sqref="C22:G22" xr:uid="{00000000-0002-0000-0200-00000D000000}">
      <formula1>INDIRECT($B$22)</formula1>
    </dataValidation>
    <dataValidation type="list" allowBlank="1" showInputMessage="1" showErrorMessage="1" sqref="C24:G24" xr:uid="{00000000-0002-0000-0200-000013000000}">
      <formula1>INDIRECT($B$24)</formula1>
    </dataValidation>
    <dataValidation type="list" allowBlank="1" showInputMessage="1" showErrorMessage="1" sqref="I17:I29" xr:uid="{00000000-0002-0000-0200-000000000000}">
      <formula1>$E$33:$E$37</formula1>
    </dataValidation>
    <dataValidation type="list" allowBlank="1" showInputMessage="1" showErrorMessage="1" sqref="J17:J29" xr:uid="{00000000-0002-0000-0200-000001000000}">
      <formula1>$I$33:$I$37</formula1>
    </dataValidation>
    <dataValidation type="list" allowBlank="1" showInputMessage="1" showErrorMessage="1" sqref="B17:B29"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8"/>
  <sheetViews>
    <sheetView showGridLines="0" zoomScale="50" zoomScaleNormal="50" zoomScalePageLayoutView="70" workbookViewId="0">
      <selection activeCell="C2" sqref="C2:P4"/>
    </sheetView>
  </sheetViews>
  <sheetFormatPr baseColWidth="10" defaultColWidth="10.81640625" defaultRowHeight="12.5" x14ac:dyDescent="0.25"/>
  <cols>
    <col min="1" max="1" width="2.81640625" customWidth="1"/>
    <col min="2" max="2" width="41.453125" customWidth="1"/>
    <col min="3" max="3" width="15.81640625" customWidth="1"/>
    <col min="4" max="4" width="13.1796875" customWidth="1"/>
    <col min="5" max="5" width="16.453125" customWidth="1"/>
    <col min="6" max="6" width="14.81640625" customWidth="1"/>
    <col min="7" max="7" width="17.453125" customWidth="1"/>
    <col min="8" max="8" width="66.54296875" customWidth="1"/>
    <col min="9" max="9" width="15.81640625" customWidth="1"/>
    <col min="10" max="10" width="9.453125" customWidth="1"/>
    <col min="11" max="16" width="14" customWidth="1"/>
    <col min="17" max="17" width="21.36328125" customWidth="1"/>
    <col min="18" max="18" width="20.81640625" style="4" customWidth="1"/>
  </cols>
  <sheetData>
    <row r="2" spans="2:26" ht="48.75" customHeight="1" x14ac:dyDescent="0.25">
      <c r="B2" s="157"/>
      <c r="C2" s="166" t="s">
        <v>109</v>
      </c>
      <c r="D2" s="167"/>
      <c r="E2" s="167"/>
      <c r="F2" s="167"/>
      <c r="G2" s="167"/>
      <c r="H2" s="167"/>
      <c r="I2" s="167"/>
      <c r="J2" s="167"/>
      <c r="K2" s="167"/>
      <c r="L2" s="167"/>
      <c r="M2" s="167"/>
      <c r="N2" s="167"/>
      <c r="O2" s="167"/>
      <c r="P2" s="168"/>
      <c r="Q2" s="109" t="s">
        <v>123</v>
      </c>
      <c r="R2" s="218"/>
    </row>
    <row r="3" spans="2:26" ht="30" customHeight="1" x14ac:dyDescent="0.25">
      <c r="B3" s="157"/>
      <c r="C3" s="169"/>
      <c r="D3" s="170"/>
      <c r="E3" s="170"/>
      <c r="F3" s="170"/>
      <c r="G3" s="170"/>
      <c r="H3" s="170"/>
      <c r="I3" s="170"/>
      <c r="J3" s="170"/>
      <c r="K3" s="170"/>
      <c r="L3" s="170"/>
      <c r="M3" s="170"/>
      <c r="N3" s="170"/>
      <c r="O3" s="170"/>
      <c r="P3" s="171"/>
      <c r="Q3" s="219"/>
      <c r="R3" s="220"/>
    </row>
    <row r="4" spans="2:26" ht="39.75" customHeight="1" x14ac:dyDescent="0.25">
      <c r="B4" s="157"/>
      <c r="C4" s="172"/>
      <c r="D4" s="173"/>
      <c r="E4" s="173"/>
      <c r="F4" s="173"/>
      <c r="G4" s="173"/>
      <c r="H4" s="173"/>
      <c r="I4" s="173"/>
      <c r="J4" s="173"/>
      <c r="K4" s="173"/>
      <c r="L4" s="173"/>
      <c r="M4" s="173"/>
      <c r="N4" s="173"/>
      <c r="O4" s="173"/>
      <c r="P4" s="174"/>
      <c r="Q4" s="221"/>
      <c r="R4" s="222"/>
    </row>
    <row r="5" spans="2:26" ht="13" thickBot="1" x14ac:dyDescent="0.3"/>
    <row r="6" spans="2:26" ht="78.75" customHeight="1" thickBot="1" x14ac:dyDescent="0.3">
      <c r="B6" s="271" t="s">
        <v>223</v>
      </c>
      <c r="C6" s="272"/>
      <c r="D6" s="272"/>
      <c r="E6" s="272"/>
      <c r="F6" s="272"/>
      <c r="G6" s="272"/>
      <c r="H6" s="272"/>
      <c r="I6" s="272"/>
      <c r="J6" s="272"/>
      <c r="K6" s="272"/>
      <c r="L6" s="272"/>
      <c r="M6" s="272"/>
      <c r="N6" s="272"/>
      <c r="O6" s="272"/>
      <c r="P6" s="272"/>
      <c r="Q6" s="272"/>
      <c r="R6" s="273"/>
      <c r="S6" s="1"/>
      <c r="T6" s="1"/>
      <c r="U6" s="1"/>
      <c r="V6" s="1"/>
      <c r="W6" s="1"/>
      <c r="X6" s="1"/>
      <c r="Y6" s="1"/>
      <c r="Z6" s="1"/>
    </row>
    <row r="7" spans="2:26" ht="24.75" customHeight="1" x14ac:dyDescent="0.25">
      <c r="B7" s="274" t="s">
        <v>82</v>
      </c>
      <c r="C7" s="275"/>
      <c r="D7" s="275"/>
      <c r="E7" s="275"/>
      <c r="F7" s="275"/>
      <c r="G7" s="275"/>
      <c r="H7" s="275"/>
      <c r="I7" s="275"/>
      <c r="J7" s="275"/>
      <c r="K7" s="275"/>
      <c r="L7" s="275"/>
      <c r="M7" s="275"/>
      <c r="N7" s="275"/>
      <c r="O7" s="275"/>
      <c r="P7" s="275"/>
      <c r="Q7" s="275"/>
      <c r="R7" s="276"/>
    </row>
    <row r="8" spans="2:26" ht="15.5" x14ac:dyDescent="0.35">
      <c r="B8" s="264" t="s">
        <v>83</v>
      </c>
      <c r="C8" s="265"/>
      <c r="D8" s="265"/>
      <c r="E8" s="265"/>
      <c r="F8" s="265"/>
      <c r="G8" s="265"/>
      <c r="H8" s="265"/>
      <c r="I8" s="265"/>
      <c r="J8" s="265"/>
      <c r="K8" s="265"/>
      <c r="L8" s="265"/>
      <c r="M8" s="265"/>
      <c r="N8" s="265"/>
      <c r="O8" s="265"/>
      <c r="P8" s="265"/>
      <c r="Q8" s="265"/>
      <c r="R8" s="265"/>
    </row>
    <row r="9" spans="2:26" ht="34.5" customHeight="1" x14ac:dyDescent="0.25">
      <c r="B9" s="262" t="s">
        <v>115</v>
      </c>
      <c r="C9" s="263"/>
      <c r="D9" s="263"/>
      <c r="E9" s="263"/>
      <c r="F9" s="263"/>
      <c r="G9" s="263"/>
      <c r="H9" s="263"/>
      <c r="I9" s="263"/>
      <c r="J9" s="263"/>
      <c r="K9" s="263"/>
      <c r="L9" s="263"/>
      <c r="M9" s="263"/>
      <c r="N9" s="263"/>
      <c r="O9" s="263"/>
      <c r="P9" s="263"/>
      <c r="Q9" s="263"/>
      <c r="R9" s="263"/>
    </row>
    <row r="10" spans="2:26" ht="15.5" x14ac:dyDescent="0.35">
      <c r="B10" s="264" t="s">
        <v>119</v>
      </c>
      <c r="C10" s="265"/>
      <c r="D10" s="265"/>
      <c r="E10" s="265"/>
      <c r="F10" s="265"/>
      <c r="G10" s="265"/>
      <c r="H10" s="265"/>
      <c r="I10" s="265"/>
      <c r="J10" s="265"/>
      <c r="K10" s="265"/>
      <c r="L10" s="265"/>
      <c r="M10" s="265"/>
      <c r="N10" s="265"/>
      <c r="O10" s="265"/>
      <c r="P10" s="265"/>
      <c r="Q10" s="265"/>
      <c r="R10" s="265"/>
    </row>
    <row r="11" spans="2:26" ht="13" x14ac:dyDescent="0.3">
      <c r="B11" s="51"/>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84" t="s">
        <v>64</v>
      </c>
      <c r="C15" s="261" t="s">
        <v>69</v>
      </c>
      <c r="D15" s="261"/>
      <c r="E15" s="261"/>
      <c r="F15" s="261"/>
      <c r="G15" s="223" t="s">
        <v>74</v>
      </c>
      <c r="H15" s="223"/>
      <c r="I15" s="58" t="s">
        <v>5</v>
      </c>
      <c r="J15" s="58" t="s">
        <v>3</v>
      </c>
      <c r="K15" s="58" t="s">
        <v>75</v>
      </c>
      <c r="L15" s="58" t="s">
        <v>72</v>
      </c>
      <c r="M15" s="58" t="s">
        <v>76</v>
      </c>
      <c r="N15" s="58" t="s">
        <v>77</v>
      </c>
      <c r="O15" s="58" t="s">
        <v>78</v>
      </c>
      <c r="P15" s="58" t="s">
        <v>79</v>
      </c>
      <c r="Q15" s="58" t="s">
        <v>105</v>
      </c>
      <c r="R15" s="11" t="s">
        <v>81</v>
      </c>
    </row>
    <row r="16" spans="2:26" s="27" customFormat="1" ht="118.75" customHeight="1" thickBot="1" x14ac:dyDescent="0.3">
      <c r="B16" s="87" t="str">
        <f>+EVALUACION!B17</f>
        <v>PLANEACIÓN</v>
      </c>
      <c r="C16" s="227" t="str">
        <f>+EVALUACION!C17</f>
        <v xml:space="preserve">Requisitos habilitantes inapropiados para el proceso de selección </v>
      </c>
      <c r="D16" s="227"/>
      <c r="E16" s="227"/>
      <c r="F16" s="227"/>
      <c r="G16" s="184" t="s">
        <v>206</v>
      </c>
      <c r="H16" s="184"/>
      <c r="I16" s="91">
        <f>+EVALUACION!I17</f>
        <v>2</v>
      </c>
      <c r="J16" s="60">
        <f>+EVALUACION!J17</f>
        <v>4</v>
      </c>
      <c r="K16" s="60">
        <f>+I16+J16</f>
        <v>6</v>
      </c>
      <c r="L16" s="60" t="str">
        <f>IF(K16&lt;=4,"BAJO",IF(K16=5,"MEDIO",IF(K16=6,"ALTO",IF(K16=7,"ALTO","EXTREMO"))))</f>
        <v>ALTO</v>
      </c>
      <c r="M16" s="85" t="s">
        <v>65</v>
      </c>
      <c r="N16" s="86" t="s">
        <v>207</v>
      </c>
      <c r="O16" s="86" t="s">
        <v>208</v>
      </c>
      <c r="P16" s="86" t="s">
        <v>209</v>
      </c>
      <c r="Q16" s="86" t="s">
        <v>210</v>
      </c>
      <c r="R16" s="37" t="s">
        <v>211</v>
      </c>
    </row>
    <row r="17" spans="2:18" s="27" customFormat="1" ht="69.650000000000006" customHeight="1" thickBot="1" x14ac:dyDescent="0.3">
      <c r="B17" s="87" t="str">
        <f>+EVALUACION!B18</f>
        <v>PLANEACIÓN</v>
      </c>
      <c r="C17" s="227" t="str">
        <f>+EVALUACION!C18</f>
        <v>Inadecuado análisis  económico estimativo del valor del contrato</v>
      </c>
      <c r="D17" s="227"/>
      <c r="E17" s="227"/>
      <c r="F17" s="227"/>
      <c r="G17" s="184" t="s">
        <v>212</v>
      </c>
      <c r="H17" s="184"/>
      <c r="I17" s="60">
        <f>+EVALUACION!I18</f>
        <v>2</v>
      </c>
      <c r="J17" s="60">
        <f>+EVALUACION!J18</f>
        <v>5</v>
      </c>
      <c r="K17" s="60">
        <f t="shared" ref="K17:K21" si="0">+I17+J17</f>
        <v>7</v>
      </c>
      <c r="L17" s="60" t="str">
        <f t="shared" ref="L17:L23" si="1">IF(K17&lt;=4,"BAJO",IF(K17=5,"MEDIO",IF(K17=6,"ALTO",IF(K17=7,"ALTO","EXTREMO"))))</f>
        <v>ALTO</v>
      </c>
      <c r="M17" s="60" t="s">
        <v>139</v>
      </c>
      <c r="N17" s="88" t="s">
        <v>213</v>
      </c>
      <c r="O17" s="88" t="s">
        <v>208</v>
      </c>
      <c r="P17" s="86" t="s">
        <v>209</v>
      </c>
      <c r="Q17" s="86" t="s">
        <v>214</v>
      </c>
      <c r="R17" s="37" t="s">
        <v>137</v>
      </c>
    </row>
    <row r="18" spans="2:18" s="27" customFormat="1" ht="73.25" customHeight="1" thickBot="1" x14ac:dyDescent="0.3">
      <c r="B18" s="87" t="str">
        <f>+EVALUACION!B19</f>
        <v>PLANEACIÓN</v>
      </c>
      <c r="C18" s="227" t="str">
        <f>+EVALUACION!C19</f>
        <v xml:space="preserve">Inadecuada  descripción del bien o servicio requerido </v>
      </c>
      <c r="D18" s="227"/>
      <c r="E18" s="227"/>
      <c r="F18" s="227"/>
      <c r="G18" s="184" t="s">
        <v>215</v>
      </c>
      <c r="H18" s="184"/>
      <c r="I18" s="60">
        <f>+EVALUACION!I19</f>
        <v>2</v>
      </c>
      <c r="J18" s="60">
        <f>+EVALUACION!J19</f>
        <v>4</v>
      </c>
      <c r="K18" s="60">
        <f t="shared" si="0"/>
        <v>6</v>
      </c>
      <c r="L18" s="60" t="str">
        <f t="shared" si="1"/>
        <v>ALTO</v>
      </c>
      <c r="M18" s="60" t="s">
        <v>65</v>
      </c>
      <c r="N18" s="88" t="s">
        <v>154</v>
      </c>
      <c r="O18" s="88" t="s">
        <v>155</v>
      </c>
      <c r="P18" s="86" t="s">
        <v>138</v>
      </c>
      <c r="Q18" s="86" t="s">
        <v>216</v>
      </c>
      <c r="R18" s="37" t="s">
        <v>137</v>
      </c>
    </row>
    <row r="19" spans="2:18" s="27" customFormat="1" ht="88.75" customHeight="1" thickBot="1" x14ac:dyDescent="0.3">
      <c r="B19" s="87" t="str">
        <f>+EVALUACION!B20</f>
        <v>PLANEACIÓN</v>
      </c>
      <c r="C19" s="227" t="str">
        <f>+EVALUACION!C20</f>
        <v>Requisitos habilitantes que impidan la selección objetiva</v>
      </c>
      <c r="D19" s="227"/>
      <c r="E19" s="227"/>
      <c r="F19" s="227"/>
      <c r="G19" s="184" t="s">
        <v>217</v>
      </c>
      <c r="H19" s="184"/>
      <c r="I19" s="60">
        <f>+EVALUACION!I20</f>
        <v>1</v>
      </c>
      <c r="J19" s="60">
        <f>+EVALUACION!J20</f>
        <v>5</v>
      </c>
      <c r="K19" s="60">
        <f t="shared" si="0"/>
        <v>6</v>
      </c>
      <c r="L19" s="60" t="str">
        <f t="shared" si="1"/>
        <v>ALTO</v>
      </c>
      <c r="M19" s="60" t="s">
        <v>65</v>
      </c>
      <c r="N19" s="88" t="s">
        <v>154</v>
      </c>
      <c r="O19" s="88" t="s">
        <v>155</v>
      </c>
      <c r="P19" s="86" t="s">
        <v>138</v>
      </c>
      <c r="Q19" s="86" t="s">
        <v>156</v>
      </c>
      <c r="R19" s="37" t="s">
        <v>137</v>
      </c>
    </row>
    <row r="20" spans="2:18" s="27" customFormat="1" ht="158.4" customHeight="1" x14ac:dyDescent="0.25">
      <c r="B20" s="87" t="str">
        <f>+EVALUACION!B21</f>
        <v>PLANEACIÓN</v>
      </c>
      <c r="C20" s="266" t="str">
        <f>+EVALUACION!C21</f>
        <v>Baja participación de oferentes</v>
      </c>
      <c r="D20" s="267"/>
      <c r="E20" s="267"/>
      <c r="F20" s="268"/>
      <c r="G20" s="269" t="s">
        <v>184</v>
      </c>
      <c r="H20" s="270"/>
      <c r="I20" s="60">
        <f>+EVALUACION!I21</f>
        <v>3</v>
      </c>
      <c r="J20" s="60">
        <f>+EVALUACION!J21</f>
        <v>4</v>
      </c>
      <c r="K20" s="60">
        <f t="shared" ref="K20" si="2">+I20+J20</f>
        <v>7</v>
      </c>
      <c r="L20" s="60" t="str">
        <f t="shared" ref="L20" si="3">IF(K20&lt;=4,"BAJO",IF(K20=5,"MEDIO",IF(K20=6,"ALTO",IF(K20=7,"ALTO","EXTREMO"))))</f>
        <v>ALTO</v>
      </c>
      <c r="M20" s="60" t="s">
        <v>65</v>
      </c>
      <c r="N20" s="86" t="s">
        <v>136</v>
      </c>
      <c r="O20" s="88" t="s">
        <v>155</v>
      </c>
      <c r="P20" s="86" t="s">
        <v>138</v>
      </c>
      <c r="Q20" s="86" t="s">
        <v>156</v>
      </c>
      <c r="R20" s="37" t="s">
        <v>137</v>
      </c>
    </row>
    <row r="21" spans="2:18" s="27" customFormat="1" ht="104.4" customHeight="1" x14ac:dyDescent="0.25">
      <c r="B21" s="87" t="str">
        <f>+EVALUACION!B22</f>
        <v>SELECCIÓN</v>
      </c>
      <c r="C21" s="227" t="str">
        <f>+EVALUACION!C22</f>
        <v>Inadecuada evaluación de las ofertas y/o verificación de requisitos habilitantes</v>
      </c>
      <c r="D21" s="227"/>
      <c r="E21" s="227"/>
      <c r="F21" s="227"/>
      <c r="G21" s="184" t="s">
        <v>218</v>
      </c>
      <c r="H21" s="184"/>
      <c r="I21" s="60">
        <f>+EVALUACION!I22</f>
        <v>2</v>
      </c>
      <c r="J21" s="60">
        <f>+EVALUACION!J22</f>
        <v>4</v>
      </c>
      <c r="K21" s="60">
        <f t="shared" si="0"/>
        <v>6</v>
      </c>
      <c r="L21" s="60" t="str">
        <f t="shared" si="1"/>
        <v>ALTO</v>
      </c>
      <c r="M21" s="60" t="s">
        <v>65</v>
      </c>
      <c r="N21" s="88" t="s">
        <v>157</v>
      </c>
      <c r="O21" s="88" t="s">
        <v>158</v>
      </c>
      <c r="P21" s="88" t="s">
        <v>159</v>
      </c>
      <c r="Q21" s="88" t="s">
        <v>160</v>
      </c>
      <c r="R21" s="38" t="s">
        <v>161</v>
      </c>
    </row>
    <row r="22" spans="2:18" s="27" customFormat="1" ht="100.5" customHeight="1" thickBot="1" x14ac:dyDescent="0.3">
      <c r="B22" s="87" t="str">
        <f>+EVALUACION!B23</f>
        <v>SELECCIÓN</v>
      </c>
      <c r="C22" s="227" t="str">
        <f>+EVALUACION!C23</f>
        <v>Falla SECOP</v>
      </c>
      <c r="D22" s="227"/>
      <c r="E22" s="227"/>
      <c r="F22" s="227"/>
      <c r="G22" s="228" t="s">
        <v>185</v>
      </c>
      <c r="H22" s="229"/>
      <c r="I22" s="60">
        <f>+EVALUACION!I23</f>
        <v>4</v>
      </c>
      <c r="J22" s="60">
        <f>+EVALUACION!J23</f>
        <v>4</v>
      </c>
      <c r="K22" s="60">
        <f t="shared" ref="K22" si="4">+I22+J22</f>
        <v>8</v>
      </c>
      <c r="L22" s="60" t="str">
        <f t="shared" si="1"/>
        <v>EXTREMO</v>
      </c>
      <c r="M22" s="60" t="s">
        <v>65</v>
      </c>
      <c r="N22" s="88" t="s">
        <v>186</v>
      </c>
      <c r="O22" s="88" t="s">
        <v>187</v>
      </c>
      <c r="P22" s="88" t="s">
        <v>188</v>
      </c>
      <c r="Q22" s="88" t="s">
        <v>220</v>
      </c>
      <c r="R22" s="38" t="s">
        <v>137</v>
      </c>
    </row>
    <row r="23" spans="2:18" s="27" customFormat="1" ht="93.75" customHeight="1" x14ac:dyDescent="0.25">
      <c r="B23" s="87" t="str">
        <f>+EVALUACION!B24</f>
        <v>CONTRATACIÓN</v>
      </c>
      <c r="C23" s="227" t="str">
        <f>+EVALUACION!C24</f>
        <v>Falta de constitución o constitución tardía de la garantía única. Aceptación de garantías que no se ajustan a lo contemplado en el contrato</v>
      </c>
      <c r="D23" s="227"/>
      <c r="E23" s="227"/>
      <c r="F23" s="227"/>
      <c r="G23" s="184" t="s">
        <v>148</v>
      </c>
      <c r="H23" s="184"/>
      <c r="I23" s="60">
        <f>+EVALUACION!I24</f>
        <v>1</v>
      </c>
      <c r="J23" s="60">
        <f>+EVALUACION!J24</f>
        <v>5</v>
      </c>
      <c r="K23" s="60">
        <f t="shared" ref="K23" si="5">+I23+J23</f>
        <v>6</v>
      </c>
      <c r="L23" s="60" t="str">
        <f t="shared" si="1"/>
        <v>ALTO</v>
      </c>
      <c r="M23" s="60" t="s">
        <v>65</v>
      </c>
      <c r="N23" s="88" t="s">
        <v>140</v>
      </c>
      <c r="O23" s="88" t="s">
        <v>141</v>
      </c>
      <c r="P23" s="88" t="s">
        <v>162</v>
      </c>
      <c r="Q23" s="88" t="s">
        <v>142</v>
      </c>
      <c r="R23" s="37" t="s">
        <v>137</v>
      </c>
    </row>
    <row r="24" spans="2:18" s="27" customFormat="1" ht="72" customHeight="1" x14ac:dyDescent="0.25">
      <c r="B24" s="87" t="str">
        <f>+EVALUACION!B25</f>
        <v>EJECUCIÓN</v>
      </c>
      <c r="C24" s="227" t="str">
        <f>+EVALUACION!C25</f>
        <v>Instalación de repuestos de segunda mano o no originales, incumpliendo la exigencia técnica del contrato.</v>
      </c>
      <c r="D24" s="227"/>
      <c r="E24" s="227"/>
      <c r="F24" s="227"/>
      <c r="G24" s="184" t="s">
        <v>149</v>
      </c>
      <c r="H24" s="184"/>
      <c r="I24" s="60">
        <f>+EVALUACION!I25</f>
        <v>2</v>
      </c>
      <c r="J24" s="60">
        <f>+EVALUACION!J25</f>
        <v>5</v>
      </c>
      <c r="K24" s="60">
        <f t="shared" ref="K24:K28" si="6">+I24+J24</f>
        <v>7</v>
      </c>
      <c r="L24" s="60" t="str">
        <f t="shared" ref="L24:L28" si="7">IF(K24&lt;=4,"BAJO",IF(K24=5,"MEDIO",IF(K24=6,"ALTO",IF(K24=7,"ALTO","EXTREMO"))))</f>
        <v>ALTO</v>
      </c>
      <c r="M24" s="98" t="s">
        <v>139</v>
      </c>
      <c r="N24" s="99" t="s">
        <v>143</v>
      </c>
      <c r="O24" s="99" t="s">
        <v>146</v>
      </c>
      <c r="P24" s="99" t="s">
        <v>145</v>
      </c>
      <c r="Q24" s="99" t="s">
        <v>147</v>
      </c>
      <c r="R24" s="100" t="s">
        <v>144</v>
      </c>
    </row>
    <row r="25" spans="2:18" s="27" customFormat="1" ht="84" customHeight="1" x14ac:dyDescent="0.25">
      <c r="B25" s="87" t="str">
        <f>+EVALUACION!B26</f>
        <v>EJECUCIÓN</v>
      </c>
      <c r="C25" s="227" t="str">
        <f>+EVALUACION!C26</f>
        <v>Incumplimiento de la normatividad ambiental (vertimientos por lavado, mal manejo y disposición de aceites usados o baterías).</v>
      </c>
      <c r="D25" s="227"/>
      <c r="E25" s="227"/>
      <c r="F25" s="227"/>
      <c r="G25" s="184" t="s">
        <v>150</v>
      </c>
      <c r="H25" s="184"/>
      <c r="I25" s="60">
        <f>+EVALUACION!I26</f>
        <v>2</v>
      </c>
      <c r="J25" s="60">
        <f>+EVALUACION!J26</f>
        <v>4</v>
      </c>
      <c r="K25" s="60">
        <f t="shared" si="6"/>
        <v>6</v>
      </c>
      <c r="L25" s="60" t="str">
        <f t="shared" si="7"/>
        <v>ALTO</v>
      </c>
      <c r="M25" s="98" t="s">
        <v>65</v>
      </c>
      <c r="N25" s="99" t="s">
        <v>143</v>
      </c>
      <c r="O25" s="99" t="s">
        <v>146</v>
      </c>
      <c r="P25" s="99" t="s">
        <v>145</v>
      </c>
      <c r="Q25" s="99" t="s">
        <v>151</v>
      </c>
      <c r="R25" s="100" t="s">
        <v>152</v>
      </c>
    </row>
    <row r="26" spans="2:18" s="27" customFormat="1" ht="94.5" customHeight="1" x14ac:dyDescent="0.25">
      <c r="B26" s="87" t="str">
        <f>+EVALUACION!B27</f>
        <v>EJECUCIÓN</v>
      </c>
      <c r="C26" s="227" t="str">
        <f>+EVALUACION!C27</f>
        <v>Accidentes, robos o daños a los vehículos y maquinaria amarilla mientras están en el taller o durante traslados en grúa.</v>
      </c>
      <c r="D26" s="227"/>
      <c r="E26" s="227"/>
      <c r="F26" s="227"/>
      <c r="G26" s="184" t="s">
        <v>150</v>
      </c>
      <c r="H26" s="184"/>
      <c r="I26" s="60">
        <f>+EVALUACION!I27</f>
        <v>2</v>
      </c>
      <c r="J26" s="60">
        <f>+EVALUACION!J27</f>
        <v>4</v>
      </c>
      <c r="K26" s="60">
        <f t="shared" si="6"/>
        <v>6</v>
      </c>
      <c r="L26" s="60" t="str">
        <f t="shared" si="7"/>
        <v>ALTO</v>
      </c>
      <c r="M26" s="98" t="s">
        <v>65</v>
      </c>
      <c r="N26" s="99" t="s">
        <v>143</v>
      </c>
      <c r="O26" s="99" t="s">
        <v>146</v>
      </c>
      <c r="P26" s="99" t="s">
        <v>145</v>
      </c>
      <c r="Q26" s="99" t="s">
        <v>151</v>
      </c>
      <c r="R26" s="100" t="s">
        <v>152</v>
      </c>
    </row>
    <row r="27" spans="2:18" s="27" customFormat="1" ht="87.75" customHeight="1" x14ac:dyDescent="0.25">
      <c r="B27" s="87" t="str">
        <f>+EVALUACION!B28</f>
        <v>EJECUCIÓN</v>
      </c>
      <c r="C27" s="227" t="str">
        <f>+EVALUACION!C28</f>
        <v>Agotamiento acelerado del presupuesto por fallas correctivas mayores no previstas en la maquinaria amarilla.</v>
      </c>
      <c r="D27" s="227"/>
      <c r="E27" s="227"/>
      <c r="F27" s="227"/>
      <c r="G27" s="184" t="s">
        <v>153</v>
      </c>
      <c r="H27" s="184"/>
      <c r="I27" s="60">
        <f>+EVALUACION!I28</f>
        <v>3</v>
      </c>
      <c r="J27" s="60">
        <f>+EVALUACION!J28</f>
        <v>4</v>
      </c>
      <c r="K27" s="60">
        <f t="shared" si="6"/>
        <v>7</v>
      </c>
      <c r="L27" s="60" t="str">
        <f t="shared" si="7"/>
        <v>ALTO</v>
      </c>
      <c r="M27" s="98" t="s">
        <v>65</v>
      </c>
      <c r="N27" s="99" t="s">
        <v>143</v>
      </c>
      <c r="O27" s="99" t="s">
        <v>146</v>
      </c>
      <c r="P27" s="99" t="s">
        <v>145</v>
      </c>
      <c r="Q27" s="99" t="s">
        <v>151</v>
      </c>
      <c r="R27" s="100" t="s">
        <v>144</v>
      </c>
    </row>
    <row r="28" spans="2:18" s="27" customFormat="1" ht="81" customHeight="1" x14ac:dyDescent="0.25">
      <c r="B28" s="87" t="str">
        <f>+EVALUACION!B29</f>
        <v>EJECUCIÓN</v>
      </c>
      <c r="C28" s="227" t="str">
        <f>+EVALUACION!C29</f>
        <v>Retrasos injustificados en los tiempos de entrega de los vehículos intervenidos, superando los tiempos pactados en el Anexo Técnico.</v>
      </c>
      <c r="D28" s="227"/>
      <c r="E28" s="227"/>
      <c r="F28" s="227"/>
      <c r="G28" s="184" t="s">
        <v>219</v>
      </c>
      <c r="H28" s="184"/>
      <c r="I28" s="60">
        <f>+EVALUACION!I29</f>
        <v>3</v>
      </c>
      <c r="J28" s="60">
        <f>+EVALUACION!J29</f>
        <v>4</v>
      </c>
      <c r="K28" s="60">
        <f t="shared" si="6"/>
        <v>7</v>
      </c>
      <c r="L28" s="60" t="str">
        <f t="shared" si="7"/>
        <v>ALTO</v>
      </c>
      <c r="M28" s="98" t="s">
        <v>65</v>
      </c>
      <c r="N28" s="99" t="s">
        <v>163</v>
      </c>
      <c r="O28" s="99" t="s">
        <v>164</v>
      </c>
      <c r="P28" s="99" t="s">
        <v>165</v>
      </c>
      <c r="Q28" s="99" t="s">
        <v>166</v>
      </c>
      <c r="R28" s="100" t="s">
        <v>167</v>
      </c>
    </row>
    <row r="29" spans="2:18" ht="12.75" customHeight="1" x14ac:dyDescent="0.3">
      <c r="B29" s="51"/>
      <c r="C29" s="52"/>
      <c r="D29" s="52"/>
      <c r="E29" s="52"/>
      <c r="F29" s="52"/>
      <c r="G29" s="52"/>
      <c r="H29" s="52"/>
      <c r="I29" s="52"/>
      <c r="J29" s="52"/>
      <c r="K29" s="52"/>
      <c r="L29" s="52"/>
      <c r="M29" s="52"/>
      <c r="N29" s="52"/>
      <c r="O29" s="52"/>
      <c r="P29" s="52"/>
      <c r="Q29" s="52"/>
      <c r="R29" s="3"/>
    </row>
    <row r="30" spans="2:18" ht="13" x14ac:dyDescent="0.3">
      <c r="B30" s="51"/>
      <c r="C30" s="260" t="s">
        <v>14</v>
      </c>
      <c r="D30" s="260"/>
      <c r="E30" s="260"/>
      <c r="F30" s="260"/>
      <c r="G30" s="52"/>
      <c r="H30" s="187" t="s">
        <v>19</v>
      </c>
      <c r="I30" s="187"/>
      <c r="J30" s="187"/>
      <c r="K30" s="187"/>
      <c r="L30" s="89"/>
      <c r="M30" s="89"/>
      <c r="N30" s="89"/>
      <c r="O30" s="89"/>
      <c r="P30" s="89"/>
      <c r="Q30" s="89"/>
      <c r="R30" s="3"/>
    </row>
    <row r="31" spans="2:18" ht="19.5" customHeight="1" x14ac:dyDescent="0.3">
      <c r="B31" s="201" t="s">
        <v>2</v>
      </c>
      <c r="C31" s="245" t="s">
        <v>13</v>
      </c>
      <c r="D31" s="247"/>
      <c r="E31" s="246"/>
      <c r="F31" s="68" t="s">
        <v>12</v>
      </c>
      <c r="G31" s="52"/>
      <c r="H31" s="245" t="s">
        <v>18</v>
      </c>
      <c r="I31" s="246"/>
      <c r="J31" s="245" t="s">
        <v>12</v>
      </c>
      <c r="K31" s="246"/>
      <c r="L31" s="73"/>
      <c r="M31" s="73"/>
      <c r="N31" s="187" t="s">
        <v>14</v>
      </c>
      <c r="O31" s="187"/>
      <c r="P31" s="187"/>
      <c r="Q31" s="73"/>
      <c r="R31" s="3"/>
    </row>
    <row r="32" spans="2:18" ht="21" customHeight="1" x14ac:dyDescent="0.3">
      <c r="B32" s="201"/>
      <c r="C32" s="228" t="s">
        <v>7</v>
      </c>
      <c r="D32" s="248"/>
      <c r="E32" s="229"/>
      <c r="F32" s="70">
        <v>1</v>
      </c>
      <c r="G32" s="52"/>
      <c r="H32" s="228" t="s">
        <v>15</v>
      </c>
      <c r="I32" s="229"/>
      <c r="J32" s="228">
        <v>1</v>
      </c>
      <c r="K32" s="229"/>
      <c r="L32" s="73"/>
      <c r="M32" s="73"/>
      <c r="N32" s="241" t="s">
        <v>20</v>
      </c>
      <c r="O32" s="243"/>
      <c r="P32" s="82" t="s">
        <v>21</v>
      </c>
      <c r="Q32" s="73"/>
      <c r="R32" s="3"/>
    </row>
    <row r="33" spans="2:23" ht="15.75" customHeight="1" x14ac:dyDescent="0.3">
      <c r="B33" s="201"/>
      <c r="C33" s="228" t="s">
        <v>8</v>
      </c>
      <c r="D33" s="248"/>
      <c r="E33" s="229"/>
      <c r="F33" s="70">
        <v>2</v>
      </c>
      <c r="G33" s="52"/>
      <c r="H33" s="228" t="s">
        <v>16</v>
      </c>
      <c r="I33" s="229"/>
      <c r="J33" s="228">
        <v>2</v>
      </c>
      <c r="K33" s="229"/>
      <c r="L33" s="73"/>
      <c r="M33" s="73"/>
      <c r="N33" s="230" t="s">
        <v>22</v>
      </c>
      <c r="O33" s="231"/>
      <c r="P33" s="83" t="s">
        <v>23</v>
      </c>
      <c r="Q33" s="73"/>
      <c r="R33" s="3"/>
      <c r="T33" s="5"/>
      <c r="U33" s="5"/>
      <c r="V33" s="5"/>
      <c r="W33" s="5"/>
    </row>
    <row r="34" spans="2:23" ht="24.75" customHeight="1" x14ac:dyDescent="0.3">
      <c r="B34" s="201"/>
      <c r="C34" s="228" t="s">
        <v>9</v>
      </c>
      <c r="D34" s="248"/>
      <c r="E34" s="229"/>
      <c r="F34" s="70">
        <v>3</v>
      </c>
      <c r="G34" s="52"/>
      <c r="H34" s="228" t="s">
        <v>1</v>
      </c>
      <c r="I34" s="229"/>
      <c r="J34" s="228">
        <v>3</v>
      </c>
      <c r="K34" s="229"/>
      <c r="L34" s="73"/>
      <c r="M34" s="73"/>
      <c r="N34" s="198" t="s">
        <v>24</v>
      </c>
      <c r="O34" s="232"/>
      <c r="P34" s="83" t="s">
        <v>25</v>
      </c>
      <c r="Q34" s="73"/>
      <c r="R34" s="3"/>
    </row>
    <row r="35" spans="2:23" ht="18" customHeight="1" x14ac:dyDescent="0.3">
      <c r="B35" s="201"/>
      <c r="C35" s="228" t="s">
        <v>10</v>
      </c>
      <c r="D35" s="248"/>
      <c r="E35" s="229"/>
      <c r="F35" s="70">
        <v>4</v>
      </c>
      <c r="G35" s="52"/>
      <c r="H35" s="228" t="s">
        <v>17</v>
      </c>
      <c r="I35" s="229"/>
      <c r="J35" s="228">
        <v>4</v>
      </c>
      <c r="K35" s="229"/>
      <c r="L35" s="73"/>
      <c r="M35" s="73"/>
      <c r="N35" s="238">
        <v>5</v>
      </c>
      <c r="O35" s="239"/>
      <c r="P35" s="83" t="s">
        <v>26</v>
      </c>
      <c r="Q35" s="73"/>
      <c r="R35" s="3"/>
    </row>
    <row r="36" spans="2:23" ht="21" customHeight="1" thickBot="1" x14ac:dyDescent="0.35">
      <c r="B36" s="201"/>
      <c r="C36" s="228" t="s">
        <v>11</v>
      </c>
      <c r="D36" s="248"/>
      <c r="E36" s="229"/>
      <c r="F36" s="70">
        <v>5</v>
      </c>
      <c r="G36" s="52"/>
      <c r="H36" s="228" t="s">
        <v>0</v>
      </c>
      <c r="I36" s="229"/>
      <c r="J36" s="228">
        <v>5</v>
      </c>
      <c r="K36" s="229"/>
      <c r="L36" s="73"/>
      <c r="M36" s="73"/>
      <c r="N36" s="258" t="s">
        <v>27</v>
      </c>
      <c r="O36" s="259"/>
      <c r="P36" s="90" t="s">
        <v>28</v>
      </c>
      <c r="Q36" s="73"/>
      <c r="R36" s="3"/>
    </row>
    <row r="37" spans="2:23" ht="13" x14ac:dyDescent="0.3">
      <c r="B37" s="51"/>
      <c r="C37" s="52"/>
      <c r="D37" s="52"/>
      <c r="E37" s="52"/>
      <c r="F37" s="52"/>
      <c r="G37" s="52"/>
      <c r="H37" s="52"/>
      <c r="I37" s="52"/>
      <c r="J37" s="52"/>
      <c r="K37" s="52"/>
      <c r="L37" s="52"/>
      <c r="M37" s="52"/>
      <c r="N37" s="52"/>
      <c r="O37" s="52"/>
      <c r="P37" s="52"/>
      <c r="Q37" s="52"/>
      <c r="R37" s="3"/>
    </row>
    <row r="38" spans="2:23" ht="18" customHeight="1" x14ac:dyDescent="0.3">
      <c r="B38" s="51"/>
      <c r="C38" s="187" t="s">
        <v>20</v>
      </c>
      <c r="D38" s="187"/>
      <c r="E38" s="187"/>
      <c r="F38" s="187"/>
      <c r="G38" s="187"/>
      <c r="H38" s="187"/>
      <c r="I38" s="187"/>
      <c r="J38" s="187"/>
      <c r="K38" s="187"/>
      <c r="L38" s="187"/>
      <c r="M38" s="187"/>
      <c r="N38" s="187"/>
      <c r="O38" s="187"/>
      <c r="P38" s="187"/>
      <c r="Q38" s="187"/>
      <c r="R38" s="3"/>
    </row>
    <row r="39" spans="2:23" ht="68.25" customHeight="1" x14ac:dyDescent="0.3">
      <c r="B39" s="51"/>
      <c r="C39" s="228" t="s">
        <v>84</v>
      </c>
      <c r="D39" s="248"/>
      <c r="E39" s="248"/>
      <c r="F39" s="229"/>
      <c r="G39" s="228" t="s">
        <v>86</v>
      </c>
      <c r="H39" s="229"/>
      <c r="I39" s="228" t="s">
        <v>93</v>
      </c>
      <c r="J39" s="248"/>
      <c r="K39" s="229"/>
      <c r="L39" s="228" t="s">
        <v>91</v>
      </c>
      <c r="M39" s="229"/>
      <c r="N39" s="228" t="s">
        <v>89</v>
      </c>
      <c r="O39" s="229"/>
      <c r="P39" s="228" t="s">
        <v>87</v>
      </c>
      <c r="Q39" s="229"/>
      <c r="R39" s="3"/>
    </row>
    <row r="40" spans="2:23" ht="60" customHeight="1" x14ac:dyDescent="0.3">
      <c r="B40" s="51"/>
      <c r="C40" s="228" t="s">
        <v>85</v>
      </c>
      <c r="D40" s="248"/>
      <c r="E40" s="248"/>
      <c r="F40" s="229"/>
      <c r="G40" s="228" t="s">
        <v>95</v>
      </c>
      <c r="H40" s="229"/>
      <c r="I40" s="228" t="s">
        <v>94</v>
      </c>
      <c r="J40" s="248"/>
      <c r="K40" s="229"/>
      <c r="L40" s="228" t="s">
        <v>92</v>
      </c>
      <c r="M40" s="229"/>
      <c r="N40" s="228" t="s">
        <v>90</v>
      </c>
      <c r="O40" s="229"/>
      <c r="P40" s="228" t="s">
        <v>88</v>
      </c>
      <c r="Q40" s="229"/>
      <c r="R40" s="3"/>
    </row>
    <row r="41" spans="2:23" ht="13" x14ac:dyDescent="0.3">
      <c r="B41" s="51"/>
      <c r="C41" s="250" t="s">
        <v>13</v>
      </c>
      <c r="D41" s="251"/>
      <c r="E41" s="252"/>
      <c r="F41" s="256" t="s">
        <v>12</v>
      </c>
      <c r="G41" s="241" t="s">
        <v>15</v>
      </c>
      <c r="H41" s="243"/>
      <c r="I41" s="241" t="s">
        <v>16</v>
      </c>
      <c r="J41" s="242"/>
      <c r="K41" s="243"/>
      <c r="L41" s="241" t="s">
        <v>1</v>
      </c>
      <c r="M41" s="243"/>
      <c r="N41" s="241" t="s">
        <v>17</v>
      </c>
      <c r="O41" s="243"/>
      <c r="P41" s="245" t="s">
        <v>0</v>
      </c>
      <c r="Q41" s="246"/>
      <c r="R41" s="3"/>
    </row>
    <row r="42" spans="2:23" ht="13" x14ac:dyDescent="0.3">
      <c r="B42" s="51"/>
      <c r="C42" s="253"/>
      <c r="D42" s="254"/>
      <c r="E42" s="255"/>
      <c r="F42" s="257"/>
      <c r="G42" s="233">
        <v>1</v>
      </c>
      <c r="H42" s="234"/>
      <c r="I42" s="233">
        <v>2</v>
      </c>
      <c r="J42" s="244"/>
      <c r="K42" s="234"/>
      <c r="L42" s="233">
        <v>3</v>
      </c>
      <c r="M42" s="234"/>
      <c r="N42" s="233">
        <v>4</v>
      </c>
      <c r="O42" s="234"/>
      <c r="P42" s="233">
        <v>5</v>
      </c>
      <c r="Q42" s="234"/>
      <c r="R42" s="3"/>
    </row>
    <row r="43" spans="2:23" ht="19.5" customHeight="1" x14ac:dyDescent="0.3">
      <c r="B43" s="51"/>
      <c r="C43" s="228" t="s">
        <v>7</v>
      </c>
      <c r="D43" s="248"/>
      <c r="E43" s="229"/>
      <c r="F43" s="77">
        <v>1</v>
      </c>
      <c r="G43" s="235">
        <v>2</v>
      </c>
      <c r="H43" s="237"/>
      <c r="I43" s="235">
        <v>3</v>
      </c>
      <c r="J43" s="236"/>
      <c r="K43" s="237"/>
      <c r="L43" s="235">
        <v>4</v>
      </c>
      <c r="M43" s="237"/>
      <c r="N43" s="238">
        <v>5</v>
      </c>
      <c r="O43" s="239"/>
      <c r="P43" s="198">
        <v>6</v>
      </c>
      <c r="Q43" s="232"/>
      <c r="R43" s="3"/>
    </row>
    <row r="44" spans="2:23" ht="21.75" customHeight="1" x14ac:dyDescent="0.3">
      <c r="B44" s="51"/>
      <c r="C44" s="228" t="s">
        <v>8</v>
      </c>
      <c r="D44" s="248"/>
      <c r="E44" s="229"/>
      <c r="F44" s="77">
        <v>2</v>
      </c>
      <c r="G44" s="235">
        <v>3</v>
      </c>
      <c r="H44" s="237"/>
      <c r="I44" s="235">
        <v>4</v>
      </c>
      <c r="J44" s="236"/>
      <c r="K44" s="237"/>
      <c r="L44" s="238">
        <v>5</v>
      </c>
      <c r="M44" s="239"/>
      <c r="N44" s="198">
        <v>6</v>
      </c>
      <c r="O44" s="232"/>
      <c r="P44" s="198">
        <v>7</v>
      </c>
      <c r="Q44" s="232"/>
      <c r="R44" s="3"/>
    </row>
    <row r="45" spans="2:23" ht="21" customHeight="1" x14ac:dyDescent="0.3">
      <c r="B45" s="51"/>
      <c r="C45" s="228" t="s">
        <v>9</v>
      </c>
      <c r="D45" s="248"/>
      <c r="E45" s="229"/>
      <c r="F45" s="77">
        <v>3</v>
      </c>
      <c r="G45" s="235">
        <v>4</v>
      </c>
      <c r="H45" s="237"/>
      <c r="I45" s="238">
        <v>5</v>
      </c>
      <c r="J45" s="249"/>
      <c r="K45" s="239"/>
      <c r="L45" s="198">
        <v>6</v>
      </c>
      <c r="M45" s="232"/>
      <c r="N45" s="198">
        <v>7</v>
      </c>
      <c r="O45" s="232"/>
      <c r="P45" s="230">
        <v>8</v>
      </c>
      <c r="Q45" s="231"/>
      <c r="R45" s="3"/>
    </row>
    <row r="46" spans="2:23" ht="21" customHeight="1" x14ac:dyDescent="0.3">
      <c r="B46" s="51"/>
      <c r="C46" s="228" t="s">
        <v>10</v>
      </c>
      <c r="D46" s="248"/>
      <c r="E46" s="229"/>
      <c r="F46" s="77">
        <v>4</v>
      </c>
      <c r="G46" s="238">
        <v>5</v>
      </c>
      <c r="H46" s="239"/>
      <c r="I46" s="198">
        <v>6</v>
      </c>
      <c r="J46" s="240"/>
      <c r="K46" s="232"/>
      <c r="L46" s="198">
        <v>7</v>
      </c>
      <c r="M46" s="232"/>
      <c r="N46" s="230">
        <v>8</v>
      </c>
      <c r="O46" s="231"/>
      <c r="P46" s="230">
        <v>9</v>
      </c>
      <c r="Q46" s="231"/>
      <c r="R46" s="3"/>
    </row>
    <row r="47" spans="2:23" ht="21" customHeight="1" x14ac:dyDescent="0.3">
      <c r="B47" s="51"/>
      <c r="C47" s="228" t="s">
        <v>11</v>
      </c>
      <c r="D47" s="248"/>
      <c r="E47" s="229"/>
      <c r="F47" s="77">
        <v>5</v>
      </c>
      <c r="G47" s="198">
        <v>6</v>
      </c>
      <c r="H47" s="232"/>
      <c r="I47" s="198">
        <v>7</v>
      </c>
      <c r="J47" s="240"/>
      <c r="K47" s="232"/>
      <c r="L47" s="230">
        <v>8</v>
      </c>
      <c r="M47" s="231"/>
      <c r="N47" s="230">
        <v>9</v>
      </c>
      <c r="O47" s="231"/>
      <c r="P47" s="230">
        <v>10</v>
      </c>
      <c r="Q47" s="231"/>
      <c r="R47" s="3"/>
    </row>
    <row r="48" spans="2:23" ht="13.5" thickBot="1" x14ac:dyDescent="0.35">
      <c r="B48" s="54"/>
      <c r="C48" s="55"/>
      <c r="D48" s="55"/>
      <c r="E48" s="55"/>
      <c r="F48" s="55"/>
      <c r="G48" s="55"/>
      <c r="H48" s="55"/>
      <c r="I48" s="55"/>
      <c r="J48" s="55"/>
      <c r="K48" s="55"/>
      <c r="L48" s="55"/>
      <c r="M48" s="55"/>
      <c r="N48" s="55"/>
      <c r="O48" s="55"/>
      <c r="P48" s="55"/>
      <c r="Q48" s="55"/>
      <c r="R48" s="9"/>
    </row>
  </sheetData>
  <mergeCells count="118">
    <mergeCell ref="C20:F20"/>
    <mergeCell ref="G20:H20"/>
    <mergeCell ref="C21:F21"/>
    <mergeCell ref="G21:H21"/>
    <mergeCell ref="B6:R6"/>
    <mergeCell ref="B7:R7"/>
    <mergeCell ref="G15:H15"/>
    <mergeCell ref="B2:B4"/>
    <mergeCell ref="C19:F19"/>
    <mergeCell ref="G19:H19"/>
    <mergeCell ref="C16:F16"/>
    <mergeCell ref="G16:H16"/>
    <mergeCell ref="C15:F15"/>
    <mergeCell ref="C2:P4"/>
    <mergeCell ref="Q2:R4"/>
    <mergeCell ref="B9:R9"/>
    <mergeCell ref="B8:R8"/>
    <mergeCell ref="B10:R10"/>
    <mergeCell ref="C17:F17"/>
    <mergeCell ref="G17:H17"/>
    <mergeCell ref="C18:F18"/>
    <mergeCell ref="G18:H18"/>
    <mergeCell ref="C23:F23"/>
    <mergeCell ref="H32:I32"/>
    <mergeCell ref="C30:F30"/>
    <mergeCell ref="H30:K30"/>
    <mergeCell ref="G28:H28"/>
    <mergeCell ref="C33:E33"/>
    <mergeCell ref="H33:I33"/>
    <mergeCell ref="C24:F24"/>
    <mergeCell ref="G24:H24"/>
    <mergeCell ref="C25:F25"/>
    <mergeCell ref="G25:H25"/>
    <mergeCell ref="C26:F26"/>
    <mergeCell ref="G26:H26"/>
    <mergeCell ref="C27:F27"/>
    <mergeCell ref="G27:H27"/>
    <mergeCell ref="C28:F28"/>
    <mergeCell ref="P39:Q39"/>
    <mergeCell ref="P40:Q40"/>
    <mergeCell ref="L41:M41"/>
    <mergeCell ref="I47:K47"/>
    <mergeCell ref="P47:Q47"/>
    <mergeCell ref="P45:Q45"/>
    <mergeCell ref="P46:Q46"/>
    <mergeCell ref="C46:E46"/>
    <mergeCell ref="G45:H45"/>
    <mergeCell ref="G46:H46"/>
    <mergeCell ref="H34:I34"/>
    <mergeCell ref="J34:K34"/>
    <mergeCell ref="J31:K31"/>
    <mergeCell ref="C32:E32"/>
    <mergeCell ref="J33:K33"/>
    <mergeCell ref="N34:O34"/>
    <mergeCell ref="N39:O39"/>
    <mergeCell ref="N40:O40"/>
    <mergeCell ref="L39:M39"/>
    <mergeCell ref="L40:M40"/>
    <mergeCell ref="N35:O35"/>
    <mergeCell ref="N36:O36"/>
    <mergeCell ref="B31:B36"/>
    <mergeCell ref="C31:E31"/>
    <mergeCell ref="H31:I31"/>
    <mergeCell ref="C43:E43"/>
    <mergeCell ref="C44:E44"/>
    <mergeCell ref="C45:E45"/>
    <mergeCell ref="C39:F39"/>
    <mergeCell ref="C40:F40"/>
    <mergeCell ref="I45:K45"/>
    <mergeCell ref="C35:E35"/>
    <mergeCell ref="C36:E36"/>
    <mergeCell ref="H36:I36"/>
    <mergeCell ref="J36:K36"/>
    <mergeCell ref="C41:E42"/>
    <mergeCell ref="J35:K35"/>
    <mergeCell ref="F41:F42"/>
    <mergeCell ref="H35:I35"/>
    <mergeCell ref="G39:H39"/>
    <mergeCell ref="G40:H40"/>
    <mergeCell ref="I39:K39"/>
    <mergeCell ref="I40:K40"/>
    <mergeCell ref="J32:K32"/>
    <mergeCell ref="C38:Q38"/>
    <mergeCell ref="G41:H41"/>
    <mergeCell ref="P44:Q44"/>
    <mergeCell ref="L43:M43"/>
    <mergeCell ref="L44:M44"/>
    <mergeCell ref="I41:K41"/>
    <mergeCell ref="P42:Q42"/>
    <mergeCell ref="I42:K42"/>
    <mergeCell ref="I43:K43"/>
    <mergeCell ref="N41:O41"/>
    <mergeCell ref="P41:Q41"/>
    <mergeCell ref="P43:Q43"/>
    <mergeCell ref="C22:F22"/>
    <mergeCell ref="G22:H22"/>
    <mergeCell ref="G23:H23"/>
    <mergeCell ref="L47:M47"/>
    <mergeCell ref="L45:M45"/>
    <mergeCell ref="L42:M42"/>
    <mergeCell ref="G47:H47"/>
    <mergeCell ref="I44:K44"/>
    <mergeCell ref="N42:O42"/>
    <mergeCell ref="N43:O43"/>
    <mergeCell ref="N44:O44"/>
    <mergeCell ref="N45:O45"/>
    <mergeCell ref="N46:O46"/>
    <mergeCell ref="L46:M46"/>
    <mergeCell ref="N47:O47"/>
    <mergeCell ref="G44:H44"/>
    <mergeCell ref="I46:K46"/>
    <mergeCell ref="G42:H42"/>
    <mergeCell ref="G43:H43"/>
    <mergeCell ref="C47:E47"/>
    <mergeCell ref="N31:P31"/>
    <mergeCell ref="N32:O32"/>
    <mergeCell ref="N33:O33"/>
    <mergeCell ref="C34:E34"/>
  </mergeCells>
  <conditionalFormatting sqref="J16:K28 M16:Q28">
    <cfRule type="expression" dxfId="12" priority="29" stopIfTrue="1">
      <formula>"""bajo"""</formula>
    </cfRule>
  </conditionalFormatting>
  <conditionalFormatting sqref="L16:L28">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1"/>
  <sheetViews>
    <sheetView showGridLines="0" zoomScale="58" zoomScaleNormal="70" zoomScaleSheetLayoutView="25" zoomScalePageLayoutView="70" workbookViewId="0">
      <selection activeCell="C2" sqref="C2:V4"/>
    </sheetView>
  </sheetViews>
  <sheetFormatPr baseColWidth="10" defaultColWidth="11.453125" defaultRowHeight="14" x14ac:dyDescent="0.25"/>
  <cols>
    <col min="1" max="1" width="4.36328125" style="16" customWidth="1"/>
    <col min="2" max="2" width="48.81640625" style="16" customWidth="1"/>
    <col min="3" max="3" width="41.81640625" style="16" customWidth="1"/>
    <col min="4" max="4" width="17.453125" style="16" customWidth="1"/>
    <col min="5" max="5" width="22.453125" style="16" customWidth="1"/>
    <col min="6" max="6" width="15.1796875" style="16" customWidth="1"/>
    <col min="7" max="7" width="17.453125" style="16" customWidth="1"/>
    <col min="8" max="8" width="5.1796875" style="16" customWidth="1"/>
    <col min="9" max="9" width="4.36328125" style="16" customWidth="1"/>
    <col min="10" max="10" width="5.81640625" style="16" customWidth="1"/>
    <col min="11" max="11" width="5.36328125" style="16" customWidth="1"/>
    <col min="12" max="12" width="18.453125" style="16" customWidth="1"/>
    <col min="13" max="13" width="5.36328125" style="16" customWidth="1"/>
    <col min="14" max="14" width="17.81640625" style="16" customWidth="1"/>
    <col min="15" max="15" width="5.453125" style="16" customWidth="1"/>
    <col min="16" max="16" width="6.453125" style="16" customWidth="1"/>
    <col min="17" max="17" width="8.453125" style="16" customWidth="1"/>
    <col min="18" max="18" width="10.36328125" style="16" customWidth="1"/>
    <col min="19" max="19" width="13.36328125" style="16" customWidth="1"/>
    <col min="20" max="20" width="12.81640625" style="16" customWidth="1"/>
    <col min="21" max="21" width="11.453125" style="16"/>
    <col min="22" max="22" width="10.81640625" style="16" customWidth="1"/>
    <col min="23" max="23" width="15.453125" style="16" customWidth="1"/>
    <col min="24" max="24" width="13.81640625" style="16" customWidth="1"/>
    <col min="25" max="16384" width="11.453125" style="16"/>
  </cols>
  <sheetData>
    <row r="1" spans="2:24" s="14" customFormat="1" x14ac:dyDescent="0.3">
      <c r="S1" s="15"/>
    </row>
    <row r="2" spans="2:24" s="14" customFormat="1" ht="54" customHeight="1" x14ac:dyDescent="0.3">
      <c r="B2" s="131"/>
      <c r="C2" s="132" t="s">
        <v>109</v>
      </c>
      <c r="D2" s="132"/>
      <c r="E2" s="132"/>
      <c r="F2" s="132"/>
      <c r="G2" s="132"/>
      <c r="H2" s="132"/>
      <c r="I2" s="132"/>
      <c r="J2" s="132"/>
      <c r="K2" s="132"/>
      <c r="L2" s="132"/>
      <c r="M2" s="132"/>
      <c r="N2" s="132"/>
      <c r="O2" s="132"/>
      <c r="P2" s="132"/>
      <c r="Q2" s="132"/>
      <c r="R2" s="132"/>
      <c r="S2" s="132"/>
      <c r="T2" s="132"/>
      <c r="U2" s="132"/>
      <c r="V2" s="132"/>
      <c r="W2" s="109" t="s">
        <v>123</v>
      </c>
      <c r="X2" s="110"/>
    </row>
    <row r="3" spans="2:24" s="14" customFormat="1" ht="31.5" customHeight="1" x14ac:dyDescent="0.3">
      <c r="B3" s="131"/>
      <c r="C3" s="132"/>
      <c r="D3" s="132"/>
      <c r="E3" s="132"/>
      <c r="F3" s="132"/>
      <c r="G3" s="132"/>
      <c r="H3" s="132"/>
      <c r="I3" s="132"/>
      <c r="J3" s="132"/>
      <c r="K3" s="132"/>
      <c r="L3" s="132"/>
      <c r="M3" s="132"/>
      <c r="N3" s="132"/>
      <c r="O3" s="132"/>
      <c r="P3" s="132"/>
      <c r="Q3" s="132"/>
      <c r="R3" s="132"/>
      <c r="S3" s="132"/>
      <c r="T3" s="132"/>
      <c r="U3" s="132"/>
      <c r="V3" s="132"/>
      <c r="W3" s="111"/>
      <c r="X3" s="112"/>
    </row>
    <row r="4" spans="2:24" s="14" customFormat="1" ht="47.25" customHeight="1" x14ac:dyDescent="0.3">
      <c r="B4" s="131"/>
      <c r="C4" s="132"/>
      <c r="D4" s="132"/>
      <c r="E4" s="132"/>
      <c r="F4" s="132"/>
      <c r="G4" s="132"/>
      <c r="H4" s="132"/>
      <c r="I4" s="132"/>
      <c r="J4" s="132"/>
      <c r="K4" s="132"/>
      <c r="L4" s="132"/>
      <c r="M4" s="132"/>
      <c r="N4" s="132"/>
      <c r="O4" s="132"/>
      <c r="P4" s="132"/>
      <c r="Q4" s="132"/>
      <c r="R4" s="132"/>
      <c r="S4" s="132"/>
      <c r="T4" s="132"/>
      <c r="U4" s="132"/>
      <c r="V4" s="132"/>
      <c r="W4" s="113"/>
      <c r="X4" s="114"/>
    </row>
    <row r="5" spans="2:24" s="14" customFormat="1" ht="32.25" customHeight="1" thickBot="1" x14ac:dyDescent="0.35">
      <c r="B5" s="39"/>
      <c r="C5" s="39"/>
      <c r="D5" s="39"/>
      <c r="E5" s="39"/>
      <c r="F5" s="39"/>
      <c r="G5" s="39"/>
      <c r="H5" s="39"/>
      <c r="I5" s="39"/>
      <c r="J5" s="39"/>
      <c r="K5" s="39"/>
      <c r="L5" s="39"/>
      <c r="M5" s="39"/>
      <c r="N5" s="39"/>
      <c r="O5" s="39"/>
      <c r="P5" s="39"/>
      <c r="Q5" s="39"/>
      <c r="R5" s="39"/>
      <c r="S5" s="40"/>
      <c r="T5" s="39"/>
      <c r="U5" s="39"/>
      <c r="V5" s="39"/>
      <c r="W5" s="39"/>
      <c r="X5" s="39"/>
    </row>
    <row r="6" spans="2:24" ht="91.5" customHeight="1" x14ac:dyDescent="0.25">
      <c r="B6" s="144" t="s">
        <v>223</v>
      </c>
      <c r="C6" s="145"/>
      <c r="D6" s="145"/>
      <c r="E6" s="145"/>
      <c r="F6" s="145"/>
      <c r="G6" s="145"/>
      <c r="H6" s="145"/>
      <c r="I6" s="145"/>
      <c r="J6" s="145"/>
      <c r="K6" s="145"/>
      <c r="L6" s="145"/>
      <c r="M6" s="145"/>
      <c r="N6" s="145"/>
      <c r="O6" s="145"/>
      <c r="P6" s="145"/>
      <c r="Q6" s="145"/>
      <c r="R6" s="145"/>
      <c r="S6" s="145"/>
      <c r="T6" s="145"/>
      <c r="U6" s="145"/>
      <c r="V6" s="145"/>
      <c r="W6" s="145"/>
      <c r="X6" s="146"/>
    </row>
    <row r="7" spans="2:24" ht="26.25" customHeight="1" x14ac:dyDescent="0.25">
      <c r="B7" s="115" t="s">
        <v>103</v>
      </c>
      <c r="C7" s="116"/>
      <c r="D7" s="116"/>
      <c r="E7" s="116"/>
      <c r="F7" s="116"/>
      <c r="G7" s="116"/>
      <c r="H7" s="116"/>
      <c r="I7" s="116"/>
      <c r="J7" s="116"/>
      <c r="K7" s="116"/>
      <c r="L7" s="116"/>
      <c r="M7" s="116"/>
      <c r="N7" s="116"/>
      <c r="O7" s="116"/>
      <c r="P7" s="116"/>
      <c r="Q7" s="116"/>
      <c r="R7" s="116"/>
      <c r="S7" s="116"/>
      <c r="T7" s="116"/>
      <c r="U7" s="116"/>
      <c r="V7" s="116"/>
      <c r="W7" s="116"/>
      <c r="X7" s="117"/>
    </row>
    <row r="8" spans="2:24" ht="20.25" customHeight="1" x14ac:dyDescent="0.25">
      <c r="B8" s="115"/>
      <c r="C8" s="116"/>
      <c r="D8" s="116"/>
      <c r="E8" s="116"/>
      <c r="F8" s="116"/>
      <c r="G8" s="116"/>
      <c r="H8" s="116"/>
      <c r="I8" s="116"/>
      <c r="J8" s="116"/>
      <c r="K8" s="116"/>
      <c r="L8" s="116"/>
      <c r="M8" s="116"/>
      <c r="N8" s="116"/>
      <c r="O8" s="116"/>
      <c r="P8" s="116"/>
      <c r="Q8" s="116"/>
      <c r="R8" s="116"/>
      <c r="S8" s="116"/>
      <c r="T8" s="116"/>
      <c r="U8" s="116"/>
      <c r="V8" s="116"/>
      <c r="W8" s="116"/>
      <c r="X8" s="117"/>
    </row>
    <row r="9" spans="2:24" ht="24.75" customHeight="1" thickBot="1" x14ac:dyDescent="0.3">
      <c r="B9" s="142"/>
      <c r="C9" s="143"/>
      <c r="D9" s="143"/>
      <c r="E9" s="143"/>
      <c r="F9" s="143"/>
      <c r="G9" s="143"/>
      <c r="H9" s="143"/>
      <c r="I9" s="143"/>
      <c r="J9" s="143"/>
      <c r="K9" s="143"/>
      <c r="L9" s="143"/>
      <c r="M9" s="143"/>
      <c r="N9" s="143"/>
      <c r="O9" s="143"/>
      <c r="P9" s="143"/>
      <c r="Q9" s="143"/>
      <c r="R9" s="143"/>
      <c r="X9" s="49"/>
    </row>
    <row r="10" spans="2:24" ht="106.5" customHeight="1" thickBot="1" x14ac:dyDescent="0.3">
      <c r="B10" s="29" t="s">
        <v>65</v>
      </c>
      <c r="C10" s="30" t="s">
        <v>69</v>
      </c>
      <c r="D10" s="31" t="s">
        <v>68</v>
      </c>
      <c r="E10" s="31" t="s">
        <v>66</v>
      </c>
      <c r="F10" s="31" t="s">
        <v>67</v>
      </c>
      <c r="G10" s="30" t="s">
        <v>70</v>
      </c>
      <c r="H10" s="31" t="s">
        <v>2</v>
      </c>
      <c r="I10" s="31" t="s">
        <v>3</v>
      </c>
      <c r="J10" s="31" t="s">
        <v>71</v>
      </c>
      <c r="K10" s="31" t="s">
        <v>72</v>
      </c>
      <c r="L10" s="31" t="s">
        <v>73</v>
      </c>
      <c r="M10" s="30" t="s">
        <v>4</v>
      </c>
      <c r="N10" s="30" t="s">
        <v>74</v>
      </c>
      <c r="O10" s="31" t="s">
        <v>2</v>
      </c>
      <c r="P10" s="31" t="s">
        <v>3</v>
      </c>
      <c r="Q10" s="31" t="s">
        <v>71</v>
      </c>
      <c r="R10" s="31" t="s">
        <v>72</v>
      </c>
      <c r="S10" s="30" t="s">
        <v>76</v>
      </c>
      <c r="T10" s="30" t="s">
        <v>77</v>
      </c>
      <c r="U10" s="30" t="s">
        <v>78</v>
      </c>
      <c r="V10" s="30" t="s">
        <v>79</v>
      </c>
      <c r="W10" s="30" t="s">
        <v>80</v>
      </c>
      <c r="X10" s="32" t="s">
        <v>81</v>
      </c>
    </row>
    <row r="11" spans="2:24" ht="106.5" customHeight="1" thickBot="1" x14ac:dyDescent="0.3">
      <c r="B11" s="17">
        <v>1</v>
      </c>
      <c r="C11" s="19" t="str">
        <f>+'EVALUACION CON CONTROLES'!C16:F16</f>
        <v xml:space="preserve">Requisitos habilitantes inapropiados para el proceso de selección </v>
      </c>
      <c r="D11" s="18" t="str">
        <f>+'EVALUACION CON CONTROLES'!B16</f>
        <v>PLANEACIÓN</v>
      </c>
      <c r="E11" s="18" t="str">
        <f>VLOOKUP(C11,'IDENTIFICACION Y ANALISIS'!$B$19:$F$56,3,FALSE)</f>
        <v>Estatal</v>
      </c>
      <c r="F11" s="18" t="str">
        <f>VLOOKUP(C11,'IDENTIFICACION Y ANALISIS'!$B$19:$F$56,4,FALSE)</f>
        <v>Interno</v>
      </c>
      <c r="G11" s="19" t="str">
        <f>+EVALUACION!H17</f>
        <v>Declaratoria de desierto del proceso, posibles hallazgos de entes de control y alteración del cronograma.</v>
      </c>
      <c r="H11" s="19">
        <f>+EVALUACION!I17</f>
        <v>2</v>
      </c>
      <c r="I11" s="19">
        <f>+EVALUACION!J17</f>
        <v>4</v>
      </c>
      <c r="J11" s="19">
        <f>+EVALUACION!K17</f>
        <v>6</v>
      </c>
      <c r="K11" s="18" t="str">
        <f>+EVALUACION!L17</f>
        <v>ALTO</v>
      </c>
      <c r="L11" s="33" t="s">
        <v>106</v>
      </c>
      <c r="M11" s="34">
        <v>100</v>
      </c>
      <c r="N11" s="19" t="str">
        <f>+'EVALUACION CON CONTROLES'!G16</f>
        <v>Revisión jurídica y técnica integral del pliego de condiciones, garantizando que el área operativa (mínimo 157.5 m2), radios de giro y distancias (máximo 8 km) no limiten artificialmente la pluralidad de oferentes locales.</v>
      </c>
      <c r="O11" s="19">
        <f>+'EVALUACION CON CONTROLES'!I16</f>
        <v>2</v>
      </c>
      <c r="P11" s="19">
        <f>+'EVALUACION CON CONTROLES'!J16</f>
        <v>4</v>
      </c>
      <c r="Q11" s="19">
        <f>+'EVALUACION CON CONTROLES'!K16</f>
        <v>6</v>
      </c>
      <c r="R11" s="18" t="str">
        <f>+'EVALUACION CON CONTROLES'!L16</f>
        <v>ALTO</v>
      </c>
      <c r="S11" s="19" t="str">
        <f>+'EVALUACION CON CONTROLES'!M16</f>
        <v>No</v>
      </c>
      <c r="T11" s="19" t="str">
        <f>+'EVALUACION CON CONTROLES'!N16</f>
        <v>Equipo estructurador (Apoyo a supervisión Área Infraestructura y Contratación).</v>
      </c>
      <c r="U11" s="19" t="str">
        <f>+'EVALUACION CON CONTROLES'!O16</f>
        <v>Etapa de estructuración.</v>
      </c>
      <c r="V11" s="19" t="str">
        <f>+'EVALUACION CON CONTROLES'!P16</f>
        <v>Aprobación en Comité de Contratación.</v>
      </c>
      <c r="W11" s="19" t="str">
        <f>+'EVALUACION CON CONTROLES'!Q16</f>
        <v>Revisión de las observaciones presentadas por los interesados al proyecto de pliego en SECOP II.</v>
      </c>
      <c r="X11" s="20" t="str">
        <f>+'EVALUACION CON CONTROLES'!R16</f>
        <v>Por única vez.</v>
      </c>
    </row>
    <row r="12" spans="2:24" ht="106.5" customHeight="1" thickBot="1" x14ac:dyDescent="0.3">
      <c r="B12" s="17">
        <f>+B11+1</f>
        <v>2</v>
      </c>
      <c r="C12" s="19" t="str">
        <f>+'EVALUACION CON CONTROLES'!C17:F17</f>
        <v>Inadecuado análisis  económico estimativo del valor del contrato</v>
      </c>
      <c r="D12" s="18" t="str">
        <f>+'EVALUACION CON CONTROLES'!B17</f>
        <v>PLANEACIÓN</v>
      </c>
      <c r="E12" s="18" t="str">
        <f>VLOOKUP(C12,'IDENTIFICACION Y ANALISIS'!$B$19:$F$56,3,FALSE)</f>
        <v>Estatal</v>
      </c>
      <c r="F12" s="18" t="str">
        <f>VLOOKUP(C12,'IDENTIFICACION Y ANALISIS'!$B$19:$F$56,4,FALSE)</f>
        <v>Interno</v>
      </c>
      <c r="G12" s="19" t="str">
        <f>+EVALUACION!H18</f>
        <v>Desequilibrio económico del contrato, solicitudes de aclaraciones y posibles propuestas artificialmente bajas.</v>
      </c>
      <c r="H12" s="19">
        <f>+EVALUACION!I18</f>
        <v>2</v>
      </c>
      <c r="I12" s="19">
        <f>+EVALUACION!J18</f>
        <v>5</v>
      </c>
      <c r="J12" s="19">
        <f>+EVALUACION!K18</f>
        <v>7</v>
      </c>
      <c r="K12" s="18" t="str">
        <f>+EVALUACION!L18</f>
        <v>ALTO</v>
      </c>
      <c r="L12" s="33" t="s">
        <v>106</v>
      </c>
      <c r="M12" s="34">
        <v>100</v>
      </c>
      <c r="N12" s="19" t="str">
        <f>+'EVALUACION CON CONTROLES'!G17</f>
        <v>Consolidación del estudio de mercado con mínimo tres cotizaciones válidas, aplicando la media o mediana para fijar precios techo unitarios reales que eviten propuestas artificialmente bajas o desfinanciamiento</v>
      </c>
      <c r="O12" s="19">
        <f>+'EVALUACION CON CONTROLES'!I17</f>
        <v>2</v>
      </c>
      <c r="P12" s="19">
        <f>+'EVALUACION CON CONTROLES'!J17</f>
        <v>5</v>
      </c>
      <c r="Q12" s="19">
        <f>+'EVALUACION CON CONTROLES'!K17</f>
        <v>7</v>
      </c>
      <c r="R12" s="18" t="str">
        <f>+'EVALUACION CON CONTROLES'!L17</f>
        <v>ALTO</v>
      </c>
      <c r="S12" s="19" t="str">
        <f>+'EVALUACION CON CONTROLES'!M17</f>
        <v>Sí</v>
      </c>
      <c r="T12" s="19" t="str">
        <f>+'EVALUACION CON CONTROLES'!N17</f>
        <v>Equipo estructurador financiero e infraestructura.</v>
      </c>
      <c r="U12" s="19" t="str">
        <f>+'EVALUACION CON CONTROLES'!O17</f>
        <v>Etapa de estructuración.</v>
      </c>
      <c r="V12" s="19" t="str">
        <f>+'EVALUACION CON CONTROLES'!P17</f>
        <v>Aprobación en Comité de Contratación.</v>
      </c>
      <c r="W12" s="19" t="str">
        <f>+'EVALUACION CON CONTROLES'!Q17</f>
        <v>Validación de la matriz de precios unitarios y el presupuesto oficial en el estudio del sector</v>
      </c>
      <c r="X12" s="20" t="str">
        <f>+'EVALUACION CON CONTROLES'!R17</f>
        <v>Por única vez</v>
      </c>
    </row>
    <row r="13" spans="2:24" ht="106.5" customHeight="1" thickBot="1" x14ac:dyDescent="0.3">
      <c r="B13" s="17">
        <f t="shared" ref="B13:B22" si="0">+B12+1</f>
        <v>3</v>
      </c>
      <c r="C13" s="19" t="str">
        <f>+'EVALUACION CON CONTROLES'!C18:F18</f>
        <v xml:space="preserve">Inadecuada  descripción del bien o servicio requerido </v>
      </c>
      <c r="D13" s="18" t="str">
        <f>+'EVALUACION CON CONTROLES'!B18</f>
        <v>PLANEACIÓN</v>
      </c>
      <c r="E13" s="18" t="str">
        <f>VLOOKUP(C13,'IDENTIFICACION Y ANALISIS'!$B$19:$F$56,3,FALSE)</f>
        <v>Estatal</v>
      </c>
      <c r="F13" s="18" t="str">
        <f>VLOOKUP(C13,'IDENTIFICACION Y ANALISIS'!$B$19:$F$56,4,FALSE)</f>
        <v>Interno</v>
      </c>
      <c r="G13" s="19" t="str">
        <f>+EVALUACION!H19</f>
        <v>Hallazgos por falta de planeación, contratación de un servicio que no cubre la necesidad de la flota pesada y liviana.</v>
      </c>
      <c r="H13" s="19">
        <f>+EVALUACION!I19</f>
        <v>2</v>
      </c>
      <c r="I13" s="19">
        <f>+EVALUACION!J19</f>
        <v>4</v>
      </c>
      <c r="J13" s="19">
        <f>+EVALUACION!K19</f>
        <v>6</v>
      </c>
      <c r="K13" s="18" t="str">
        <f>+EVALUACION!L19</f>
        <v>ALTO</v>
      </c>
      <c r="L13" s="33" t="s">
        <v>106</v>
      </c>
      <c r="M13" s="34">
        <v>100</v>
      </c>
      <c r="N13" s="19" t="str">
        <f>+'EVALUACION CON CONTROLES'!G18</f>
        <v>El profesional de planeación y el coordinador de planeación designado por el alcalde local, antes de remitir los estudios previos al Comité de Contratación, realizará una revisión integral a los aspectos técnicos de los Estudios Previos y en caso que se generen observaciones, las comunicará al equipo estructurador para que ajuste los documentos. La evidencia de la ejecución del control será el formato acta de reunión GDI-GPD-F029 o los correos electrónicos.</v>
      </c>
      <c r="O13" s="19">
        <f>+'EVALUACION CON CONTROLES'!I18</f>
        <v>2</v>
      </c>
      <c r="P13" s="19">
        <f>+'EVALUACION CON CONTROLES'!J18</f>
        <v>4</v>
      </c>
      <c r="Q13" s="19">
        <f>+'EVALUACION CON CONTROLES'!K18</f>
        <v>6</v>
      </c>
      <c r="R13" s="18" t="str">
        <f>+'EVALUACION CON CONTROLES'!L18</f>
        <v>ALTO</v>
      </c>
      <c r="S13" s="19" t="str">
        <f>+'EVALUACION CON CONTROLES'!M18</f>
        <v>No</v>
      </c>
      <c r="T13" s="19" t="str">
        <f>+'EVALUACION CON CONTROLES'!N18</f>
        <v>El profesional de planeación designado por el alcalde local</v>
      </c>
      <c r="U13" s="19" t="str">
        <f>+'EVALUACION CON CONTROLES'!O18</f>
        <v>Antes de remitir los estudios previos al Comité de Contratación</v>
      </c>
      <c r="V13" s="19" t="str">
        <f>+'EVALUACION CON CONTROLES'!P18</f>
        <v>Al momento de enviar el proceso al Comité de Contratación</v>
      </c>
      <c r="W13" s="19" t="str">
        <f>+'EVALUACION CON CONTROLES'!Q18</f>
        <v>Mediante revisión, comunicación y consenso de los actores del control.l</v>
      </c>
      <c r="X13" s="20" t="str">
        <f>+'EVALUACION CON CONTROLES'!R18</f>
        <v>Por única vez</v>
      </c>
    </row>
    <row r="14" spans="2:24" ht="106.5" customHeight="1" thickBot="1" x14ac:dyDescent="0.3">
      <c r="B14" s="17">
        <f t="shared" si="0"/>
        <v>4</v>
      </c>
      <c r="C14" s="19" t="str">
        <f>+'EVALUACION CON CONTROLES'!C19:F19</f>
        <v>Requisitos habilitantes que impidan la selección objetiva</v>
      </c>
      <c r="D14" s="18" t="str">
        <f>+'EVALUACION CON CONTROLES'!B19</f>
        <v>PLANEACIÓN</v>
      </c>
      <c r="E14" s="18" t="str">
        <f>VLOOKUP(C14,'IDENTIFICACION Y ANALISIS'!$B$19:$F$56,3,FALSE)</f>
        <v>Estatal</v>
      </c>
      <c r="F14" s="18" t="str">
        <f>VLOOKUP(C14,'IDENTIFICACION Y ANALISIS'!$B$19:$F$56,4,FALSE)</f>
        <v>Interno</v>
      </c>
      <c r="G14" s="19" t="str">
        <f>+EVALUACION!H20</f>
        <v>Posibilidad de direccionamiento de contrato, afectación reputacional a la Entidad, posible comisión de delito.</v>
      </c>
      <c r="H14" s="19">
        <f>+EVALUACION!I20</f>
        <v>1</v>
      </c>
      <c r="I14" s="19">
        <f>+EVALUACION!J20</f>
        <v>5</v>
      </c>
      <c r="J14" s="19">
        <f>+EVALUACION!K20</f>
        <v>6</v>
      </c>
      <c r="K14" s="18" t="str">
        <f>+EVALUACION!L20</f>
        <v>ALTO</v>
      </c>
      <c r="L14" s="33" t="s">
        <v>106</v>
      </c>
      <c r="M14" s="34">
        <v>100</v>
      </c>
      <c r="N14" s="19" t="str">
        <f>+'EVALUACION CON CONTROLES'!G19</f>
        <v>El profesional de planeación designado por el alcalde local, antes de remitir los estudios previos al Comité de Contratación, realizará una revisión a los requisitos habilitantes de los Estudios PrevioEs y en caso que se generen observaciones, las comunicará al equipo estructurador para que ajuste los documentos. La evidencia de la ejecución del control será el formato acta de reunión GDI-GPD-F029 o los correos electrónicos.</v>
      </c>
      <c r="O14" s="19">
        <f>+'EVALUACION CON CONTROLES'!I19</f>
        <v>1</v>
      </c>
      <c r="P14" s="19">
        <f>+'EVALUACION CON CONTROLES'!J19</f>
        <v>5</v>
      </c>
      <c r="Q14" s="19">
        <f>+'EVALUACION CON CONTROLES'!K19</f>
        <v>6</v>
      </c>
      <c r="R14" s="18" t="str">
        <f>+'EVALUACION CON CONTROLES'!L19</f>
        <v>ALTO</v>
      </c>
      <c r="S14" s="19" t="str">
        <f>+'EVALUACION CON CONTROLES'!M19</f>
        <v>No</v>
      </c>
      <c r="T14" s="19" t="str">
        <f>+'EVALUACION CON CONTROLES'!N19</f>
        <v>El profesional de planeación designado por el alcalde local</v>
      </c>
      <c r="U14" s="19" t="str">
        <f>+'EVALUACION CON CONTROLES'!O19</f>
        <v>Antes de remitir los estudios previos al Comité de Contratación</v>
      </c>
      <c r="V14" s="19" t="str">
        <f>+'EVALUACION CON CONTROLES'!P19</f>
        <v>Al momento de enviar el proceso al Comité de Contratación</v>
      </c>
      <c r="W14" s="19" t="str">
        <f>+'EVALUACION CON CONTROLES'!Q19</f>
        <v>Mediante reunión, comunicación y consenso de los actores del control</v>
      </c>
      <c r="X14" s="20" t="str">
        <f>+'EVALUACION CON CONTROLES'!R19</f>
        <v>Por única vez</v>
      </c>
    </row>
    <row r="15" spans="2:24" ht="106.5" customHeight="1" thickBot="1" x14ac:dyDescent="0.3">
      <c r="B15" s="17">
        <f t="shared" si="0"/>
        <v>5</v>
      </c>
      <c r="C15" s="19" t="str">
        <f>+'EVALUACION CON CONTROLES'!C20:F20</f>
        <v>Baja participación de oferentes</v>
      </c>
      <c r="D15" s="18" t="str">
        <f>+'EVALUACION CON CONTROLES'!B20</f>
        <v>PLANEACIÓN</v>
      </c>
      <c r="E15" s="18" t="str">
        <f>VLOOKUP(C15,'IDENTIFICACION Y ANALISIS'!$B$19:$F$56,3,FALSE)</f>
        <v>Estatal</v>
      </c>
      <c r="F15" s="18" t="str">
        <f>VLOOKUP(C15,'IDENTIFICACION Y ANALISIS'!$B$19:$F$56,4,FALSE)</f>
        <v>Interno</v>
      </c>
      <c r="G15" s="19" t="str">
        <f>+EVALUACION!H21</f>
        <v>Licitación desierta, impidiendo la adjudicación y dejando a la entidad sin soporte para su parque automotor.</v>
      </c>
      <c r="H15" s="19">
        <f>+EVALUACION!I21</f>
        <v>3</v>
      </c>
      <c r="I15" s="19">
        <f>+EVALUACION!J21</f>
        <v>4</v>
      </c>
      <c r="J15" s="19">
        <f>+EVALUACION!K21</f>
        <v>7</v>
      </c>
      <c r="K15" s="18" t="str">
        <f>+EVALUACION!L21</f>
        <v>ALTO</v>
      </c>
      <c r="L15" s="33" t="s">
        <v>106</v>
      </c>
      <c r="M15" s="34">
        <v>101</v>
      </c>
      <c r="N15" s="19" t="str">
        <f>+'EVALUACION CON CONTROLES'!G20</f>
        <v>Realizar un estudio de mercado exhaustivo con mínimo tres cotizaciones válidas, análisis de precios históricos en SECOP, identificación de oferentes potenciales y validación técnica y jurídica de los estudios previos antes de la apertura del proceso.</v>
      </c>
      <c r="O15" s="19">
        <f>+'EVALUACION CON CONTROLES'!I20</f>
        <v>3</v>
      </c>
      <c r="P15" s="19">
        <f>+'EVALUACION CON CONTROLES'!J20</f>
        <v>4</v>
      </c>
      <c r="Q15" s="19">
        <f>+'EVALUACION CON CONTROLES'!K20</f>
        <v>7</v>
      </c>
      <c r="R15" s="18" t="str">
        <f>+'EVALUACION CON CONTROLES'!L20</f>
        <v>ALTO</v>
      </c>
      <c r="S15" s="19" t="str">
        <f>+'EVALUACION CON CONTROLES'!M20</f>
        <v>No</v>
      </c>
      <c r="T15" s="19" t="str">
        <f>+'EVALUACION CON CONTROLES'!N20</f>
        <v>El abogado de contratación, el profesional de planeación y demás personal designados por el alcalde local para adelantar el proceso de contratación</v>
      </c>
      <c r="U15" s="19" t="str">
        <f>+'EVALUACION CON CONTROLES'!O20</f>
        <v>Antes de remitir los estudios previos al Comité de Contratación</v>
      </c>
      <c r="V15" s="19" t="str">
        <f>+'EVALUACION CON CONTROLES'!P20</f>
        <v>Al momento de enviar el proceso al Comité de Contratación</v>
      </c>
      <c r="W15" s="19" t="str">
        <f>+'EVALUACION CON CONTROLES'!Q20</f>
        <v>Mediante reunión, comunicación y consenso de los actores del control</v>
      </c>
      <c r="X15" s="20" t="str">
        <f>+'EVALUACION CON CONTROLES'!R20</f>
        <v>Por única vez</v>
      </c>
    </row>
    <row r="16" spans="2:24" ht="106.5" customHeight="1" thickBot="1" x14ac:dyDescent="0.3">
      <c r="B16" s="17">
        <f t="shared" si="0"/>
        <v>6</v>
      </c>
      <c r="C16" s="19" t="str">
        <f>+'EVALUACION CON CONTROLES'!C21:F21</f>
        <v>Inadecuada evaluación de las ofertas y/o verificación de requisitos habilitantes</v>
      </c>
      <c r="D16" s="18" t="str">
        <f>+'EVALUACION CON CONTROLES'!B21</f>
        <v>SELECCIÓN</v>
      </c>
      <c r="E16" s="18" t="str">
        <f>VLOOKUP(C16,'IDENTIFICACION Y ANALISIS'!$B$19:$F$56,3,FALSE)</f>
        <v>Estatal</v>
      </c>
      <c r="F16" s="18" t="str">
        <f>VLOOKUP(C16,'IDENTIFICACION Y ANALISIS'!$B$19:$F$56,4,FALSE)</f>
        <v>Interno</v>
      </c>
      <c r="G16" s="19" t="str">
        <f>+EVALUACION!H22</f>
        <v>Adjudicación a un contratista no idóneo, posibles demandas de otros proponentes y afectación reputacional.</v>
      </c>
      <c r="H16" s="19">
        <f>+EVALUACION!I22</f>
        <v>2</v>
      </c>
      <c r="I16" s="19">
        <f>+EVALUACION!J22</f>
        <v>4</v>
      </c>
      <c r="J16" s="19">
        <f>+EVALUACION!K22</f>
        <v>6</v>
      </c>
      <c r="K16" s="18" t="str">
        <f>+EVALUACION!L22</f>
        <v>ALTO</v>
      </c>
      <c r="L16" s="33" t="s">
        <v>106</v>
      </c>
      <c r="M16" s="34">
        <v>100</v>
      </c>
      <c r="N16" s="19" t="str">
        <f>+'EVALUACION CON CONTROLES'!G21</f>
        <v>Antes de la publicación del informe de evaluación, el alcalde local designará a uno o varios profesionales a realizar una revisión integral al informe de evaluación elaborado por el comité evaluador designado previamente, para garantizar que no se hayan cometido errores en la selección del proponente ganador. La evidencia será el formato acta de reunión GDI-GPD-F029, los correos electrónicos o demás comunicaciones.</v>
      </c>
      <c r="O16" s="19">
        <f>+'EVALUACION CON CONTROLES'!I21</f>
        <v>2</v>
      </c>
      <c r="P16" s="19">
        <f>+'EVALUACION CON CONTROLES'!J21</f>
        <v>4</v>
      </c>
      <c r="Q16" s="19">
        <f>+'EVALUACION CON CONTROLES'!K21</f>
        <v>6</v>
      </c>
      <c r="R16" s="18" t="str">
        <f>+'EVALUACION CON CONTROLES'!L21</f>
        <v>ALTO</v>
      </c>
      <c r="S16" s="19" t="str">
        <f>+'EVALUACION CON CONTROLES'!M21</f>
        <v>No</v>
      </c>
      <c r="T16" s="19" t="str">
        <f>+'EVALUACION CON CONTROLES'!N21</f>
        <v>Profesional o profesionales designados por el alcalde local</v>
      </c>
      <c r="U16" s="19" t="str">
        <f>+'EVALUACION CON CONTROLES'!O21</f>
        <v>Antes de la publicación del informe de evaluación</v>
      </c>
      <c r="V16" s="19" t="str">
        <f>+'EVALUACION CON CONTROLES'!P21</f>
        <v>Al publicar el informe de evaluación</v>
      </c>
      <c r="W16" s="19" t="str">
        <f>+'EVALUACION CON CONTROLES'!Q21</f>
        <v>Mediante la revisión del informe de evaluación elaborado por el comité evaluador y la comunicación de las observaciones o sugerencias si hay lugar a ellas</v>
      </c>
      <c r="X16" s="20" t="str">
        <f>+'EVALUACION CON CONTROLES'!R21</f>
        <v>Antes de la publicación del informe  de evaluación</v>
      </c>
    </row>
    <row r="17" spans="2:24" ht="106.5" customHeight="1" x14ac:dyDescent="0.25">
      <c r="B17" s="17">
        <f t="shared" si="0"/>
        <v>7</v>
      </c>
      <c r="C17" s="19" t="str">
        <f>+'EVALUACION CON CONTROLES'!C23:F23</f>
        <v>Falta de constitución o constitución tardía de la garantía única. Aceptación de garantías que no se ajustan a lo contemplado en el contrato</v>
      </c>
      <c r="D17" s="18" t="str">
        <f>+'EVALUACION CON CONTROLES'!B23</f>
        <v>CONTRATACIÓN</v>
      </c>
      <c r="E17" s="18" t="str">
        <f>VLOOKUP(C17,'IDENTIFICACION Y ANALISIS'!$B$19:$F$56,3,FALSE)</f>
        <v>Estatal</v>
      </c>
      <c r="F17" s="18" t="str">
        <f>VLOOKUP(C17,'IDENTIFICACION Y ANALISIS'!$B$19:$F$56,4,FALSE)</f>
        <v>Interno</v>
      </c>
      <c r="G17" s="19" t="str">
        <f>+EVALUACION!H24</f>
        <v>Imposibilidad de iniciar la ejecución del contrato y desprotección patrimonial ante posibles siniestros de los vehículos.</v>
      </c>
      <c r="H17" s="19">
        <f>+EVALUACION!I24</f>
        <v>1</v>
      </c>
      <c r="I17" s="19">
        <f>+EVALUACION!J24</f>
        <v>5</v>
      </c>
      <c r="J17" s="19">
        <f>+EVALUACION!K24</f>
        <v>6</v>
      </c>
      <c r="K17" s="18" t="str">
        <f>+EVALUACION!L24</f>
        <v>ALTO</v>
      </c>
      <c r="L17" s="19" t="s">
        <v>107</v>
      </c>
      <c r="M17" s="34">
        <v>100</v>
      </c>
      <c r="N17" s="19" t="str">
        <f>+'EVALUACION CON CONTROLES'!G23</f>
        <v>El abogado de contratación designado por el alcalde, realizará la respectiva revisión de las garantías presentadas por el contratista y si están de acuerdo con lo exigido en el pliego de condiciones definitivo procederá a validarla en el aplicativo SECOP. En caso contrario, procederá a requerir al contratista. En caso que, se evidencie que el contratista no está cumpliendo con su obligación, se procederá a notificar al supervisor del contrato para declarar un posible incumplimiento. Como evidencia de la ejecución del control quedará la trazabilidad del aplicativo SECOP 2 y/o las comunicaciones requiriendo al contratista</v>
      </c>
      <c r="O17" s="19">
        <f>+'EVALUACION CON CONTROLES'!I23</f>
        <v>1</v>
      </c>
      <c r="P17" s="19">
        <f>+'EVALUACION CON CONTROLES'!J23</f>
        <v>5</v>
      </c>
      <c r="Q17" s="19">
        <f>+'EVALUACION CON CONTROLES'!K23</f>
        <v>6</v>
      </c>
      <c r="R17" s="18" t="str">
        <f>+'EVALUACION CON CONTROLES'!L23</f>
        <v>ALTO</v>
      </c>
      <c r="S17" s="19" t="str">
        <f>+'EVALUACION CON CONTROLES'!M23</f>
        <v>No</v>
      </c>
      <c r="T17" s="19" t="str">
        <f>+'EVALUACION CON CONTROLES'!N23</f>
        <v>El abogado de contratación designado por alcalde local para adelantar el proceso de contratación</v>
      </c>
      <c r="U17" s="19" t="str">
        <f>+'EVALUACION CON CONTROLES'!O23</f>
        <v>Después de la firma del contrato</v>
      </c>
      <c r="V17" s="19" t="str">
        <f>+'EVALUACION CON CONTROLES'!P23</f>
        <v>Antes de validar las garantías en la plataforma SECOP
Antes de la firma del acta de inicio</v>
      </c>
      <c r="W17" s="19" t="str">
        <f>+'EVALUACION CON CONTROLES'!Q23</f>
        <v>Mediante la revisión de las garantías presentadas por el proponente</v>
      </c>
      <c r="X17" s="20" t="str">
        <f>+'EVALUACION CON CONTROLES'!R23</f>
        <v>Por única vez</v>
      </c>
    </row>
    <row r="18" spans="2:24" ht="106.5" customHeight="1" thickBot="1" x14ac:dyDescent="0.3">
      <c r="B18" s="17">
        <f t="shared" si="0"/>
        <v>8</v>
      </c>
      <c r="C18" s="19" t="str">
        <f>+'EVALUACION CON CONTROLES'!C24:F24</f>
        <v>Instalación de repuestos de segunda mano o no originales, incumpliendo la exigencia técnica del contrato.</v>
      </c>
      <c r="D18" s="18" t="str">
        <f>+'EVALUACION CON CONTROLES'!B24</f>
        <v>EJECUCIÓN</v>
      </c>
      <c r="E18" s="18" t="s">
        <v>221</v>
      </c>
      <c r="F18" s="18" t="s">
        <v>63</v>
      </c>
      <c r="G18" s="19" t="str">
        <f>+EVALUACION!H25</f>
        <v>Fallas mecánicas reiteradas, daños irreparables en los motores, riesgo de accidentes y pérdida de garantía de la flota.</v>
      </c>
      <c r="H18" s="19">
        <f>+EVALUACION!I25</f>
        <v>2</v>
      </c>
      <c r="I18" s="19">
        <f>+EVALUACION!J25</f>
        <v>5</v>
      </c>
      <c r="J18" s="19">
        <f>+EVALUACION!K25</f>
        <v>7</v>
      </c>
      <c r="K18" s="18" t="str">
        <f>+EVALUACION!L25</f>
        <v>ALTO</v>
      </c>
      <c r="L18" s="35" t="s">
        <v>108</v>
      </c>
      <c r="M18" s="36">
        <v>50</v>
      </c>
      <c r="N18" s="19" t="str">
        <f>+'EVALUACION CON CONTROLES'!G24</f>
        <v>El supervisor/apoyo a la supervisión y el contratista realizarán un monitoreo mensual a los precios de los bienes incluidos en la oferta económica. En caso de detectar cambios de precios el apoyo a la supervisión informará al supervisor para tomar las medidas correspondientes que garanticen los principios de eficiencia, eficacia y efectividad en la administración pública. Como evidencia de la ejecución del control será el formato acta de reunión GDI-GPD-F029 donde se evidencien los monitoreos realizados.</v>
      </c>
      <c r="O18" s="19">
        <f>+'EVALUACION CON CONTROLES'!I24</f>
        <v>2</v>
      </c>
      <c r="P18" s="19">
        <f>+'EVALUACION CON CONTROLES'!J24</f>
        <v>5</v>
      </c>
      <c r="Q18" s="19">
        <f>+'EVALUACION CON CONTROLES'!K24</f>
        <v>7</v>
      </c>
      <c r="R18" s="18" t="str">
        <f>+'EVALUACION CON CONTROLES'!L24</f>
        <v>ALTO</v>
      </c>
      <c r="S18" s="19" t="str">
        <f>+'EVALUACION CON CONTROLES'!M24</f>
        <v>Sí</v>
      </c>
      <c r="T18" s="19" t="str">
        <f>+'EVALUACION CON CONTROLES'!N24</f>
        <v>El supervisor/apoyo a la supervisión y el contratista</v>
      </c>
      <c r="U18" s="19" t="str">
        <f>+'EVALUACION CON CONTROLES'!O24</f>
        <v>Al iniciar la ejecución del contrato</v>
      </c>
      <c r="V18" s="19" t="str">
        <f>+'EVALUACION CON CONTROLES'!P24</f>
        <v>Al finalizar la ejecución del contrato</v>
      </c>
      <c r="W18" s="19" t="str">
        <f>+'EVALUACION CON CONTROLES'!Q24</f>
        <v>Mediante el monitoreo de los precios de la oferta económica. Revisión de precios en grandes plataformas y o distribuidores</v>
      </c>
      <c r="X18" s="28" t="str">
        <f>+'EVALUACION CON CONTROLES'!R24</f>
        <v>Mensual</v>
      </c>
    </row>
    <row r="19" spans="2:24" ht="106.5" customHeight="1" thickBot="1" x14ac:dyDescent="0.3">
      <c r="B19" s="17">
        <f t="shared" si="0"/>
        <v>9</v>
      </c>
      <c r="C19" s="19" t="str">
        <f>+'EVALUACION CON CONTROLES'!C25:F25</f>
        <v>Incumplimiento de la normatividad ambiental (vertimientos por lavado, mal manejo y disposición de aceites usados o baterías).</v>
      </c>
      <c r="D19" s="18" t="str">
        <f>+'EVALUACION CON CONTROLES'!B25</f>
        <v>EJECUCIÓN</v>
      </c>
      <c r="E19" s="18" t="s">
        <v>222</v>
      </c>
      <c r="F19" s="18" t="s">
        <v>63</v>
      </c>
      <c r="G19" s="19" t="str">
        <f>+EVALUACION!H26</f>
        <v>Sanciones ambientales para la Alcaldía, requerimientos de la EAAB y posible cierre del taller contratista.</v>
      </c>
      <c r="H19" s="19">
        <f>+EVALUACION!I26</f>
        <v>2</v>
      </c>
      <c r="I19" s="19">
        <f>+EVALUACION!J26</f>
        <v>4</v>
      </c>
      <c r="J19" s="19">
        <f>+EVALUACION!K26</f>
        <v>6</v>
      </c>
      <c r="K19" s="18" t="str">
        <f>+EVALUACION!L26</f>
        <v>ALTO</v>
      </c>
      <c r="L19" s="35" t="s">
        <v>107</v>
      </c>
      <c r="M19" s="36">
        <v>100</v>
      </c>
      <c r="N19" s="19" t="str">
        <f>+'EVALUACION CON CONTROLES'!G25</f>
        <v>El supervisor/apoyo a la supervisión, una vez se suscriba el acta de inicio, aprobará el cronograma de actividades y le realizará seguimiento quincenal para que en caso de evidenciar dificultades con su cumplimiento se tomen las medidas correspondientes que garanticen el cumplimiento del objeto contractual. Como evidencia de la ejecución del control quedarán las actas de evidencia de reunión GDI-GPD-F029 y las comunicaciones correspondientes</v>
      </c>
      <c r="O19" s="19">
        <f>+'EVALUACION CON CONTROLES'!I25</f>
        <v>2</v>
      </c>
      <c r="P19" s="19">
        <f>+'EVALUACION CON CONTROLES'!J25</f>
        <v>4</v>
      </c>
      <c r="Q19" s="19">
        <f>+'EVALUACION CON CONTROLES'!K25</f>
        <v>6</v>
      </c>
      <c r="R19" s="18" t="str">
        <f>+'EVALUACION CON CONTROLES'!L25</f>
        <v>ALTO</v>
      </c>
      <c r="S19" s="19" t="str">
        <f>+'EVALUACION CON CONTROLES'!M25</f>
        <v>No</v>
      </c>
      <c r="T19" s="19" t="str">
        <f>+'EVALUACION CON CONTROLES'!N25</f>
        <v>El supervisor/apoyo a la supervisión y el contratista</v>
      </c>
      <c r="U19" s="19" t="str">
        <f>+'EVALUACION CON CONTROLES'!O25</f>
        <v>Al iniciar la ejecución del contrato</v>
      </c>
      <c r="V19" s="19" t="str">
        <f>+'EVALUACION CON CONTROLES'!P25</f>
        <v>Al finalizar la ejecución del contrato</v>
      </c>
      <c r="W19" s="19" t="str">
        <f>+'EVALUACION CON CONTROLES'!Q25</f>
        <v>Mediante el monitoreo del cronograma de trabajo</v>
      </c>
      <c r="X19" s="28" t="str">
        <f>+'EVALUACION CON CONTROLES'!R25</f>
        <v>Quincenal</v>
      </c>
    </row>
    <row r="20" spans="2:24" ht="106.5" customHeight="1" thickBot="1" x14ac:dyDescent="0.3">
      <c r="B20" s="17">
        <f t="shared" si="0"/>
        <v>10</v>
      </c>
      <c r="C20" s="19" t="str">
        <f>+'EVALUACION CON CONTROLES'!C26:F26</f>
        <v>Accidentes, robos o daños a los vehículos y maquinaria amarilla mientras están en el taller o durante traslados en grúa.</v>
      </c>
      <c r="D20" s="18" t="str">
        <f>+'EVALUACION CON CONTROLES'!B26</f>
        <v>EJECUCIÓN</v>
      </c>
      <c r="E20" s="18" t="s">
        <v>221</v>
      </c>
      <c r="F20" s="18" t="s">
        <v>63</v>
      </c>
      <c r="G20" s="19" t="str">
        <f>+EVALUACION!H27</f>
        <v>Pérdida patrimonial para la entidad, paralización de las funciones logísticas de la localidad y afectación del servicio.</v>
      </c>
      <c r="H20" s="19">
        <f>+EVALUACION!I27</f>
        <v>2</v>
      </c>
      <c r="I20" s="19">
        <f>+EVALUACION!J27</f>
        <v>4</v>
      </c>
      <c r="J20" s="19">
        <f>+EVALUACION!K27</f>
        <v>6</v>
      </c>
      <c r="K20" s="18" t="str">
        <f>+EVALUACION!L27</f>
        <v>ALTO</v>
      </c>
      <c r="L20" s="35" t="s">
        <v>107</v>
      </c>
      <c r="M20" s="36">
        <v>70</v>
      </c>
      <c r="N20" s="19" t="str">
        <f>+'EVALUACION CON CONTROLES'!G26</f>
        <v>El supervisor/apoyo a la supervisión, una vez se suscriba el acta de inicio, aprobará el cronograma de actividades y le realizará seguimiento quincenal para que en caso de evidenciar dificultades con su cumplimiento se tomen las medidas correspondientes que garanticen el cumplimiento del objeto contractual. Como evidencia de la ejecución del control quedarán las actas de evidencia de reunión GDI-GPD-F029 y las comunicaciones correspondientes</v>
      </c>
      <c r="O20" s="19">
        <f>+'EVALUACION CON CONTROLES'!I26</f>
        <v>2</v>
      </c>
      <c r="P20" s="19">
        <f>+'EVALUACION CON CONTROLES'!J26</f>
        <v>4</v>
      </c>
      <c r="Q20" s="19">
        <f>+'EVALUACION CON CONTROLES'!K26</f>
        <v>6</v>
      </c>
      <c r="R20" s="18" t="str">
        <f>+'EVALUACION CON CONTROLES'!L26</f>
        <v>ALTO</v>
      </c>
      <c r="S20" s="19" t="str">
        <f>+'EVALUACION CON CONTROLES'!M26</f>
        <v>No</v>
      </c>
      <c r="T20" s="19" t="str">
        <f>+'EVALUACION CON CONTROLES'!N26</f>
        <v>El supervisor/apoyo a la supervisión y el contratista</v>
      </c>
      <c r="U20" s="19" t="str">
        <f>+'EVALUACION CON CONTROLES'!O26</f>
        <v>Al iniciar la ejecución del contrato</v>
      </c>
      <c r="V20" s="19" t="str">
        <f>+'EVALUACION CON CONTROLES'!P26</f>
        <v>Al finalizar la ejecución del contrato</v>
      </c>
      <c r="W20" s="19" t="str">
        <f>+'EVALUACION CON CONTROLES'!Q26</f>
        <v>Mediante el monitoreo del cronograma de trabajo</v>
      </c>
      <c r="X20" s="28" t="str">
        <f>+'EVALUACION CON CONTROLES'!R26</f>
        <v>Quincenal</v>
      </c>
    </row>
    <row r="21" spans="2:24" ht="106.5" customHeight="1" thickBot="1" x14ac:dyDescent="0.3">
      <c r="B21" s="17">
        <f t="shared" si="0"/>
        <v>11</v>
      </c>
      <c r="C21" s="19" t="str">
        <f>+'EVALUACION CON CONTROLES'!C27:F27</f>
        <v>Agotamiento acelerado del presupuesto por fallas correctivas mayores no previstas en la maquinaria amarilla.</v>
      </c>
      <c r="D21" s="18" t="str">
        <f>+'EVALUACION CON CONTROLES'!B27</f>
        <v>EJECUCIÓN</v>
      </c>
      <c r="E21" s="18" t="s">
        <v>221</v>
      </c>
      <c r="F21" s="18" t="s">
        <v>62</v>
      </c>
      <c r="G21" s="19" t="str">
        <f>+EVALUACION!H28</f>
        <v>El contrato se ejecuta a monto agotable; si se agota antes de los 9 meses, la flota quedará sin cobertura para el resto del periodo.</v>
      </c>
      <c r="H21" s="19">
        <f>+EVALUACION!I28</f>
        <v>3</v>
      </c>
      <c r="I21" s="19">
        <f>+EVALUACION!J28</f>
        <v>4</v>
      </c>
      <c r="J21" s="19">
        <f>+EVALUACION!K28</f>
        <v>7</v>
      </c>
      <c r="K21" s="18" t="str">
        <f>+EVALUACION!L28</f>
        <v>ALTO</v>
      </c>
      <c r="L21" s="35" t="s">
        <v>107</v>
      </c>
      <c r="M21" s="36">
        <v>100</v>
      </c>
      <c r="N21" s="19" t="str">
        <f>+'EVALUACION CON CONTROLES'!G27</f>
        <v>El supervisor/apoyo a la supervisión del contrato, después de la suscripción del acta de inicio, solicitará al contratista el cronograma de actividades y le realizará un seguimiento mensual, haciendo énfasis en sus obligaciones con terceros. Así mismo, se garantizará que bajo ninguna circunstancia los pagos de los compromisos del contratista estén atados a los desembolsos por parte de la Entidad. Como evidencia de la ejecución del control quedarán las actas de evidencia de reunión GDI-GPD-F029 y las comunicaciones correspondientes</v>
      </c>
      <c r="O21" s="19">
        <f>+'EVALUACION CON CONTROLES'!I27</f>
        <v>3</v>
      </c>
      <c r="P21" s="19">
        <f>+'EVALUACION CON CONTROLES'!J27</f>
        <v>4</v>
      </c>
      <c r="Q21" s="19">
        <f>+'EVALUACION CON CONTROLES'!K27</f>
        <v>7</v>
      </c>
      <c r="R21" s="18" t="str">
        <f>+'EVALUACION CON CONTROLES'!L27</f>
        <v>ALTO</v>
      </c>
      <c r="S21" s="19" t="str">
        <f>+'EVALUACION CON CONTROLES'!M27</f>
        <v>No</v>
      </c>
      <c r="T21" s="19" t="str">
        <f>+'EVALUACION CON CONTROLES'!N27</f>
        <v>El supervisor/apoyo a la supervisión y el contratista</v>
      </c>
      <c r="U21" s="19" t="str">
        <f>+'EVALUACION CON CONTROLES'!O27</f>
        <v>Al iniciar la ejecución del contrato</v>
      </c>
      <c r="V21" s="19" t="str">
        <f>+'EVALUACION CON CONTROLES'!P27</f>
        <v>Al finalizar la ejecución del contrato</v>
      </c>
      <c r="W21" s="19" t="str">
        <f>+'EVALUACION CON CONTROLES'!Q27</f>
        <v>Mediante el monitoreo del cronograma de trabajo</v>
      </c>
      <c r="X21" s="28" t="str">
        <f>+'EVALUACION CON CONTROLES'!R27</f>
        <v>Mensual</v>
      </c>
    </row>
    <row r="22" spans="2:24" ht="106.5" customHeight="1" thickBot="1" x14ac:dyDescent="0.3">
      <c r="B22" s="17">
        <f t="shared" si="0"/>
        <v>12</v>
      </c>
      <c r="C22" s="19" t="str">
        <f>+'EVALUACION CON CONTROLES'!C28:F28</f>
        <v>Retrasos injustificados en los tiempos de entrega de los vehículos intervenidos, superando los tiempos pactados en el Anexo Técnico.</v>
      </c>
      <c r="D22" s="18" t="str">
        <f>+'EVALUACION CON CONTROLES'!B28</f>
        <v>EJECUCIÓN</v>
      </c>
      <c r="E22" s="18" t="s">
        <v>61</v>
      </c>
      <c r="F22" s="18" t="s">
        <v>61</v>
      </c>
      <c r="G22" s="19" t="str">
        <f>+EVALUACION!H29</f>
        <v>Inoperatividad de la Alcaldía Local para atender emergencias, mantenimiento vial y programas sociales.</v>
      </c>
      <c r="H22" s="19">
        <f>+EVALUACION!I29</f>
        <v>3</v>
      </c>
      <c r="I22" s="19">
        <f>+EVALUACION!J29</f>
        <v>4</v>
      </c>
      <c r="J22" s="19">
        <f>+EVALUACION!K29</f>
        <v>7</v>
      </c>
      <c r="K22" s="18" t="str">
        <f>+EVALUACION!L29</f>
        <v>ALTO</v>
      </c>
      <c r="L22" s="35" t="s">
        <v>107</v>
      </c>
      <c r="M22" s="36">
        <v>100</v>
      </c>
      <c r="N22" s="19" t="str">
        <f>+'EVALUACION CON CONTROLES'!G28</f>
        <v>El supervisor / apoyo a la supervisión, antes de tramitar los pagos o autorizar el inicio de operaciones revisará en cuenta las características técnicas de los bienes a ingresar. El contratista deberá socializar los detalles para su aprobación antes de prestarlos. Como evidencia quedarán las actas de reunión GDI-GPD-F029.</v>
      </c>
      <c r="O22" s="19">
        <f>+'EVALUACION CON CONTROLES'!I28</f>
        <v>3</v>
      </c>
      <c r="P22" s="19">
        <f>+'EVALUACION CON CONTROLES'!J28</f>
        <v>4</v>
      </c>
      <c r="Q22" s="19">
        <f>+'EVALUACION CON CONTROLES'!K28</f>
        <v>7</v>
      </c>
      <c r="R22" s="18" t="str">
        <f>+'EVALUACION CON CONTROLES'!L28</f>
        <v>ALTO</v>
      </c>
      <c r="S22" s="19" t="str">
        <f>+'EVALUACION CON CONTROLES'!M28</f>
        <v>No</v>
      </c>
      <c r="T22" s="19" t="str">
        <f>+'EVALUACION CON CONTROLES'!N28</f>
        <v>El supervisor/apoyo a la supervisión</v>
      </c>
      <c r="U22" s="19" t="str">
        <f>+'EVALUACION CON CONTROLES'!O28</f>
        <v>Antes de ingresar bienes al almacén o antes de prestar servicios</v>
      </c>
      <c r="V22" s="19" t="str">
        <f>+'EVALUACION CON CONTROLES'!P28</f>
        <v>Al realizar el ingreso al almacén o al prestar los servicios</v>
      </c>
      <c r="W22" s="19" t="str">
        <f>+'EVALUACION CON CONTROLES'!Q28</f>
        <v>Mediante aprobación previa de bienes o servicios al ingreso de almacén o prestación del servicio</v>
      </c>
      <c r="X22" s="20" t="str">
        <f>+'EVALUACION CON CONTROLES'!R28</f>
        <v>Cada que se vayan a prestar servicios o a realizar ingresos al almacén</v>
      </c>
    </row>
    <row r="23" spans="2:24" ht="13.5" customHeight="1" x14ac:dyDescent="0.25">
      <c r="B23" s="48"/>
      <c r="X23" s="49"/>
    </row>
    <row r="24" spans="2:24" ht="13.5" customHeight="1" x14ac:dyDescent="0.3">
      <c r="B24" s="48"/>
      <c r="E24" s="14"/>
      <c r="F24" s="147" t="s">
        <v>100</v>
      </c>
      <c r="G24" s="147"/>
      <c r="H24" s="14"/>
      <c r="I24" s="14"/>
      <c r="J24" s="130" t="s">
        <v>19</v>
      </c>
      <c r="K24" s="130"/>
      <c r="L24" s="130"/>
      <c r="M24" s="130"/>
      <c r="X24" s="49"/>
    </row>
    <row r="25" spans="2:24" ht="13.5" customHeight="1" x14ac:dyDescent="0.3">
      <c r="B25" s="48"/>
      <c r="E25" s="137" t="s">
        <v>2</v>
      </c>
      <c r="F25" s="44" t="s">
        <v>13</v>
      </c>
      <c r="G25" s="44" t="s">
        <v>12</v>
      </c>
      <c r="H25" s="14"/>
      <c r="I25" s="14"/>
      <c r="J25" s="126" t="s">
        <v>18</v>
      </c>
      <c r="K25" s="127"/>
      <c r="L25" s="126" t="s">
        <v>12</v>
      </c>
      <c r="M25" s="127"/>
      <c r="X25" s="49"/>
    </row>
    <row r="26" spans="2:24" ht="13.5" customHeight="1" x14ac:dyDescent="0.3">
      <c r="B26" s="48"/>
      <c r="E26" s="137"/>
      <c r="F26" s="19" t="s">
        <v>7</v>
      </c>
      <c r="G26" s="19">
        <v>1</v>
      </c>
      <c r="H26" s="14"/>
      <c r="I26" s="14"/>
      <c r="J26" s="128" t="s">
        <v>15</v>
      </c>
      <c r="K26" s="129"/>
      <c r="L26" s="116">
        <v>1</v>
      </c>
      <c r="M26" s="116"/>
      <c r="X26" s="49"/>
    </row>
    <row r="27" spans="2:24" ht="13.5" customHeight="1" x14ac:dyDescent="0.3">
      <c r="B27" s="48"/>
      <c r="E27" s="137"/>
      <c r="F27" s="19" t="s">
        <v>8</v>
      </c>
      <c r="G27" s="19">
        <v>2</v>
      </c>
      <c r="H27" s="14"/>
      <c r="I27" s="14"/>
      <c r="J27" s="128" t="s">
        <v>16</v>
      </c>
      <c r="K27" s="129"/>
      <c r="L27" s="116">
        <v>2</v>
      </c>
      <c r="M27" s="116"/>
      <c r="X27" s="49"/>
    </row>
    <row r="28" spans="2:24" ht="13.5" customHeight="1" x14ac:dyDescent="0.3">
      <c r="B28" s="48"/>
      <c r="E28" s="137"/>
      <c r="F28" s="19" t="s">
        <v>9</v>
      </c>
      <c r="G28" s="19">
        <v>3</v>
      </c>
      <c r="H28" s="14"/>
      <c r="I28" s="14"/>
      <c r="J28" s="128" t="s">
        <v>1</v>
      </c>
      <c r="K28" s="129"/>
      <c r="L28" s="116">
        <v>3</v>
      </c>
      <c r="M28" s="116"/>
      <c r="X28" s="49"/>
    </row>
    <row r="29" spans="2:24" ht="13.5" customHeight="1" x14ac:dyDescent="0.3">
      <c r="B29" s="48"/>
      <c r="E29" s="137"/>
      <c r="F29" s="19" t="s">
        <v>10</v>
      </c>
      <c r="G29" s="19">
        <v>4</v>
      </c>
      <c r="H29" s="14"/>
      <c r="I29" s="14"/>
      <c r="J29" s="128" t="s">
        <v>17</v>
      </c>
      <c r="K29" s="129"/>
      <c r="L29" s="116">
        <v>4</v>
      </c>
      <c r="M29" s="116"/>
      <c r="X29" s="49"/>
    </row>
    <row r="30" spans="2:24" ht="13.5" customHeight="1" x14ac:dyDescent="0.3">
      <c r="B30" s="48"/>
      <c r="E30" s="137"/>
      <c r="F30" s="19" t="s">
        <v>11</v>
      </c>
      <c r="G30" s="19">
        <v>5</v>
      </c>
      <c r="H30" s="14"/>
      <c r="I30" s="14"/>
      <c r="J30" s="128" t="s">
        <v>0</v>
      </c>
      <c r="K30" s="129"/>
      <c r="L30" s="116">
        <v>5</v>
      </c>
      <c r="M30" s="116"/>
      <c r="X30" s="49"/>
    </row>
    <row r="31" spans="2:24" ht="13.5" customHeight="1" x14ac:dyDescent="0.3">
      <c r="B31" s="48"/>
      <c r="D31" s="14"/>
      <c r="E31" s="14"/>
      <c r="F31" s="14"/>
      <c r="G31" s="14"/>
      <c r="H31" s="14"/>
      <c r="I31" s="14"/>
      <c r="J31" s="14"/>
      <c r="K31" s="14"/>
      <c r="L31" s="14"/>
      <c r="M31" s="14"/>
      <c r="X31" s="49"/>
    </row>
    <row r="32" spans="2:24" ht="13.5" customHeight="1" x14ac:dyDescent="0.3">
      <c r="B32" s="48"/>
      <c r="D32" s="130" t="s">
        <v>20</v>
      </c>
      <c r="E32" s="130"/>
      <c r="F32" s="130"/>
      <c r="G32" s="130"/>
      <c r="H32" s="130"/>
      <c r="I32" s="130"/>
      <c r="J32" s="130"/>
      <c r="K32" s="130"/>
      <c r="X32" s="49"/>
    </row>
    <row r="33" spans="2:24" ht="13.5" customHeight="1" x14ac:dyDescent="0.3">
      <c r="B33" s="48"/>
      <c r="D33" s="133" t="s">
        <v>13</v>
      </c>
      <c r="E33" s="133" t="s">
        <v>12</v>
      </c>
      <c r="F33" s="121" t="s">
        <v>15</v>
      </c>
      <c r="G33" s="121"/>
      <c r="H33" s="148" t="s">
        <v>16</v>
      </c>
      <c r="I33" s="149"/>
      <c r="J33" s="45" t="s">
        <v>1</v>
      </c>
      <c r="K33" s="45" t="s">
        <v>17</v>
      </c>
      <c r="L33" s="44" t="s">
        <v>0</v>
      </c>
      <c r="P33" s="130" t="s">
        <v>14</v>
      </c>
      <c r="Q33" s="130"/>
      <c r="R33" s="130"/>
      <c r="S33" s="130"/>
      <c r="T33" s="130"/>
      <c r="X33" s="49"/>
    </row>
    <row r="34" spans="2:24" ht="13.5" customHeight="1" x14ac:dyDescent="0.3">
      <c r="B34" s="48"/>
      <c r="D34" s="133"/>
      <c r="E34" s="133"/>
      <c r="F34" s="136">
        <v>1</v>
      </c>
      <c r="G34" s="136"/>
      <c r="H34" s="134">
        <v>2</v>
      </c>
      <c r="I34" s="135"/>
      <c r="J34" s="46">
        <v>3</v>
      </c>
      <c r="K34" s="46">
        <v>4</v>
      </c>
      <c r="L34" s="46">
        <v>5</v>
      </c>
      <c r="P34" s="121" t="s">
        <v>20</v>
      </c>
      <c r="Q34" s="121"/>
      <c r="R34" s="121"/>
      <c r="S34" s="121" t="s">
        <v>21</v>
      </c>
      <c r="T34" s="121"/>
      <c r="X34" s="49"/>
    </row>
    <row r="35" spans="2:24" ht="13.5" customHeight="1" x14ac:dyDescent="0.25">
      <c r="B35" s="48"/>
      <c r="D35" s="19" t="s">
        <v>7</v>
      </c>
      <c r="E35" s="21">
        <v>1</v>
      </c>
      <c r="F35" s="124">
        <v>2</v>
      </c>
      <c r="G35" s="124"/>
      <c r="H35" s="122">
        <v>3</v>
      </c>
      <c r="I35" s="123"/>
      <c r="J35" s="42">
        <v>4</v>
      </c>
      <c r="K35" s="47">
        <v>5</v>
      </c>
      <c r="L35" s="41">
        <v>6</v>
      </c>
      <c r="P35" s="141" t="s">
        <v>22</v>
      </c>
      <c r="Q35" s="141"/>
      <c r="R35" s="141"/>
      <c r="S35" s="138" t="s">
        <v>23</v>
      </c>
      <c r="T35" s="138"/>
      <c r="X35" s="49"/>
    </row>
    <row r="36" spans="2:24" ht="13.5" customHeight="1" x14ac:dyDescent="0.25">
      <c r="B36" s="48"/>
      <c r="D36" s="19" t="s">
        <v>8</v>
      </c>
      <c r="E36" s="21">
        <v>2</v>
      </c>
      <c r="F36" s="124">
        <v>3</v>
      </c>
      <c r="G36" s="124"/>
      <c r="H36" s="122">
        <v>4</v>
      </c>
      <c r="I36" s="123"/>
      <c r="J36" s="47">
        <v>5</v>
      </c>
      <c r="K36" s="41">
        <v>6</v>
      </c>
      <c r="L36" s="41">
        <v>7</v>
      </c>
      <c r="P36" s="118" t="s">
        <v>24</v>
      </c>
      <c r="Q36" s="118"/>
      <c r="R36" s="118"/>
      <c r="S36" s="138" t="s">
        <v>25</v>
      </c>
      <c r="T36" s="138"/>
      <c r="X36" s="49"/>
    </row>
    <row r="37" spans="2:24" ht="13.5" customHeight="1" x14ac:dyDescent="0.25">
      <c r="B37" s="48"/>
      <c r="D37" s="19" t="s">
        <v>9</v>
      </c>
      <c r="E37" s="21">
        <v>3</v>
      </c>
      <c r="F37" s="124">
        <v>4</v>
      </c>
      <c r="G37" s="124"/>
      <c r="H37" s="139">
        <v>5</v>
      </c>
      <c r="I37" s="140"/>
      <c r="J37" s="41">
        <v>6</v>
      </c>
      <c r="K37" s="41">
        <v>7</v>
      </c>
      <c r="L37" s="43">
        <v>8</v>
      </c>
      <c r="P37" s="125">
        <v>5</v>
      </c>
      <c r="Q37" s="125"/>
      <c r="R37" s="125"/>
      <c r="S37" s="138" t="s">
        <v>26</v>
      </c>
      <c r="T37" s="138"/>
      <c r="X37" s="49"/>
    </row>
    <row r="38" spans="2:24" ht="13.5" customHeight="1" x14ac:dyDescent="0.25">
      <c r="B38" s="48"/>
      <c r="D38" s="19" t="s">
        <v>10</v>
      </c>
      <c r="E38" s="21">
        <v>4</v>
      </c>
      <c r="F38" s="125">
        <v>5</v>
      </c>
      <c r="G38" s="125"/>
      <c r="H38" s="119">
        <v>6</v>
      </c>
      <c r="I38" s="120"/>
      <c r="J38" s="41">
        <v>7</v>
      </c>
      <c r="K38" s="43">
        <v>8</v>
      </c>
      <c r="L38" s="43">
        <v>9</v>
      </c>
      <c r="P38" s="124" t="s">
        <v>27</v>
      </c>
      <c r="Q38" s="124"/>
      <c r="R38" s="124"/>
      <c r="S38" s="138" t="s">
        <v>28</v>
      </c>
      <c r="T38" s="138"/>
      <c r="X38" s="49"/>
    </row>
    <row r="39" spans="2:24" ht="13.5" customHeight="1" x14ac:dyDescent="0.25">
      <c r="B39" s="48"/>
      <c r="D39" s="19" t="s">
        <v>11</v>
      </c>
      <c r="E39" s="21">
        <v>5</v>
      </c>
      <c r="F39" s="118">
        <v>6</v>
      </c>
      <c r="G39" s="118"/>
      <c r="H39" s="119">
        <v>7</v>
      </c>
      <c r="I39" s="120"/>
      <c r="J39" s="43">
        <v>8</v>
      </c>
      <c r="K39" s="43">
        <v>9</v>
      </c>
      <c r="L39" s="43">
        <v>10</v>
      </c>
      <c r="X39" s="49"/>
    </row>
    <row r="40" spans="2:24" ht="13.5" customHeight="1" thickBot="1" x14ac:dyDescent="0.35">
      <c r="B40" s="22"/>
      <c r="C40" s="23"/>
      <c r="D40" s="24"/>
      <c r="E40" s="24"/>
      <c r="F40" s="24"/>
      <c r="G40" s="24"/>
      <c r="H40" s="24"/>
      <c r="I40" s="24"/>
      <c r="J40" s="24"/>
      <c r="K40" s="24"/>
      <c r="L40" s="24"/>
      <c r="M40" s="24"/>
      <c r="N40" s="23"/>
      <c r="O40" s="23"/>
      <c r="P40" s="23"/>
      <c r="Q40" s="23"/>
      <c r="R40" s="23"/>
      <c r="S40" s="23"/>
      <c r="T40" s="23"/>
      <c r="U40" s="23"/>
      <c r="V40" s="23"/>
      <c r="W40" s="23"/>
      <c r="X40" s="25"/>
    </row>
    <row r="41" spans="2:24" ht="16.5" customHeight="1" x14ac:dyDescent="0.3">
      <c r="D41" s="14"/>
      <c r="F41" s="14"/>
      <c r="G41" s="14"/>
      <c r="H41" s="14"/>
      <c r="I41" s="14"/>
      <c r="J41" s="14"/>
      <c r="K41" s="14"/>
      <c r="L41" s="14"/>
      <c r="M41" s="14"/>
      <c r="N41" s="14"/>
      <c r="O41" s="14"/>
      <c r="P41" s="14"/>
      <c r="Q41" s="14"/>
      <c r="R41" s="14"/>
    </row>
    <row r="42" spans="2:24" ht="16.5" customHeight="1" x14ac:dyDescent="0.3">
      <c r="D42" s="14"/>
      <c r="F42" s="14"/>
      <c r="G42" s="14"/>
      <c r="H42" s="14"/>
      <c r="I42" s="14"/>
      <c r="J42" s="14"/>
      <c r="K42" s="14"/>
      <c r="L42" s="14"/>
      <c r="M42" s="14"/>
      <c r="N42" s="14"/>
      <c r="O42" s="14"/>
      <c r="P42" s="14"/>
      <c r="Q42" s="14"/>
      <c r="R42" s="14"/>
    </row>
    <row r="43" spans="2:24" ht="12.75" customHeight="1" x14ac:dyDescent="0.3">
      <c r="D43" s="14"/>
      <c r="F43" s="14"/>
      <c r="G43" s="14"/>
      <c r="H43" s="14"/>
      <c r="I43" s="14"/>
      <c r="J43" s="14"/>
      <c r="K43" s="14"/>
      <c r="L43" s="14"/>
      <c r="M43" s="14"/>
      <c r="N43" s="14"/>
      <c r="O43" s="14"/>
      <c r="P43" s="14"/>
      <c r="Q43" s="14"/>
      <c r="R43" s="14"/>
    </row>
    <row r="44" spans="2:24" hidden="1" x14ac:dyDescent="0.3">
      <c r="B44" s="16" t="s">
        <v>107</v>
      </c>
      <c r="D44" s="14"/>
      <c r="F44" s="14"/>
      <c r="G44" s="14"/>
      <c r="H44" s="14"/>
      <c r="I44" s="14"/>
      <c r="J44" s="14"/>
      <c r="K44" s="14"/>
      <c r="L44" s="14"/>
      <c r="M44" s="14"/>
      <c r="N44" s="14"/>
      <c r="O44" s="14"/>
      <c r="P44" s="14"/>
      <c r="Q44" s="14"/>
      <c r="R44" s="14"/>
    </row>
    <row r="45" spans="2:24" hidden="1" x14ac:dyDescent="0.3">
      <c r="B45" s="16" t="s">
        <v>106</v>
      </c>
      <c r="D45" s="26"/>
      <c r="F45" s="14"/>
      <c r="G45" s="26"/>
      <c r="H45" s="26"/>
      <c r="I45" s="26"/>
      <c r="J45" s="26"/>
      <c r="K45" s="26"/>
      <c r="L45" s="26"/>
      <c r="M45" s="26"/>
      <c r="N45" s="26"/>
      <c r="O45" s="26"/>
      <c r="P45" s="26"/>
      <c r="Q45" s="26"/>
      <c r="R45" s="26"/>
    </row>
    <row r="46" spans="2:24" hidden="1" x14ac:dyDescent="0.3">
      <c r="B46" s="16" t="s">
        <v>108</v>
      </c>
      <c r="D46" s="14"/>
      <c r="F46" s="14"/>
      <c r="G46" s="14"/>
      <c r="H46" s="14"/>
      <c r="I46" s="14"/>
      <c r="J46" s="14"/>
      <c r="K46" s="14"/>
      <c r="L46" s="14"/>
      <c r="M46" s="14"/>
      <c r="N46" s="14"/>
      <c r="O46" s="14"/>
      <c r="P46" s="14"/>
      <c r="Q46" s="14"/>
      <c r="R46" s="14"/>
    </row>
    <row r="47" spans="2:24" x14ac:dyDescent="0.3">
      <c r="D47" s="14"/>
      <c r="F47" s="14"/>
      <c r="G47" s="14"/>
      <c r="H47" s="14"/>
      <c r="I47" s="14"/>
      <c r="J47" s="14"/>
      <c r="K47" s="14"/>
      <c r="L47" s="14"/>
      <c r="M47" s="14"/>
      <c r="N47" s="14"/>
      <c r="O47" s="14"/>
      <c r="P47" s="14"/>
      <c r="Q47" s="14"/>
      <c r="R47" s="14"/>
    </row>
    <row r="48" spans="2:24" x14ac:dyDescent="0.3">
      <c r="D48" s="14"/>
      <c r="F48" s="14"/>
      <c r="G48" s="14"/>
      <c r="H48" s="14"/>
      <c r="I48" s="14"/>
      <c r="J48" s="14"/>
      <c r="K48" s="14"/>
      <c r="L48" s="14"/>
      <c r="M48" s="14"/>
      <c r="N48" s="14"/>
      <c r="O48" s="14"/>
      <c r="P48" s="14"/>
      <c r="Q48" s="14"/>
      <c r="R48" s="14"/>
    </row>
    <row r="49" spans="4:18" x14ac:dyDescent="0.3">
      <c r="D49" s="14"/>
      <c r="F49" s="14"/>
      <c r="G49" s="14"/>
      <c r="H49" s="14"/>
      <c r="I49" s="14"/>
      <c r="J49" s="14"/>
      <c r="K49" s="14"/>
      <c r="L49" s="14"/>
      <c r="M49" s="14"/>
      <c r="N49" s="14"/>
      <c r="O49" s="14"/>
      <c r="P49" s="14"/>
      <c r="Q49" s="14"/>
      <c r="R49" s="14"/>
    </row>
    <row r="50" spans="4:18" ht="12.75" customHeight="1" x14ac:dyDescent="0.3">
      <c r="D50" s="14"/>
    </row>
    <row r="51" spans="4:18" x14ac:dyDescent="0.3">
      <c r="D51" s="14"/>
    </row>
  </sheetData>
  <mergeCells count="49">
    <mergeCell ref="S38:T38"/>
    <mergeCell ref="P38:R38"/>
    <mergeCell ref="P35:R35"/>
    <mergeCell ref="B9:R9"/>
    <mergeCell ref="B6:X6"/>
    <mergeCell ref="F24:G24"/>
    <mergeCell ref="J24:M24"/>
    <mergeCell ref="H33:I33"/>
    <mergeCell ref="J26:K26"/>
    <mergeCell ref="J27:K27"/>
    <mergeCell ref="L28:M28"/>
    <mergeCell ref="L29:M29"/>
    <mergeCell ref="D32:K32"/>
    <mergeCell ref="F33:G33"/>
    <mergeCell ref="L26:M26"/>
    <mergeCell ref="L27:M27"/>
    <mergeCell ref="S35:T35"/>
    <mergeCell ref="F35:G35"/>
    <mergeCell ref="S36:T36"/>
    <mergeCell ref="S37:T37"/>
    <mergeCell ref="H37:I37"/>
    <mergeCell ref="F36:G36"/>
    <mergeCell ref="J29:K29"/>
    <mergeCell ref="P33:T33"/>
    <mergeCell ref="B2:B4"/>
    <mergeCell ref="C2:V4"/>
    <mergeCell ref="E33:E34"/>
    <mergeCell ref="H34:I34"/>
    <mergeCell ref="J30:K30"/>
    <mergeCell ref="L30:M30"/>
    <mergeCell ref="D33:D34"/>
    <mergeCell ref="F34:G34"/>
    <mergeCell ref="E25:E30"/>
    <mergeCell ref="W2:X4"/>
    <mergeCell ref="B7:X8"/>
    <mergeCell ref="F39:G39"/>
    <mergeCell ref="H39:I39"/>
    <mergeCell ref="P34:R34"/>
    <mergeCell ref="H36:I36"/>
    <mergeCell ref="H35:I35"/>
    <mergeCell ref="F37:G37"/>
    <mergeCell ref="F38:G38"/>
    <mergeCell ref="P37:R37"/>
    <mergeCell ref="H38:I38"/>
    <mergeCell ref="P36:R36"/>
    <mergeCell ref="L25:M25"/>
    <mergeCell ref="J25:K25"/>
    <mergeCell ref="J28:K28"/>
    <mergeCell ref="S34:T34"/>
  </mergeCells>
  <phoneticPr fontId="1" type="noConversion"/>
  <conditionalFormatting sqref="K11:K22">
    <cfRule type="cellIs" dxfId="7" priority="65" stopIfTrue="1" operator="equal">
      <formula>"EXTREMO"</formula>
    </cfRule>
    <cfRule type="cellIs" dxfId="6" priority="66" stopIfTrue="1" operator="equal">
      <formula>"ALTO"</formula>
    </cfRule>
    <cfRule type="cellIs" dxfId="5" priority="67" stopIfTrue="1" operator="equal">
      <formula>"MEDIO"</formula>
    </cfRule>
    <cfRule type="cellIs" dxfId="4" priority="68" stopIfTrue="1" operator="equal">
      <formula>"BAJO"</formula>
    </cfRule>
  </conditionalFormatting>
  <conditionalFormatting sqref="R11:R22">
    <cfRule type="cellIs" dxfId="3" priority="105" stopIfTrue="1" operator="equal">
      <formula>"EXTREMO"</formula>
    </cfRule>
    <cfRule type="cellIs" dxfId="2" priority="106" stopIfTrue="1" operator="equal">
      <formula>"ALTO"</formula>
    </cfRule>
    <cfRule type="cellIs" dxfId="1" priority="107" stopIfTrue="1" operator="equal">
      <formula>"MEDIO"</formula>
    </cfRule>
    <cfRule type="cellIs" dxfId="0" priority="108" stopIfTrue="1" operator="equal">
      <formula>"BAJO"</formula>
    </cfRule>
  </conditionalFormatting>
  <dataValidations count="1">
    <dataValidation type="list" allowBlank="1" showInputMessage="1" showErrorMessage="1" sqref="L11:L22"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Andres Fernando Betancourt Martinez</cp:lastModifiedBy>
  <cp:lastPrinted>2021-08-05T16:35:29Z</cp:lastPrinted>
  <dcterms:created xsi:type="dcterms:W3CDTF">2007-06-14T01:55:06Z</dcterms:created>
  <dcterms:modified xsi:type="dcterms:W3CDTF">2026-09-15T01:46:25Z</dcterms:modified>
</cp:coreProperties>
</file>