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JULIO\26001501 H4 CONTROL Y APROXIMACION CUCUTA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R2" i="3" l="1"/>
  <c r="S2" i="3" s="1"/>
  <c r="Q2" i="3"/>
  <c r="P2" i="3"/>
  <c r="T2" i="3" s="1"/>
</calcChain>
</file>

<file path=xl/sharedStrings.xml><?xml version="1.0" encoding="utf-8"?>
<sst xmlns="http://schemas.openxmlformats.org/spreadsheetml/2006/main" count="29" uniqueCount="27">
  <si>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</si>
  <si>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</si>
  <si>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</si>
  <si>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</si>
  <si>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</si>
  <si>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</si>
  <si>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</si>
  <si>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</si>
  <si>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</si>
  <si>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</si>
  <si>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</si>
  <si>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</si>
  <si>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</si>
  <si>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</si>
  <si>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</si>
  <si>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</si>
  <si>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</si>
  <si>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DAVINSON LEARDO CORDOBA OVIEDO</t>
  </si>
  <si>
    <t>PROFESIONAL AERONAUTICO II</t>
  </si>
  <si>
    <t>60 dias</t>
  </si>
  <si>
    <t>MENOR CUANTIA</t>
  </si>
  <si>
    <t>H4</t>
  </si>
  <si>
    <t>Administración (21%)</t>
  </si>
  <si>
    <t>Imprevistos (2%)</t>
  </si>
  <si>
    <t>Utilidad (5%)</t>
  </si>
  <si>
    <t>63500C1262 REALIZAR EL MANTENIMIENTO INSTALACIONES FÍSICAS ÁREAS DE CONTROL Y APROXIMACIÓN DE TRÁNSITO AÉREO EN EL AEROPUERTO CAMILO DAZA DE CUCUTA</t>
  </si>
  <si>
    <t>C-2403-0600-35-52104E-2403025-02 ADQUIS. DE BYS - AEROPUERTOS CON MANTENIMIENTO - MEJORAMIENTO DE LOS SERVICIOS AEROPORTUARIOS Y A LA NAVEGACIÓN AÉREA DEL AEROPUERTO CAMILO DAZA DE LA CIUDAD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</si>
</sst>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44" fontId="2" fillId="0" borderId="1" xfId="2" applyFont="1" applyFill="1" applyBorder="1" applyAlignment="1">
      <alignment vertical="center" wrapText="1"/>
    </xf>
    <xf numFmtId="165" fontId="2" fillId="0" borderId="0" xfId="0" applyNumberFormat="1" applyFont="1" applyAlignment="1">
      <alignment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"/>
  <sheetViews>
    <sheetView tabSelected="1" topLeftCell="I1" zoomScaleNormal="100" workbookViewId="0">
      <selection activeCell="M2" sqref="M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8" width="16.5703125" style="4" customWidth="1"/>
    <col min="19" max="19" width="14.42578125" style="4" bestFit="1" customWidth="1"/>
    <col min="20" max="20" width="19.42578125" style="4" customWidth="1"/>
    <col min="21" max="16384" width="11.42578125" style="4"/>
  </cols>
  <sheetData>
    <row r="1" spans="1:20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22</v>
      </c>
      <c r="Q1" s="14" t="s">
        <v>23</v>
      </c>
      <c r="R1" s="14" t="s">
        <v>24</v>
      </c>
      <c r="S1" s="18" t="s">
        <v>15</v>
      </c>
      <c r="T1" s="14" t="s">
        <v>16</v>
      </c>
    </row>
    <row r="2" spans="1:20" s="5" customFormat="1" ht="102" x14ac:dyDescent="0.25">
      <c r="A2" s="8"/>
      <c r="B2" s="11" t="s">
        <v>25</v>
      </c>
      <c r="C2" s="6">
        <v>390370898</v>
      </c>
      <c r="D2" s="10" t="s">
        <v>19</v>
      </c>
      <c r="E2" s="10" t="s">
        <v>20</v>
      </c>
      <c r="F2" s="10" t="s">
        <v>17</v>
      </c>
      <c r="G2" s="7" t="s">
        <v>18</v>
      </c>
      <c r="H2" s="9" t="s">
        <v>26</v>
      </c>
      <c r="I2" s="17">
        <v>21526</v>
      </c>
      <c r="J2" s="20">
        <v>46310</v>
      </c>
      <c r="K2" s="15" t="s">
        <v>17</v>
      </c>
      <c r="L2" s="7" t="s">
        <v>18</v>
      </c>
      <c r="M2" s="9">
        <v>26001501</v>
      </c>
      <c r="N2" s="15" t="s">
        <v>21</v>
      </c>
      <c r="O2" s="21">
        <f>+C2/1.2895</f>
        <v>302730436.60333461</v>
      </c>
      <c r="P2" s="21">
        <f>+O2*0.21</f>
        <v>63573391.686700262</v>
      </c>
      <c r="Q2" s="21">
        <f>+O2*0.02</f>
        <v>6054608.7320666919</v>
      </c>
      <c r="R2" s="21">
        <f>+O2*0.05</f>
        <v>15136521.830166731</v>
      </c>
      <c r="S2" s="22">
        <f>+R2*0.19</f>
        <v>2875939.147731679</v>
      </c>
      <c r="T2" s="23">
        <f>+SUM(O2:S2)</f>
        <v>390370898</v>
      </c>
    </row>
    <row r="3" spans="1:20" s="3" customFormat="1" ht="23.25" customHeight="1" x14ac:dyDescent="0.25">
      <c r="T3" s="24"/>
    </row>
    <row r="4" spans="1:20" s="3" customFormat="1" x14ac:dyDescent="0.25">
      <c r="O4" s="12"/>
      <c r="P4" s="12"/>
      <c r="Q4" s="12"/>
      <c r="R4" s="12"/>
      <c r="S4" s="12"/>
      <c r="T4" s="13"/>
    </row>
    <row r="5" spans="1:20" s="3" customFormat="1" x14ac:dyDescent="0.25">
      <c r="T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2026-10-15T23:08:07Z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