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 de riesgos" sheetId="1" state="visible" r:id="rId3"/>
    <sheet name="Resumen" sheetId="2" state="visible" r:id="rId4"/>
    <sheet name="Escalas" sheetId="3" state="visible" r:id="rId5"/>
  </sheets>
  <definedNames>
    <definedName function="false" hidden="false" localSheetId="0" name="_xlnm.Print_Titles" vbProcedure="false">'Matriz de riesgos'!$6:$6</definedName>
    <definedName function="false" hidden="true" localSheetId="0" name="_xlnm._FilterDatabase" vbProcedure="false">'Matriz de riesgos'!$A$6:$U$29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<sst xmlns="http://schemas.openxmlformats.org/spreadsheetml/2006/main" count="326" uniqueCount="201">
  <si>
    <t xml:space="preserve">MATRIZ DE RIESGOS — SELECCIÓN ABREVIADA POR SUBASTA INVERSA No. SUB 003-2026</t>
  </si>
  <si>
    <t xml:space="preserve">Entidad: Institución Universitaria de El Espinal — UNIESPINAL    |    Anexo al Estudio Previo    |    Elaborada: 15/10/2026</t>
  </si>
  <si>
    <t xml:space="preserve">Objeto: Suministro de equipos tecnológicos, software y mobiliario institucional para el fortalecimiento y modernización de la infraestructura tecnológica y de los espacios académicos (PIC CO y demás programas).</t>
  </si>
  <si>
    <t xml:space="preserve">Presupuesto oficial: $1.329.694.100 IVA incluido    |    Plazo: hasta el 31/12/2026    |    CDP 55026 del 29/09/2026    |    Escala: Bajo 1-4, Medio 5-9, Alto 10-16, Extremo 20-25 (ver hoja Escalas)</t>
  </si>
  <si>
    <t xml:space="preserve">No.</t>
  </si>
  <si>
    <t xml:space="preserve">Clase</t>
  </si>
  <si>
    <t xml:space="preserve">Fuente</t>
  </si>
  <si>
    <t xml:space="preserve">Etapa</t>
  </si>
  <si>
    <t xml:space="preserve">Tipo</t>
  </si>
  <si>
    <t xml:space="preserve">Descripción del riesgo (qué puede pasar)</t>
  </si>
  <si>
    <t xml:space="preserve">Consecuencia si ocurre</t>
  </si>
  <si>
    <t xml:space="preserve">Probabilidad (1-5)</t>
  </si>
  <si>
    <t xml:space="preserve">Impacto (1-5)</t>
  </si>
  <si>
    <t xml:space="preserve">Valoración (P x I)</t>
  </si>
  <si>
    <t xml:space="preserve">Categoría</t>
  </si>
  <si>
    <t xml:space="preserve">¿A quién se asigna?</t>
  </si>
  <si>
    <t xml:space="preserve">Tratamiento y controles</t>
  </si>
  <si>
    <t xml:space="preserve">Probabilidad residual (1-5)</t>
  </si>
  <si>
    <t xml:space="preserve">Impacto residual (1-5)</t>
  </si>
  <si>
    <t xml:space="preserve">Valoración residual</t>
  </si>
  <si>
    <t xml:space="preserve">Categoría residual</t>
  </si>
  <si>
    <t xml:space="preserve">Responsable del tratamiento</t>
  </si>
  <si>
    <t xml:space="preserve">Fecha de inicio</t>
  </si>
  <si>
    <t xml:space="preserve">Fecha de terminación</t>
  </si>
  <si>
    <t xml:space="preserve">Periodicidad del monitoreo</t>
  </si>
  <si>
    <t xml:space="preserve">General</t>
  </si>
  <si>
    <t xml:space="preserve">Interno</t>
  </si>
  <si>
    <t xml:space="preserve">Planeación</t>
  </si>
  <si>
    <t xml:space="preserve">Económico</t>
  </si>
  <si>
    <t xml:space="preserve">El presupuesto oficial ($1.329.694.100 IVA incluido) se sustenta en cotizaciones que no reflejan los precios reales del mercado (dólar, escasez de equipos, variación entre marcas).</t>
  </si>
  <si>
    <t xml:space="preserve">Ofertas por encima del presupuesto, proceso desierto o necesidad de adición y nuevo proceso, con pérdida de tiempo en una vigencia que termina el 31/12/2026.</t>
  </si>
  <si>
    <t xml:space="preserve">Entidad</t>
  </si>
  <si>
    <t xml:space="preserve">Soportar el estudio de mercado con mínimo tres cotizaciones vigentes por ítem y verificarlas contra procesos similares en SECOP II; dejar la memoria de cálculo anexa al estudio previo.</t>
  </si>
  <si>
    <t xml:space="preserve">Comité estructurador / Área financiera</t>
  </si>
  <si>
    <t xml:space="preserve">Una vez, antes de publicar el pliego definitivo</t>
  </si>
  <si>
    <t xml:space="preserve">Específico</t>
  </si>
  <si>
    <t xml:space="preserve">Regulatorio</t>
  </si>
  <si>
    <t xml:space="preserve">Las especificaciones técnicas apuntan a una marca o referencia (portátil ProBook, portátil con chip M5, tablero con Gemini y Android 15 EDLA, workstation con procesador y GPU puntuales) sin admitir equivalentes.</t>
  </si>
  <si>
    <t xml:space="preserve">Observaciones de los oferentes, cuestionamiento de la pluralidad y la libre concurrencia, adendas, posible declaratoria de desierto o nulidad. La subasta inversa exige bienes de características técnicas uniformes.</t>
  </si>
  <si>
    <t xml:space="preserve">Redactar la ficha técnica con desempeños mínimos y la expresión 'o equivalente superior'. Justificar por escrito los ítems que deban conservar una referencia (por ejemplo, compatibilidad con equipos existentes).</t>
  </si>
  <si>
    <t xml:space="preserve">Comité estructurador / Supervisor designado</t>
  </si>
  <si>
    <t xml:space="preserve">Una vez, antes del pliego definitivo; revisión al responder observaciones</t>
  </si>
  <si>
    <t xml:space="preserve">Operacional</t>
  </si>
  <si>
    <t xml:space="preserve">El proyecto de pliego tiene inconsistencias: fecha de observaciones al informe de evaluación 'hasta el 30 de julio de 2026'; cláusula penal escrita como 'treinta por ciento (20%)'; texto de supervisión de obra (derrumbes, hundimientos de bancas); garantía de 'Calidad del Servicio' en un contrato de suministro.</t>
  </si>
  <si>
    <t xml:space="preserve">Confusión de los oferentes, observaciones, adendas y retrasos en un cronograma ya ajustado; posible controversia al aplicar la cláusula penal.</t>
  </si>
  <si>
    <t xml:space="preserve">Depurar el documento antes del 20/10/2026: unificar el porcentaje de la cláusula penal, corregir el cronograma y retirar el lenguaje de obra. Revisión final por la Oficina Jurídica.</t>
  </si>
  <si>
    <t xml:space="preserve">Oficina Jurídica</t>
  </si>
  <si>
    <t xml:space="preserve">Una vez, antes del pliego definitivo</t>
  </si>
  <si>
    <t xml:space="preserve">El objeto y la clasificación UNSPSC incluyen software y licencias (43232100, 43233200, 81112500), pero las especificaciones técnicas solo traen equipos y mobiliario (ítems 1 a 8).</t>
  </si>
  <si>
    <t xml:space="preserve">Se contrata menos de lo que la necesidad describe, o se discute después el alcance del contrato. Si el software es necesario, el equipo queda sin las licencias previstas.</t>
  </si>
  <si>
    <t xml:space="preserve">Definir antes de la publicación definitiva si habrá ítems de software. Si no los hay, ajustar el objeto, la necesidad y los códigos UNSPSC. Si los hay, agregar ficha, cantidad y precio.</t>
  </si>
  <si>
    <t xml:space="preserve">Comité estructurador</t>
  </si>
  <si>
    <t xml:space="preserve">El presupuesto oficial se presenta como un único ítem con IVA del 19% sobre el total, mientras las especificaciones tienen ocho ítems, con grupos repetidos (ítems 1 a 3 y 4 a 6).</t>
  </si>
  <si>
    <t xml:space="preserve">Ofertas difíciles de comparar, errores en cantidades o ubicación por sala, liquidación de IVA que no corresponde a algún bien y dificultades para pagar por actas parciales.</t>
  </si>
  <si>
    <t xml:space="preserve">Desagregar el presupuesto por ítem con cantidad, valor unitario e IVA, y anexar la distribución por sala. Confirmar con el área contable el tratamiento del IVA de cada bien.</t>
  </si>
  <si>
    <t xml:space="preserve">Comité estructurador / Área contable</t>
  </si>
  <si>
    <t xml:space="preserve">Selección</t>
  </si>
  <si>
    <t xml:space="preserve">La experiencia exigida (un contrato de venta de equipos de sistemas y software por el 100% del presupuesto oficial en SMMLV) es alta para el mercado regional.</t>
  </si>
  <si>
    <t xml:space="preserve">Pocos oferentes habilitados, oferta única, observaciones por restricción de la competencia y mayor probabilidad de declaratoria de desierto.</t>
  </si>
  <si>
    <t xml:space="preserve">Revisar la proporcionalidad frente al valor y la complejidad. Permitir la suma de hasta dos o tres contratos y aplicar los criterios diferenciales que corresponda, como el pliego ya prevé.</t>
  </si>
  <si>
    <t xml:space="preserve">Comité evaluador / Oficina Jurídica</t>
  </si>
  <si>
    <t xml:space="preserve">Al responder cada ronda de observaciones</t>
  </si>
  <si>
    <t xml:space="preserve">Externo</t>
  </si>
  <si>
    <t xml:space="preserve">Poca participación en la subasta inversa (un solo oferente habilitado o ninguno) por la cuantía, la época del año y los plazos cortos de entrega.</t>
  </si>
  <si>
    <t xml:space="preserve">Menor competencia en precio, adjudicación sin mejora del valor, o proceso declarado desierto.</t>
  </si>
  <si>
    <t xml:space="preserve">Publicar en SECOP II con el cronograma completo, invitar a distribuidores autorizados de las marcas y resolver observaciones en término. Si queda un solo oferente habilitado, aplicar el procedimiento del pliego y del Decreto 1082 de 2015.</t>
  </si>
  <si>
    <t xml:space="preserve">Comité evaluador</t>
  </si>
  <si>
    <t xml:space="preserve">Diaria durante el proceso</t>
  </si>
  <si>
    <t xml:space="preserve">Ofertas artificialmente bajas en la subasta (margen mínimo de mejora del 2%), con riesgo de que el adjudicatario no pueda cumplir.</t>
  </si>
  <si>
    <t xml:space="preserve">Entrega de bienes de menor calidad, equipos que no cumplen la ficha, retrasos o abandono del contrato.</t>
  </si>
  <si>
    <t xml:space="preserve">Entidad / Contratista</t>
  </si>
  <si>
    <t xml:space="preserve">Requerir explicación del valor, como el pliego ya lo establece. Exigir certificación del fabricante y carta de respaldo del canal. Contar con la garantía de cumplimiento (20%) y la de calidad y correcto funcionamiento (20%).</t>
  </si>
  <si>
    <t xml:space="preserve">Comité evaluador / Supervisor</t>
  </si>
  <si>
    <t xml:space="preserve">Durante el evento de subasta y la evaluación</t>
  </si>
  <si>
    <t xml:space="preserve">Retraso en la adjudicación por observaciones, recursos o aclaraciones. La adjudicación está prevista para el 03/11/2026 y la firma para el 04/11/2026.</t>
  </si>
  <si>
    <t xml:space="preserve">Se reduce el plazo de ejecución, que termina el 31/12/2026, y aumenta el riesgo de no recibir los bienes en la vigencia.</t>
  </si>
  <si>
    <t xml:space="preserve">Cumplir el cronograma, limitar las adendas al mínimo, preparar con anticipación los documentos de contratación y definir con el área financiera cómo se manejarían los recursos si la entrega pasa de la vigencia, según la norma aplicable.</t>
  </si>
  <si>
    <t xml:space="preserve">Ordenador del gasto / Área financiera</t>
  </si>
  <si>
    <t xml:space="preserve">Semanal</t>
  </si>
  <si>
    <t xml:space="preserve">Contratación</t>
  </si>
  <si>
    <t xml:space="preserve">Financiero</t>
  </si>
  <si>
    <t xml:space="preserve">Demora en la legalización del contrato: garantías, registro presupuestal (CDP 55026 del 29/09/2026, sin vigencias futuras), aprobación de pólizas o firma.</t>
  </si>
  <si>
    <t xml:space="preserve">El acta de inicio se corre y el plazo real de ejecución disminuye.</t>
  </si>
  <si>
    <t xml:space="preserve">Compartido</t>
  </si>
  <si>
    <t xml:space="preserve">Pedir las garantías con la firma del contrato (04/11/2026) y revisarlas el mismo día. Dejar el registro presupuestal listo para la firma.</t>
  </si>
  <si>
    <t xml:space="preserve">Oficina Jurídica / Área de presupuesto</t>
  </si>
  <si>
    <t xml:space="preserve">Diaria hasta el acta de inicio</t>
  </si>
  <si>
    <t xml:space="preserve">Ejecución</t>
  </si>
  <si>
    <t xml:space="preserve">Retraso en los pagos por falta de PAC aprobado, observaciones al soporte o trámites de la factura (el pago es a 30 días y sujeto al PAC).</t>
  </si>
  <si>
    <t xml:space="preserve">Reclamaciones del contratista, desmotivación en la entrega, solicitud de intereses o desequilibrio económico.</t>
  </si>
  <si>
    <t xml:space="preserve">Solicitar el PAC con la firma del contrato. Revisar los soportes del primer pago con el contratista y mantener un calendario de recepción y facturación por entregas parciales.</t>
  </si>
  <si>
    <t xml:space="preserve">Área financiera / Supervisor</t>
  </si>
  <si>
    <t xml:space="preserve">Mensual</t>
  </si>
  <si>
    <t xml:space="preserve">El contratista no logra entregar a tiempo por desabastecimiento, demoras de importación o tiempos de fabricación de las workstations, los portátiles y los tableros interactivos de 86 pulgadas.</t>
  </si>
  <si>
    <t xml:space="preserve">No se reciben los bienes antes del 31/12/2026, se pierde la dotación académica prevista y se aplica cláusula penal o se declara incumplimiento.</t>
  </si>
  <si>
    <t xml:space="preserve">Contratista</t>
  </si>
  <si>
    <t xml:space="preserve">Exigir en la oferta un cronograma de entregas y una carta del fabricante o canal con disponibilidad. Programar entregas parciales verificables y hacer seguimiento semanal desde la firma. Aplicar los apremios del contrato.</t>
  </si>
  <si>
    <t xml:space="preserve">Supervisor del contrato</t>
  </si>
  <si>
    <t xml:space="preserve">Variación de la tasa de cambio, aranceles o precios entre la fecha de la oferta y la de entrega, que afecta a los equipos importados.</t>
  </si>
  <si>
    <t xml:space="preserve">El contratista pide reajuste, reduce la calidad o incumple.</t>
  </si>
  <si>
    <t xml:space="preserve">Precio fijo, sin reajuste, como lo indica el pliego. El oferente debe considerar en su oferta los costos de importación, impuestos y transporte.</t>
  </si>
  <si>
    <t xml:space="preserve">Oficina Jurídica / Supervisor</t>
  </si>
  <si>
    <t xml:space="preserve">Entrega de bienes que no cumplen la ficha técnica (procesador, memoria, tarjeta gráfica, almacenamiento, garantía) o que no son originales, nuevos o sin uso.</t>
  </si>
  <si>
    <t xml:space="preserve">Equipos que no sirven para los programas académicos, mayor costo de soporte y menor vida útil.</t>
  </si>
  <si>
    <t xml:space="preserve">Verificar cada entrega contra la ficha con serial, marca y modelo. Pedir certificación del fabricante y exigir cambio en el plazo del pliego (5 días hábiles). No firmar el recibo a satisfacción sin la revisión técnica del área de sistemas.</t>
  </si>
  <si>
    <t xml:space="preserve">Supervisor / Área de sistemas</t>
  </si>
  <si>
    <t xml:space="preserve">En cada entrega</t>
  </si>
  <si>
    <t xml:space="preserve">Daño, pérdida o hurto de los bienes durante el transporte, descargue o almacenamiento hasta el ingreso al almacén y el recibo a satisfacción.</t>
  </si>
  <si>
    <t xml:space="preserve">Retrasos, reposición de bienes y discusión sobre quién responde por la pérdida.</t>
  </si>
  <si>
    <t xml:space="preserve">El contratista responde hasta el recibo a satisfacción. Pedir póliza de transporte o certificación equivalente y registrar la entrega en el almacén con acta fotográfica.</t>
  </si>
  <si>
    <t xml:space="preserve">Contratista / Almacén</t>
  </si>
  <si>
    <t xml:space="preserve">Tecnológico</t>
  </si>
  <si>
    <t xml:space="preserve">Los espacios no están listos para recibir los bienes: puntos eléctricos, red, espacio para 30 puestos por sala, mesas y sillas, y anclaje o ubicación del tablero de 86 pulgadas.</t>
  </si>
  <si>
    <t xml:space="preserve">La instalación se aplaza, hay costos adicionales o se recibe tarde por responsabilidad de la Entidad.</t>
  </si>
  <si>
    <t xml:space="preserve">Hacer visita técnica y levantar el estado de cada sala antes de la firma. Entregar un acta de sitios y dejar adecuadas las instalaciones antes de la primera entrega.</t>
  </si>
  <si>
    <t xml:space="preserve">Oficina de Sistemas / Planta física</t>
  </si>
  <si>
    <t xml:space="preserve">Una vez antes de las entregas; luego quincenal</t>
  </si>
  <si>
    <t xml:space="preserve">Incompatibilidad con la infraestructura de la Entidad: sistema operativo y licenciamiento (Windows 11 Pro), red, administración remota de los tableros y equipos con chip M5 frente a los sistemas institucionales.</t>
  </si>
  <si>
    <t xml:space="preserve">Equipos sin integrar a la red o al dominio, reprocesos de configuración y demoras en el uso académico.</t>
  </si>
  <si>
    <t xml:space="preserve">Entregar al oferente los requisitos de la red y de la imagen institucional. Exigir configuración inicial y pruebas de funcionamiento en el acta de recibo, y la transferencia de conocimiento al personal de sistemas.</t>
  </si>
  <si>
    <t xml:space="preserve">Oficina de Sistemas / Supervisor</t>
  </si>
  <si>
    <t xml:space="preserve">Fallas de los equipos durante la garantía (un año) y falta de soporte local para atenderlas dentro de los tiempos exigidos.</t>
  </si>
  <si>
    <t xml:space="preserve">Salas de cómputo y aulas fuera de servicio, afectación de clases y desgaste con el contratista.</t>
  </si>
  <si>
    <t xml:space="preserve">Exigir la garantía de calidad y correcto funcionamiento (20% con vigencia del contrato y 12 meses más), el certificado de servicio posventa y el personal mínimo de soporte. Definir tiempos de respuesta en el acta de inicio.</t>
  </si>
  <si>
    <t xml:space="preserve">Trimestral durante la garantía</t>
  </si>
  <si>
    <t xml:space="preserve">Social o político</t>
  </si>
  <si>
    <t xml:space="preserve">Riesgos de la instalación: accidentes del personal del contratista, incumplimiento de las obligaciones laborales y de seguridad social, o daños a las instalaciones.</t>
  </si>
  <si>
    <t xml:space="preserve">Reclamaciones laborales o de terceros, suspensión del trabajo y responsabilidad de la Entidad.</t>
  </si>
  <si>
    <t xml:space="preserve">Exigir soportes de seguridad social y parafiscales para cada pago, y la garantía de salarios y prestaciones (10%, vigencia del contrato y tres años más). Pedir el plan de seguridad y salud en el trabajo para la instalación.</t>
  </si>
  <si>
    <t xml:space="preserve">Supervisor / Seguridad y Salud en el Trabajo</t>
  </si>
  <si>
    <t xml:space="preserve">En cada pago</t>
  </si>
  <si>
    <t xml:space="preserve">Colusión, ofertas coordinadas o direccionamiento del proceso que afecta el precio de la subasta.</t>
  </si>
  <si>
    <t xml:space="preserve">Sobrecostos, pérdida de confianza, quejas ante los organismos de control y posible nulidad del proceso.</t>
  </si>
  <si>
    <t xml:space="preserve">Publicar todo en SECOP II, aplicar las reglas de inhabilidades e incompatibilidades, convocar veedurías ciudadanas como lo indica el pliego y reunir a un comité evaluador plural. Registrar los conflictos de interés.</t>
  </si>
  <si>
    <t xml:space="preserve">Comité evaluador / Control interno</t>
  </si>
  <si>
    <t xml:space="preserve">Durante el proceso</t>
  </si>
  <si>
    <t xml:space="preserve">Deterioro financiero o insolvencia del contratista durante la ejecución.</t>
  </si>
  <si>
    <t xml:space="preserve">Incumplimiento, entregas parciales sin garantía de reposición y necesidad de reclamar las pólizas.</t>
  </si>
  <si>
    <t xml:space="preserve">Aplicar los indicadores financieros habilitantes y exigir las garantías de cumplimiento (20%) y de calidad (20%). Hacer seguimiento a las entregas parciales y pagar solo lo recibido a satisfacción.</t>
  </si>
  <si>
    <t xml:space="preserve">Supervisor / Área financiera</t>
  </si>
  <si>
    <t xml:space="preserve">Cambios normativos o tributarios (IVA, retenciones, requisitos de contratación) durante el proceso.</t>
  </si>
  <si>
    <t xml:space="preserve">Modificación del valor del contrato, ajustes al presupuesto o reclamaciones por desequilibrio económico.</t>
  </si>
  <si>
    <t xml:space="preserve">Hacer seguimiento a la normatividad aplicable y revisar el tratamiento tributario por ítem con el área contable antes de cerrar el pliego definitivo.</t>
  </si>
  <si>
    <t xml:space="preserve">Oficina Jurídica / Área contable</t>
  </si>
  <si>
    <t xml:space="preserve">Trimestral</t>
  </si>
  <si>
    <t xml:space="preserve">Naturaleza</t>
  </si>
  <si>
    <t xml:space="preserve">Fuerza mayor o caso fortuito: paros de transporte, bloqueos, desastres naturales o eventos que impiden la entrega.</t>
  </si>
  <si>
    <t xml:space="preserve">Suspensión o prórroga del plazo, con riesgo de no completar la entrega en la vigencia.</t>
  </si>
  <si>
    <t xml:space="preserve">Dejar en el contrato el procedimiento para acreditar la fuerza mayor, con aviso escrito inmediato. Reprogramar las entregas por acta de suspensión o prórroga.</t>
  </si>
  <si>
    <t xml:space="preserve">Supervisor / Oficina Jurídica</t>
  </si>
  <si>
    <t xml:space="preserve">Cuando ocurra el evento</t>
  </si>
  <si>
    <t xml:space="preserve">Nota: las probabilidades, los impactos y los tratamientos son una propuesta del equipo estructurador basada en el proyecto de pliego; el comité debe validarlos. Texto azul = celdas que se pueden ajustar; la valoración y la categoría se recalculan solas.</t>
  </si>
  <si>
    <t xml:space="preserve">RESUMEN DE LA MATRIZ</t>
  </si>
  <si>
    <t xml:space="preserve">Antes del tratamiento</t>
  </si>
  <si>
    <t xml:space="preserve">Después del tratamiento</t>
  </si>
  <si>
    <t xml:space="preserve">Extremo</t>
  </si>
  <si>
    <t xml:space="preserve">Alto</t>
  </si>
  <si>
    <t xml:space="preserve">Medio</t>
  </si>
  <si>
    <t xml:space="preserve">Bajo</t>
  </si>
  <si>
    <t xml:space="preserve">Total</t>
  </si>
  <si>
    <t xml:space="preserve">Riesgos</t>
  </si>
  <si>
    <t xml:space="preserve">Valoración promedio (antes)</t>
  </si>
  <si>
    <t xml:space="preserve">Asignación</t>
  </si>
  <si>
    <t xml:space="preserve">ESCALAS DE VALORACIÓN</t>
  </si>
  <si>
    <t xml:space="preserve">Probabilidad</t>
  </si>
  <si>
    <t xml:space="preserve">Valor</t>
  </si>
  <si>
    <t xml:space="preserve">Nivel</t>
  </si>
  <si>
    <t xml:space="preserve">Descripción</t>
  </si>
  <si>
    <t xml:space="preserve">Raro</t>
  </si>
  <si>
    <t xml:space="preserve">Puede ocurrir solo en circunstancias excepcionales.</t>
  </si>
  <si>
    <t xml:space="preserve">Improbable</t>
  </si>
  <si>
    <t xml:space="preserve">Puede ocurrir en algún momento, pero no es lo esperado.</t>
  </si>
  <si>
    <t xml:space="preserve">Posible</t>
  </si>
  <si>
    <t xml:space="preserve">Puede ocurrir en el proceso.</t>
  </si>
  <si>
    <t xml:space="preserve">Probable</t>
  </si>
  <si>
    <t xml:space="preserve">Es de esperar que ocurra en la mayoría de los casos.</t>
  </si>
  <si>
    <t xml:space="preserve">Casi cierto</t>
  </si>
  <si>
    <t xml:space="preserve">Se espera que ocurra.</t>
  </si>
  <si>
    <t xml:space="preserve">Impacto</t>
  </si>
  <si>
    <t xml:space="preserve">Insignificante</t>
  </si>
  <si>
    <t xml:space="preserve">Se maneja sin afectar el cronograma ni el valor.</t>
  </si>
  <si>
    <t xml:space="preserve">Menor</t>
  </si>
  <si>
    <t xml:space="preserve">Retrasos o costos menores que se absorben con la gestión normal.</t>
  </si>
  <si>
    <t xml:space="preserve">Moderado</t>
  </si>
  <si>
    <t xml:space="preserve">Afecta plazos, calidad o costos y exige acciones de la supervisión.</t>
  </si>
  <si>
    <t xml:space="preserve">Mayor</t>
  </si>
  <si>
    <t xml:space="preserve">Compromete el cumplimiento del objeto, el plazo o la vigencia presupuestal.</t>
  </si>
  <si>
    <t xml:space="preserve">Catastrófico</t>
  </si>
  <si>
    <t xml:space="preserve">Impide cumplir el objeto del contrato o genera pérdida de los recursos.</t>
  </si>
  <si>
    <t xml:space="preserve">Categoría según la valoración (Probabilidad x Impacto)</t>
  </si>
  <si>
    <t xml:space="preserve">Valoración</t>
  </si>
  <si>
    <t xml:space="preserve">Qué hacer</t>
  </si>
  <si>
    <t xml:space="preserve">20 a 25</t>
  </si>
  <si>
    <t xml:space="preserve">Evitar o transferir; requiere decisión del ordenador del gasto.</t>
  </si>
  <si>
    <t xml:space="preserve">10 a 16</t>
  </si>
  <si>
    <t xml:space="preserve">Tratamiento prioritario y seguimiento frecuente.</t>
  </si>
  <si>
    <t xml:space="preserve">5 a 9</t>
  </si>
  <si>
    <t xml:space="preserve">Tratamiento y seguimiento periódico por el supervisor.</t>
  </si>
  <si>
    <t xml:space="preserve">1 a 4</t>
  </si>
  <si>
    <t xml:space="preserve">Aceptar y monitorear.</t>
  </si>
  <si>
    <t xml:space="preserve">Clases: General (afecta cualquier contrato de esta naturaleza) y Específico (propio de este proceso). Fuente: Interno (nace en la Entidad) o Externo. Etapas: Planeación, Selección, Contratación y Ejecución.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</si>
</sst>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General"/>
    <numFmt numFmtId="167" formatCode="0.0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1F3A5F"/>
      <name val="Arial"/>
      <family val="0"/>
      <charset val="1"/>
    </font>
    <font>
      <sz val="10"/>
      <color rgb="FF333333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name val="Arial"/>
      <family val="0"/>
      <charset val="1"/>
    </font>
    <font>
      <sz val="9"/>
      <color rgb="FF0000FF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1F3A5F"/>
      <name val="Arial"/>
      <family val="0"/>
      <charset val="1"/>
    </font>
    <font>
      <sz val="10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1F3A5F"/>
        <bgColor rgb="FF333333"/>
      </patternFill>
    </fill>
    <fill>
      <patternFill patternType="solid">
        <fgColor rgb="FFE06666"/>
        <bgColor rgb="FFFF6600"/>
      </patternFill>
    </fill>
    <fill>
      <patternFill patternType="solid">
        <fgColor rgb="FFF6B26B"/>
        <bgColor rgb="FFFF9900"/>
      </patternFill>
    </fill>
    <fill>
      <patternFill patternType="solid">
        <fgColor rgb="FFFFE599"/>
        <bgColor rgb="FFFFFF99"/>
      </patternFill>
    </fill>
    <fill>
      <patternFill patternType="solid">
        <fgColor rgb="FFB6D7A8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AA5B1"/>
      </left>
      <right style="thin">
        <color rgb="FF9AA5B1"/>
      </right>
      <top style="thin">
        <color rgb="FF9AA5B1"/>
      </top>
      <bottom style="thin">
        <color rgb="FF9AA5B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fgColor rgb="FF1F3A5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FF"/>
          <bgColor rgb="FF000000"/>
        </patternFill>
      </fill>
    </dxf>
    <dxf>
      <fill>
        <patternFill patternType="solid">
          <fgColor rgb="FFB6D7A8"/>
          <bgColor rgb="FF000000"/>
        </patternFill>
      </fill>
    </dxf>
    <dxf>
      <fill>
        <patternFill patternType="solid">
          <fgColor rgb="FFF6B26B"/>
          <bgColor rgb="FF000000"/>
        </patternFill>
      </fill>
    </dxf>
    <dxf>
      <fill>
        <patternFill patternType="solid">
          <fgColor rgb="FFFFE599"/>
          <bgColor rgb="FF000000"/>
        </patternFill>
      </fill>
    </dxf>
    <dxf>
      <fill>
        <patternFill>
          <bgColor rgb="FFE06666"/>
        </patternFill>
      </fill>
    </dxf>
    <dxf>
      <fill>
        <patternFill>
          <bgColor rgb="FFF6B26B"/>
        </patternFill>
      </fill>
    </dxf>
    <dxf>
      <fill>
        <patternFill>
          <bgColor rgb="FFFFE599"/>
        </patternFill>
      </fill>
    </dxf>
    <dxf>
      <fill>
        <patternFill>
          <bgColor rgb="FFB6D7A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6D7A8"/>
      <rgbColor rgb="FF808080"/>
      <rgbColor rgb="FF9999FF"/>
      <rgbColor rgb="FF993366"/>
      <rgbColor rgb="FFFFFFCC"/>
      <rgbColor rgb="FFCCFFFF"/>
      <rgbColor rgb="FF660066"/>
      <rgbColor rgb="FFE06666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6B26B"/>
      <rgbColor rgb="FFCC99FF"/>
      <rgbColor rgb="FFFFE599"/>
      <rgbColor rgb="FF3366FF"/>
      <rgbColor rgb="FF33CCCC"/>
      <rgbColor rgb="FF99CC00"/>
      <rgbColor rgb="FFFFCC00"/>
      <rgbColor rgb="FFFF9900"/>
      <rgbColor rgb="FFFF6600"/>
      <rgbColor rgb="FF555555"/>
      <rgbColor rgb="FF9AA5B1"/>
      <rgbColor rgb="FF1F3A5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G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1"/>
    <col collapsed="false" customWidth="true" hidden="false" outlineLevel="0" max="3" min="3" style="0" width="10"/>
    <col collapsed="false" customWidth="true" hidden="false" outlineLevel="0" max="5" min="4" style="0" width="13"/>
    <col collapsed="false" customWidth="true" hidden="false" outlineLevel="0" max="6" min="6" style="0" width="46"/>
    <col collapsed="false" customWidth="true" hidden="false" outlineLevel="0" max="7" min="7" style="0" width="40"/>
    <col collapsed="false" customWidth="true" hidden="false" outlineLevel="0" max="8" min="8" style="0" width="11"/>
    <col collapsed="false" customWidth="true" hidden="false" outlineLevel="0" max="9" min="9" style="0" width="9"/>
    <col collapsed="false" customWidth="true" hidden="false" outlineLevel="0" max="11" min="10" style="0" width="11"/>
    <col collapsed="false" customWidth="true" hidden="false" outlineLevel="0" max="12" min="12" style="0" width="15"/>
    <col collapsed="false" customWidth="true" hidden="false" outlineLevel="0" max="13" min="13" style="0" width="52"/>
    <col collapsed="false" customWidth="true" hidden="false" outlineLevel="0" max="14" min="14" style="0" width="11"/>
    <col collapsed="false" customWidth="true" hidden="false" outlineLevel="0" max="15" min="15" style="0" width="9"/>
    <col collapsed="false" customWidth="true" hidden="false" outlineLevel="0" max="17" min="16" style="0" width="11"/>
    <col collapsed="false" customWidth="true" hidden="false" outlineLevel="0" max="18" min="18" style="0" width="24"/>
    <col collapsed="false" customWidth="true" hidden="false" outlineLevel="0" max="20" min="19" style="0" width="12"/>
    <col collapsed="false" customWidth="true" hidden="false" outlineLevel="0" max="21" min="21" style="0" width="22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customFormat="false" ht="15.7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Format="false" ht="27.75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customFormat="false" ht="15.75" hidden="false" customHeight="true" outlineLevel="0" collapsed="false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6" customFormat="false" ht="42" hidden="false" customHeight="true" outlineLevel="0" collapsed="false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24</v>
      </c>
    </row>
    <row r="7" customFormat="false" ht="64.5" hidden="false" customHeight="true" outlineLevel="0" collapsed="false">
      <c r="A7" s="4" t="n">
        <v>1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6" t="n">
        <v>3</v>
      </c>
      <c r="I7" s="6" t="n">
        <v>4</v>
      </c>
      <c r="J7" s="4" t="n">
        <f aca="false">H7*I7</f>
        <v>12</v>
      </c>
      <c r="K7" s="4" t="str">
        <f aca="false">IF(J7&gt;=20,"Extremo",IF(J7&gt;=10,"Alto",IF(J7&gt;=5,"Medio","Bajo")))</f>
        <v>Alto</v>
      </c>
      <c r="L7" s="5" t="s">
        <v>31</v>
      </c>
      <c r="M7" s="5" t="s">
        <v>32</v>
      </c>
      <c r="N7" s="6" t="n">
        <v>2</v>
      </c>
      <c r="O7" s="6" t="n">
        <v>3</v>
      </c>
      <c r="P7" s="4" t="n">
        <f aca="false">N7*O7</f>
        <v>6</v>
      </c>
      <c r="Q7" s="4" t="str">
        <f aca="false">IF(P7&gt;=20,"Extremo",IF(P7&gt;=10,"Alto",IF(P7&gt;=5,"Medio","Bajo")))</f>
        <v>Medio</v>
      </c>
      <c r="R7" s="5" t="s">
        <v>33</v>
      </c>
      <c r="S7" s="7" t="n">
        <v>46310</v>
      </c>
      <c r="T7" s="7" t="n">
        <v>46315</v>
      </c>
      <c r="U7" s="5" t="s">
        <v>34</v>
      </c>
    </row>
    <row r="8" customFormat="false" ht="90.75" hidden="false" customHeight="true" outlineLevel="0" collapsed="false">
      <c r="A8" s="4" t="n">
        <v>2</v>
      </c>
      <c r="B8" s="5" t="s">
        <v>35</v>
      </c>
      <c r="C8" s="5" t="s">
        <v>26</v>
      </c>
      <c r="D8" s="5" t="s">
        <v>27</v>
      </c>
      <c r="E8" s="5" t="s">
        <v>36</v>
      </c>
      <c r="F8" s="5" t="s">
        <v>37</v>
      </c>
      <c r="G8" s="5" t="s">
        <v>38</v>
      </c>
      <c r="H8" s="6" t="n">
        <v>3</v>
      </c>
      <c r="I8" s="6" t="n">
        <v>4</v>
      </c>
      <c r="J8" s="4" t="n">
        <f aca="false">H8*I8</f>
        <v>12</v>
      </c>
      <c r="K8" s="4" t="str">
        <f aca="false">IF(J8&gt;=20,"Extremo",IF(J8&gt;=10,"Alto",IF(J8&gt;=5,"Medio","Bajo")))</f>
        <v>Alto</v>
      </c>
      <c r="L8" s="5" t="s">
        <v>31</v>
      </c>
      <c r="M8" s="5" t="s">
        <v>39</v>
      </c>
      <c r="N8" s="6" t="n">
        <v>2</v>
      </c>
      <c r="O8" s="6" t="n">
        <v>3</v>
      </c>
      <c r="P8" s="4" t="n">
        <f aca="false">N8*O8</f>
        <v>6</v>
      </c>
      <c r="Q8" s="4" t="str">
        <f aca="false">IF(P8&gt;=20,"Extremo",IF(P8&gt;=10,"Alto",IF(P8&gt;=5,"Medio","Bajo")))</f>
        <v>Medio</v>
      </c>
      <c r="R8" s="5" t="s">
        <v>40</v>
      </c>
      <c r="S8" s="7" t="n">
        <v>46310</v>
      </c>
      <c r="T8" s="7" t="n">
        <v>46315</v>
      </c>
      <c r="U8" s="5" t="s">
        <v>41</v>
      </c>
    </row>
    <row r="9" customFormat="false" ht="103.5" hidden="false" customHeight="true" outlineLevel="0" collapsed="false">
      <c r="A9" s="4" t="n">
        <v>3</v>
      </c>
      <c r="B9" s="5" t="s">
        <v>25</v>
      </c>
      <c r="C9" s="5" t="s">
        <v>26</v>
      </c>
      <c r="D9" s="5" t="s">
        <v>27</v>
      </c>
      <c r="E9" s="5" t="s">
        <v>42</v>
      </c>
      <c r="F9" s="5" t="s">
        <v>43</v>
      </c>
      <c r="G9" s="5" t="s">
        <v>44</v>
      </c>
      <c r="H9" s="6" t="n">
        <v>4</v>
      </c>
      <c r="I9" s="6" t="n">
        <v>2</v>
      </c>
      <c r="J9" s="4" t="n">
        <f aca="false">H9*I9</f>
        <v>8</v>
      </c>
      <c r="K9" s="4" t="str">
        <f aca="false">IF(J9&gt;=20,"Extremo",IF(J9&gt;=10,"Alto",IF(J9&gt;=5,"Medio","Bajo")))</f>
        <v>Medio</v>
      </c>
      <c r="L9" s="5" t="s">
        <v>31</v>
      </c>
      <c r="M9" s="5" t="s">
        <v>45</v>
      </c>
      <c r="N9" s="6" t="n">
        <v>1</v>
      </c>
      <c r="O9" s="6" t="n">
        <v>2</v>
      </c>
      <c r="P9" s="4" t="n">
        <f aca="false">N9*O9</f>
        <v>2</v>
      </c>
      <c r="Q9" s="4" t="str">
        <f aca="false">IF(P9&gt;=20,"Extremo",IF(P9&gt;=10,"Alto",IF(P9&gt;=5,"Medio","Bajo")))</f>
        <v>Bajo</v>
      </c>
      <c r="R9" s="5" t="s">
        <v>46</v>
      </c>
      <c r="S9" s="7" t="n">
        <v>46310</v>
      </c>
      <c r="T9" s="7" t="n">
        <v>46315</v>
      </c>
      <c r="U9" s="5" t="s">
        <v>47</v>
      </c>
    </row>
    <row r="10" customFormat="false" ht="78" hidden="false" customHeight="true" outlineLevel="0" collapsed="false">
      <c r="A10" s="4" t="n">
        <v>4</v>
      </c>
      <c r="B10" s="5" t="s">
        <v>35</v>
      </c>
      <c r="C10" s="5" t="s">
        <v>26</v>
      </c>
      <c r="D10" s="5" t="s">
        <v>27</v>
      </c>
      <c r="E10" s="5" t="s">
        <v>42</v>
      </c>
      <c r="F10" s="5" t="s">
        <v>48</v>
      </c>
      <c r="G10" s="5" t="s">
        <v>49</v>
      </c>
      <c r="H10" s="6" t="n">
        <v>3</v>
      </c>
      <c r="I10" s="6" t="n">
        <v>3</v>
      </c>
      <c r="J10" s="4" t="n">
        <f aca="false">H10*I10</f>
        <v>9</v>
      </c>
      <c r="K10" s="4" t="str">
        <f aca="false">IF(J10&gt;=20,"Extremo",IF(J10&gt;=10,"Alto",IF(J10&gt;=5,"Medio","Bajo")))</f>
        <v>Medio</v>
      </c>
      <c r="L10" s="5" t="s">
        <v>31</v>
      </c>
      <c r="M10" s="5" t="s">
        <v>50</v>
      </c>
      <c r="N10" s="6" t="n">
        <v>1</v>
      </c>
      <c r="O10" s="6" t="n">
        <v>2</v>
      </c>
      <c r="P10" s="4" t="n">
        <f aca="false">N10*O10</f>
        <v>2</v>
      </c>
      <c r="Q10" s="4" t="str">
        <f aca="false">IF(P10&gt;=20,"Extremo",IF(P10&gt;=10,"Alto",IF(P10&gt;=5,"Medio","Bajo")))</f>
        <v>Bajo</v>
      </c>
      <c r="R10" s="5" t="s">
        <v>51</v>
      </c>
      <c r="S10" s="7" t="n">
        <v>46310</v>
      </c>
      <c r="T10" s="7" t="n">
        <v>46315</v>
      </c>
      <c r="U10" s="5" t="s">
        <v>47</v>
      </c>
    </row>
    <row r="11" customFormat="false" ht="78" hidden="false" customHeight="true" outlineLevel="0" collapsed="false">
      <c r="A11" s="4" t="n">
        <v>5</v>
      </c>
      <c r="B11" s="5" t="s">
        <v>35</v>
      </c>
      <c r="C11" s="5" t="s">
        <v>26</v>
      </c>
      <c r="D11" s="5" t="s">
        <v>27</v>
      </c>
      <c r="E11" s="5" t="s">
        <v>28</v>
      </c>
      <c r="F11" s="5" t="s">
        <v>52</v>
      </c>
      <c r="G11" s="5" t="s">
        <v>53</v>
      </c>
      <c r="H11" s="6" t="n">
        <v>3</v>
      </c>
      <c r="I11" s="6" t="n">
        <v>3</v>
      </c>
      <c r="J11" s="4" t="n">
        <f aca="false">H11*I11</f>
        <v>9</v>
      </c>
      <c r="K11" s="4" t="str">
        <f aca="false">IF(J11&gt;=20,"Extremo",IF(J11&gt;=10,"Alto",IF(J11&gt;=5,"Medio","Bajo")))</f>
        <v>Medio</v>
      </c>
      <c r="L11" s="5" t="s">
        <v>31</v>
      </c>
      <c r="M11" s="5" t="s">
        <v>54</v>
      </c>
      <c r="N11" s="6" t="n">
        <v>1</v>
      </c>
      <c r="O11" s="6" t="n">
        <v>2</v>
      </c>
      <c r="P11" s="4" t="n">
        <f aca="false">N11*O11</f>
        <v>2</v>
      </c>
      <c r="Q11" s="4" t="str">
        <f aca="false">IF(P11&gt;=20,"Extremo",IF(P11&gt;=10,"Alto",IF(P11&gt;=5,"Medio","Bajo")))</f>
        <v>Bajo</v>
      </c>
      <c r="R11" s="5" t="s">
        <v>55</v>
      </c>
      <c r="S11" s="7" t="n">
        <v>46310</v>
      </c>
      <c r="T11" s="7" t="n">
        <v>46315</v>
      </c>
      <c r="U11" s="5" t="s">
        <v>47</v>
      </c>
    </row>
    <row r="12" customFormat="false" ht="64.5" hidden="false" customHeight="true" outlineLevel="0" collapsed="false">
      <c r="A12" s="4" t="n">
        <v>6</v>
      </c>
      <c r="B12" s="5" t="s">
        <v>35</v>
      </c>
      <c r="C12" s="5" t="s">
        <v>26</v>
      </c>
      <c r="D12" s="5" t="s">
        <v>56</v>
      </c>
      <c r="E12" s="5" t="s">
        <v>36</v>
      </c>
      <c r="F12" s="5" t="s">
        <v>57</v>
      </c>
      <c r="G12" s="5" t="s">
        <v>58</v>
      </c>
      <c r="H12" s="6" t="n">
        <v>3</v>
      </c>
      <c r="I12" s="6" t="n">
        <v>3</v>
      </c>
      <c r="J12" s="4" t="n">
        <f aca="false">H12*I12</f>
        <v>9</v>
      </c>
      <c r="K12" s="4" t="str">
        <f aca="false">IF(J12&gt;=20,"Extremo",IF(J12&gt;=10,"Alto",IF(J12&gt;=5,"Medio","Bajo")))</f>
        <v>Medio</v>
      </c>
      <c r="L12" s="5" t="s">
        <v>31</v>
      </c>
      <c r="M12" s="5" t="s">
        <v>59</v>
      </c>
      <c r="N12" s="6" t="n">
        <v>2</v>
      </c>
      <c r="O12" s="6" t="n">
        <v>2</v>
      </c>
      <c r="P12" s="4" t="n">
        <f aca="false">N12*O12</f>
        <v>4</v>
      </c>
      <c r="Q12" s="4" t="str">
        <f aca="false">IF(P12&gt;=20,"Extremo",IF(P12&gt;=10,"Alto",IF(P12&gt;=5,"Medio","Bajo")))</f>
        <v>Bajo</v>
      </c>
      <c r="R12" s="5" t="s">
        <v>60</v>
      </c>
      <c r="S12" s="7" t="n">
        <v>46315</v>
      </c>
      <c r="T12" s="7" t="n">
        <v>46329</v>
      </c>
      <c r="U12" s="5" t="s">
        <v>61</v>
      </c>
    </row>
    <row r="13" customFormat="false" ht="78" hidden="false" customHeight="true" outlineLevel="0" collapsed="false">
      <c r="A13" s="4" t="n">
        <v>7</v>
      </c>
      <c r="B13" s="5" t="s">
        <v>25</v>
      </c>
      <c r="C13" s="5" t="s">
        <v>62</v>
      </c>
      <c r="D13" s="5" t="s">
        <v>56</v>
      </c>
      <c r="E13" s="5" t="s">
        <v>28</v>
      </c>
      <c r="F13" s="5" t="s">
        <v>63</v>
      </c>
      <c r="G13" s="5" t="s">
        <v>64</v>
      </c>
      <c r="H13" s="6" t="n">
        <v>3</v>
      </c>
      <c r="I13" s="6" t="n">
        <v>3</v>
      </c>
      <c r="J13" s="4" t="n">
        <f aca="false">H13*I13</f>
        <v>9</v>
      </c>
      <c r="K13" s="4" t="str">
        <f aca="false">IF(J13&gt;=20,"Extremo",IF(J13&gt;=10,"Alto",IF(J13&gt;=5,"Medio","Bajo")))</f>
        <v>Medio</v>
      </c>
      <c r="L13" s="5" t="s">
        <v>31</v>
      </c>
      <c r="M13" s="5" t="s">
        <v>65</v>
      </c>
      <c r="N13" s="6" t="n">
        <v>2</v>
      </c>
      <c r="O13" s="6" t="n">
        <v>3</v>
      </c>
      <c r="P13" s="4" t="n">
        <f aca="false">N13*O13</f>
        <v>6</v>
      </c>
      <c r="Q13" s="4" t="str">
        <f aca="false">IF(P13&gt;=20,"Extremo",IF(P13&gt;=10,"Alto",IF(P13&gt;=5,"Medio","Bajo")))</f>
        <v>Medio</v>
      </c>
      <c r="R13" s="5" t="s">
        <v>66</v>
      </c>
      <c r="S13" s="7" t="n">
        <v>46315</v>
      </c>
      <c r="T13" s="7" t="n">
        <v>46329</v>
      </c>
      <c r="U13" s="5" t="s">
        <v>67</v>
      </c>
    </row>
    <row r="14" customFormat="false" ht="78" hidden="false" customHeight="true" outlineLevel="0" collapsed="false">
      <c r="A14" s="4" t="n">
        <v>8</v>
      </c>
      <c r="B14" s="5" t="s">
        <v>35</v>
      </c>
      <c r="C14" s="5" t="s">
        <v>62</v>
      </c>
      <c r="D14" s="5" t="s">
        <v>56</v>
      </c>
      <c r="E14" s="5" t="s">
        <v>28</v>
      </c>
      <c r="F14" s="5" t="s">
        <v>68</v>
      </c>
      <c r="G14" s="5" t="s">
        <v>69</v>
      </c>
      <c r="H14" s="6" t="n">
        <v>3</v>
      </c>
      <c r="I14" s="6" t="n">
        <v>4</v>
      </c>
      <c r="J14" s="4" t="n">
        <f aca="false">H14*I14</f>
        <v>12</v>
      </c>
      <c r="K14" s="4" t="str">
        <f aca="false">IF(J14&gt;=20,"Extremo",IF(J14&gt;=10,"Alto",IF(J14&gt;=5,"Medio","Bajo")))</f>
        <v>Alto</v>
      </c>
      <c r="L14" s="5" t="s">
        <v>70</v>
      </c>
      <c r="M14" s="5" t="s">
        <v>71</v>
      </c>
      <c r="N14" s="6" t="n">
        <v>2</v>
      </c>
      <c r="O14" s="6" t="n">
        <v>3</v>
      </c>
      <c r="P14" s="4" t="n">
        <f aca="false">N14*O14</f>
        <v>6</v>
      </c>
      <c r="Q14" s="4" t="str">
        <f aca="false">IF(P14&gt;=20,"Extremo",IF(P14&gt;=10,"Alto",IF(P14&gt;=5,"Medio","Bajo")))</f>
        <v>Medio</v>
      </c>
      <c r="R14" s="5" t="s">
        <v>72</v>
      </c>
      <c r="S14" s="7" t="n">
        <v>46315</v>
      </c>
      <c r="T14" s="7" t="n">
        <v>46329</v>
      </c>
      <c r="U14" s="5" t="s">
        <v>73</v>
      </c>
    </row>
    <row r="15" customFormat="false" ht="78" hidden="false" customHeight="true" outlineLevel="0" collapsed="false">
      <c r="A15" s="4" t="n">
        <v>9</v>
      </c>
      <c r="B15" s="5" t="s">
        <v>25</v>
      </c>
      <c r="C15" s="5" t="s">
        <v>26</v>
      </c>
      <c r="D15" s="5" t="s">
        <v>56</v>
      </c>
      <c r="E15" s="5" t="s">
        <v>42</v>
      </c>
      <c r="F15" s="5" t="s">
        <v>74</v>
      </c>
      <c r="G15" s="5" t="s">
        <v>75</v>
      </c>
      <c r="H15" s="6" t="n">
        <v>3</v>
      </c>
      <c r="I15" s="6" t="n">
        <v>4</v>
      </c>
      <c r="J15" s="4" t="n">
        <f aca="false">H15*I15</f>
        <v>12</v>
      </c>
      <c r="K15" s="4" t="str">
        <f aca="false">IF(J15&gt;=20,"Extremo",IF(J15&gt;=10,"Alto",IF(J15&gt;=5,"Medio","Bajo")))</f>
        <v>Alto</v>
      </c>
      <c r="L15" s="5" t="s">
        <v>31</v>
      </c>
      <c r="M15" s="5" t="s">
        <v>76</v>
      </c>
      <c r="N15" s="6" t="n">
        <v>2</v>
      </c>
      <c r="O15" s="6" t="n">
        <v>3</v>
      </c>
      <c r="P15" s="4" t="n">
        <f aca="false">N15*O15</f>
        <v>6</v>
      </c>
      <c r="Q15" s="4" t="str">
        <f aca="false">IF(P15&gt;=20,"Extremo",IF(P15&gt;=10,"Alto",IF(P15&gt;=5,"Medio","Bajo")))</f>
        <v>Medio</v>
      </c>
      <c r="R15" s="5" t="s">
        <v>77</v>
      </c>
      <c r="S15" s="7" t="n">
        <v>46315</v>
      </c>
      <c r="T15" s="7" t="n">
        <v>46329</v>
      </c>
      <c r="U15" s="5" t="s">
        <v>78</v>
      </c>
    </row>
    <row r="16" customFormat="false" ht="64.5" hidden="false" customHeight="true" outlineLevel="0" collapsed="false">
      <c r="A16" s="4" t="n">
        <v>10</v>
      </c>
      <c r="B16" s="5" t="s">
        <v>25</v>
      </c>
      <c r="C16" s="5" t="s">
        <v>26</v>
      </c>
      <c r="D16" s="5" t="s">
        <v>79</v>
      </c>
      <c r="E16" s="5" t="s">
        <v>80</v>
      </c>
      <c r="F16" s="5" t="s">
        <v>81</v>
      </c>
      <c r="G16" s="5" t="s">
        <v>82</v>
      </c>
      <c r="H16" s="6" t="n">
        <v>3</v>
      </c>
      <c r="I16" s="6" t="n">
        <v>3</v>
      </c>
      <c r="J16" s="4" t="n">
        <f aca="false">H16*I16</f>
        <v>9</v>
      </c>
      <c r="K16" s="4" t="str">
        <f aca="false">IF(J16&gt;=20,"Extremo",IF(J16&gt;=10,"Alto",IF(J16&gt;=5,"Medio","Bajo")))</f>
        <v>Medio</v>
      </c>
      <c r="L16" s="5" t="s">
        <v>83</v>
      </c>
      <c r="M16" s="5" t="s">
        <v>84</v>
      </c>
      <c r="N16" s="6" t="n">
        <v>2</v>
      </c>
      <c r="O16" s="6" t="n">
        <v>2</v>
      </c>
      <c r="P16" s="4" t="n">
        <f aca="false">N16*O16</f>
        <v>4</v>
      </c>
      <c r="Q16" s="4" t="str">
        <f aca="false">IF(P16&gt;=20,"Extremo",IF(P16&gt;=10,"Alto",IF(P16&gt;=5,"Medio","Bajo")))</f>
        <v>Bajo</v>
      </c>
      <c r="R16" s="5" t="s">
        <v>85</v>
      </c>
      <c r="S16" s="7" t="n">
        <v>46329</v>
      </c>
      <c r="T16" s="7" t="n">
        <v>46337</v>
      </c>
      <c r="U16" s="5" t="s">
        <v>86</v>
      </c>
    </row>
    <row r="17" customFormat="false" ht="64.5" hidden="false" customHeight="true" outlineLevel="0" collapsed="false">
      <c r="A17" s="4" t="n">
        <v>11</v>
      </c>
      <c r="B17" s="5" t="s">
        <v>25</v>
      </c>
      <c r="C17" s="5" t="s">
        <v>26</v>
      </c>
      <c r="D17" s="5" t="s">
        <v>87</v>
      </c>
      <c r="E17" s="5" t="s">
        <v>80</v>
      </c>
      <c r="F17" s="5" t="s">
        <v>88</v>
      </c>
      <c r="G17" s="5" t="s">
        <v>89</v>
      </c>
      <c r="H17" s="6" t="n">
        <v>3</v>
      </c>
      <c r="I17" s="6" t="n">
        <v>3</v>
      </c>
      <c r="J17" s="4" t="n">
        <f aca="false">H17*I17</f>
        <v>9</v>
      </c>
      <c r="K17" s="4" t="str">
        <f aca="false">IF(J17&gt;=20,"Extremo",IF(J17&gt;=10,"Alto",IF(J17&gt;=5,"Medio","Bajo")))</f>
        <v>Medio</v>
      </c>
      <c r="L17" s="5" t="s">
        <v>31</v>
      </c>
      <c r="M17" s="5" t="s">
        <v>90</v>
      </c>
      <c r="N17" s="6" t="n">
        <v>2</v>
      </c>
      <c r="O17" s="6" t="n">
        <v>2</v>
      </c>
      <c r="P17" s="4" t="n">
        <f aca="false">N17*O17</f>
        <v>4</v>
      </c>
      <c r="Q17" s="4" t="str">
        <f aca="false">IF(P17&gt;=20,"Extremo",IF(P17&gt;=10,"Alto",IF(P17&gt;=5,"Medio","Bajo")))</f>
        <v>Bajo</v>
      </c>
      <c r="R17" s="5" t="s">
        <v>91</v>
      </c>
      <c r="S17" s="7" t="n">
        <v>46330</v>
      </c>
      <c r="T17" s="7" t="n">
        <v>46387</v>
      </c>
      <c r="U17" s="5" t="s">
        <v>92</v>
      </c>
    </row>
    <row r="18" customFormat="false" ht="78" hidden="false" customHeight="true" outlineLevel="0" collapsed="false">
      <c r="A18" s="4" t="n">
        <v>12</v>
      </c>
      <c r="B18" s="5" t="s">
        <v>35</v>
      </c>
      <c r="C18" s="5" t="s">
        <v>62</v>
      </c>
      <c r="D18" s="5" t="s">
        <v>87</v>
      </c>
      <c r="E18" s="5" t="s">
        <v>42</v>
      </c>
      <c r="F18" s="5" t="s">
        <v>93</v>
      </c>
      <c r="G18" s="5" t="s">
        <v>94</v>
      </c>
      <c r="H18" s="6" t="n">
        <v>4</v>
      </c>
      <c r="I18" s="6" t="n">
        <v>4</v>
      </c>
      <c r="J18" s="4" t="n">
        <f aca="false">H18*I18</f>
        <v>16</v>
      </c>
      <c r="K18" s="4" t="str">
        <f aca="false">IF(J18&gt;=20,"Extremo",IF(J18&gt;=10,"Alto",IF(J18&gt;=5,"Medio","Bajo")))</f>
        <v>Alto</v>
      </c>
      <c r="L18" s="5" t="s">
        <v>95</v>
      </c>
      <c r="M18" s="5" t="s">
        <v>96</v>
      </c>
      <c r="N18" s="6" t="n">
        <v>3</v>
      </c>
      <c r="O18" s="6" t="n">
        <v>3</v>
      </c>
      <c r="P18" s="4" t="n">
        <f aca="false">N18*O18</f>
        <v>9</v>
      </c>
      <c r="Q18" s="4" t="str">
        <f aca="false">IF(P18&gt;=20,"Extremo",IF(P18&gt;=10,"Alto",IF(P18&gt;=5,"Medio","Bajo")))</f>
        <v>Medio</v>
      </c>
      <c r="R18" s="5" t="s">
        <v>97</v>
      </c>
      <c r="S18" s="7" t="n">
        <v>46330</v>
      </c>
      <c r="T18" s="7" t="n">
        <v>46387</v>
      </c>
      <c r="U18" s="5" t="s">
        <v>78</v>
      </c>
    </row>
    <row r="19" customFormat="false" ht="60" hidden="false" customHeight="true" outlineLevel="0" collapsed="false">
      <c r="A19" s="4" t="n">
        <v>13</v>
      </c>
      <c r="B19" s="5" t="s">
        <v>25</v>
      </c>
      <c r="C19" s="5" t="s">
        <v>62</v>
      </c>
      <c r="D19" s="5" t="s">
        <v>87</v>
      </c>
      <c r="E19" s="5" t="s">
        <v>28</v>
      </c>
      <c r="F19" s="5" t="s">
        <v>98</v>
      </c>
      <c r="G19" s="5" t="s">
        <v>99</v>
      </c>
      <c r="H19" s="6" t="n">
        <v>3</v>
      </c>
      <c r="I19" s="6" t="n">
        <v>3</v>
      </c>
      <c r="J19" s="4" t="n">
        <f aca="false">H19*I19</f>
        <v>9</v>
      </c>
      <c r="K19" s="4" t="str">
        <f aca="false">IF(J19&gt;=20,"Extremo",IF(J19&gt;=10,"Alto",IF(J19&gt;=5,"Medio","Bajo")))</f>
        <v>Medio</v>
      </c>
      <c r="L19" s="5" t="s">
        <v>95</v>
      </c>
      <c r="M19" s="5" t="s">
        <v>100</v>
      </c>
      <c r="N19" s="6" t="n">
        <v>2</v>
      </c>
      <c r="O19" s="6" t="n">
        <v>2</v>
      </c>
      <c r="P19" s="4" t="n">
        <f aca="false">N19*O19</f>
        <v>4</v>
      </c>
      <c r="Q19" s="4" t="str">
        <f aca="false">IF(P19&gt;=20,"Extremo",IF(P19&gt;=10,"Alto",IF(P19&gt;=5,"Medio","Bajo")))</f>
        <v>Bajo</v>
      </c>
      <c r="R19" s="5" t="s">
        <v>101</v>
      </c>
      <c r="S19" s="7" t="n">
        <v>46330</v>
      </c>
      <c r="T19" s="7" t="n">
        <v>46387</v>
      </c>
      <c r="U19" s="5" t="s">
        <v>92</v>
      </c>
    </row>
    <row r="20" customFormat="false" ht="78" hidden="false" customHeight="true" outlineLevel="0" collapsed="false">
      <c r="A20" s="4" t="n">
        <v>14</v>
      </c>
      <c r="B20" s="5" t="s">
        <v>35</v>
      </c>
      <c r="C20" s="5" t="s">
        <v>26</v>
      </c>
      <c r="D20" s="5" t="s">
        <v>87</v>
      </c>
      <c r="E20" s="5" t="s">
        <v>42</v>
      </c>
      <c r="F20" s="5" t="s">
        <v>102</v>
      </c>
      <c r="G20" s="5" t="s">
        <v>103</v>
      </c>
      <c r="H20" s="6" t="n">
        <v>3</v>
      </c>
      <c r="I20" s="6" t="n">
        <v>4</v>
      </c>
      <c r="J20" s="4" t="n">
        <f aca="false">H20*I20</f>
        <v>12</v>
      </c>
      <c r="K20" s="4" t="str">
        <f aca="false">IF(J20&gt;=20,"Extremo",IF(J20&gt;=10,"Alto",IF(J20&gt;=5,"Medio","Bajo")))</f>
        <v>Alto</v>
      </c>
      <c r="L20" s="5" t="s">
        <v>95</v>
      </c>
      <c r="M20" s="5" t="s">
        <v>104</v>
      </c>
      <c r="N20" s="6" t="n">
        <v>2</v>
      </c>
      <c r="O20" s="6" t="n">
        <v>3</v>
      </c>
      <c r="P20" s="4" t="n">
        <f aca="false">N20*O20</f>
        <v>6</v>
      </c>
      <c r="Q20" s="4" t="str">
        <f aca="false">IF(P20&gt;=20,"Extremo",IF(P20&gt;=10,"Alto",IF(P20&gt;=5,"Medio","Bajo")))</f>
        <v>Medio</v>
      </c>
      <c r="R20" s="5" t="s">
        <v>105</v>
      </c>
      <c r="S20" s="7" t="n">
        <v>46330</v>
      </c>
      <c r="T20" s="7" t="n">
        <v>46387</v>
      </c>
      <c r="U20" s="5" t="s">
        <v>106</v>
      </c>
    </row>
    <row r="21" customFormat="false" ht="64.5" hidden="false" customHeight="true" outlineLevel="0" collapsed="false">
      <c r="A21" s="4" t="n">
        <v>15</v>
      </c>
      <c r="B21" s="5" t="s">
        <v>25</v>
      </c>
      <c r="C21" s="5" t="s">
        <v>62</v>
      </c>
      <c r="D21" s="5" t="s">
        <v>87</v>
      </c>
      <c r="E21" s="5" t="s">
        <v>42</v>
      </c>
      <c r="F21" s="5" t="s">
        <v>107</v>
      </c>
      <c r="G21" s="5" t="s">
        <v>108</v>
      </c>
      <c r="H21" s="6" t="n">
        <v>2</v>
      </c>
      <c r="I21" s="6" t="n">
        <v>3</v>
      </c>
      <c r="J21" s="4" t="n">
        <f aca="false">H21*I21</f>
        <v>6</v>
      </c>
      <c r="K21" s="4" t="str">
        <f aca="false">IF(J21&gt;=20,"Extremo",IF(J21&gt;=10,"Alto",IF(J21&gt;=5,"Medio","Bajo")))</f>
        <v>Medio</v>
      </c>
      <c r="L21" s="5" t="s">
        <v>95</v>
      </c>
      <c r="M21" s="5" t="s">
        <v>109</v>
      </c>
      <c r="N21" s="6" t="n">
        <v>1</v>
      </c>
      <c r="O21" s="6" t="n">
        <v>2</v>
      </c>
      <c r="P21" s="4" t="n">
        <f aca="false">N21*O21</f>
        <v>2</v>
      </c>
      <c r="Q21" s="4" t="str">
        <f aca="false">IF(P21&gt;=20,"Extremo",IF(P21&gt;=10,"Alto",IF(P21&gt;=5,"Medio","Bajo")))</f>
        <v>Bajo</v>
      </c>
      <c r="R21" s="5" t="s">
        <v>110</v>
      </c>
      <c r="S21" s="7" t="n">
        <v>46330</v>
      </c>
      <c r="T21" s="7" t="n">
        <v>46387</v>
      </c>
      <c r="U21" s="5" t="s">
        <v>106</v>
      </c>
    </row>
    <row r="22" customFormat="false" ht="64.5" hidden="false" customHeight="true" outlineLevel="0" collapsed="false">
      <c r="A22" s="4" t="n">
        <v>16</v>
      </c>
      <c r="B22" s="5" t="s">
        <v>35</v>
      </c>
      <c r="C22" s="5" t="s">
        <v>26</v>
      </c>
      <c r="D22" s="5" t="s">
        <v>87</v>
      </c>
      <c r="E22" s="5" t="s">
        <v>111</v>
      </c>
      <c r="F22" s="5" t="s">
        <v>112</v>
      </c>
      <c r="G22" s="5" t="s">
        <v>113</v>
      </c>
      <c r="H22" s="6" t="n">
        <v>3</v>
      </c>
      <c r="I22" s="6" t="n">
        <v>3</v>
      </c>
      <c r="J22" s="4" t="n">
        <f aca="false">H22*I22</f>
        <v>9</v>
      </c>
      <c r="K22" s="4" t="str">
        <f aca="false">IF(J22&gt;=20,"Extremo",IF(J22&gt;=10,"Alto",IF(J22&gt;=5,"Medio","Bajo")))</f>
        <v>Medio</v>
      </c>
      <c r="L22" s="5" t="s">
        <v>31</v>
      </c>
      <c r="M22" s="5" t="s">
        <v>114</v>
      </c>
      <c r="N22" s="6" t="n">
        <v>2</v>
      </c>
      <c r="O22" s="6" t="n">
        <v>2</v>
      </c>
      <c r="P22" s="4" t="n">
        <f aca="false">N22*O22</f>
        <v>4</v>
      </c>
      <c r="Q22" s="4" t="str">
        <f aca="false">IF(P22&gt;=20,"Extremo",IF(P22&gt;=10,"Alto",IF(P22&gt;=5,"Medio","Bajo")))</f>
        <v>Bajo</v>
      </c>
      <c r="R22" s="5" t="s">
        <v>115</v>
      </c>
      <c r="S22" s="7" t="n">
        <v>46330</v>
      </c>
      <c r="T22" s="7" t="n">
        <v>46387</v>
      </c>
      <c r="U22" s="5" t="s">
        <v>116</v>
      </c>
    </row>
    <row r="23" customFormat="false" ht="78" hidden="false" customHeight="true" outlineLevel="0" collapsed="false">
      <c r="A23" s="4" t="n">
        <v>17</v>
      </c>
      <c r="B23" s="5" t="s">
        <v>35</v>
      </c>
      <c r="C23" s="5" t="s">
        <v>26</v>
      </c>
      <c r="D23" s="5" t="s">
        <v>87</v>
      </c>
      <c r="E23" s="5" t="s">
        <v>111</v>
      </c>
      <c r="F23" s="5" t="s">
        <v>117</v>
      </c>
      <c r="G23" s="5" t="s">
        <v>118</v>
      </c>
      <c r="H23" s="6" t="n">
        <v>2</v>
      </c>
      <c r="I23" s="6" t="n">
        <v>3</v>
      </c>
      <c r="J23" s="4" t="n">
        <f aca="false">H23*I23</f>
        <v>6</v>
      </c>
      <c r="K23" s="4" t="str">
        <f aca="false">IF(J23&gt;=20,"Extremo",IF(J23&gt;=10,"Alto",IF(J23&gt;=5,"Medio","Bajo")))</f>
        <v>Medio</v>
      </c>
      <c r="L23" s="5" t="s">
        <v>83</v>
      </c>
      <c r="M23" s="5" t="s">
        <v>119</v>
      </c>
      <c r="N23" s="6" t="n">
        <v>1</v>
      </c>
      <c r="O23" s="6" t="n">
        <v>2</v>
      </c>
      <c r="P23" s="4" t="n">
        <f aca="false">N23*O23</f>
        <v>2</v>
      </c>
      <c r="Q23" s="4" t="str">
        <f aca="false">IF(P23&gt;=20,"Extremo",IF(P23&gt;=10,"Alto",IF(P23&gt;=5,"Medio","Bajo")))</f>
        <v>Bajo</v>
      </c>
      <c r="R23" s="5" t="s">
        <v>120</v>
      </c>
      <c r="S23" s="7" t="n">
        <v>46330</v>
      </c>
      <c r="T23" s="7" t="n">
        <v>46387</v>
      </c>
      <c r="U23" s="5" t="s">
        <v>106</v>
      </c>
    </row>
    <row r="24" customFormat="false" ht="78" hidden="false" customHeight="true" outlineLevel="0" collapsed="false">
      <c r="A24" s="4" t="n">
        <v>18</v>
      </c>
      <c r="B24" s="5" t="s">
        <v>35</v>
      </c>
      <c r="C24" s="5" t="s">
        <v>62</v>
      </c>
      <c r="D24" s="5" t="s">
        <v>87</v>
      </c>
      <c r="E24" s="5" t="s">
        <v>42</v>
      </c>
      <c r="F24" s="5" t="s">
        <v>121</v>
      </c>
      <c r="G24" s="5" t="s">
        <v>122</v>
      </c>
      <c r="H24" s="6" t="n">
        <v>3</v>
      </c>
      <c r="I24" s="6" t="n">
        <v>3</v>
      </c>
      <c r="J24" s="4" t="n">
        <f aca="false">H24*I24</f>
        <v>9</v>
      </c>
      <c r="K24" s="4" t="str">
        <f aca="false">IF(J24&gt;=20,"Extremo",IF(J24&gt;=10,"Alto",IF(J24&gt;=5,"Medio","Bajo")))</f>
        <v>Medio</v>
      </c>
      <c r="L24" s="5" t="s">
        <v>95</v>
      </c>
      <c r="M24" s="5" t="s">
        <v>123</v>
      </c>
      <c r="N24" s="6" t="n">
        <v>2</v>
      </c>
      <c r="O24" s="6" t="n">
        <v>2</v>
      </c>
      <c r="P24" s="4" t="n">
        <f aca="false">N24*O24</f>
        <v>4</v>
      </c>
      <c r="Q24" s="4" t="str">
        <f aca="false">IF(P24&gt;=20,"Extremo",IF(P24&gt;=10,"Alto",IF(P24&gt;=5,"Medio","Bajo")))</f>
        <v>Bajo</v>
      </c>
      <c r="R24" s="5" t="s">
        <v>105</v>
      </c>
      <c r="S24" s="7" t="n">
        <v>46330</v>
      </c>
      <c r="T24" s="7" t="n">
        <v>46752</v>
      </c>
      <c r="U24" s="5" t="s">
        <v>124</v>
      </c>
    </row>
    <row r="25" customFormat="false" ht="78" hidden="false" customHeight="true" outlineLevel="0" collapsed="false">
      <c r="A25" s="4" t="n">
        <v>19</v>
      </c>
      <c r="B25" s="5" t="s">
        <v>25</v>
      </c>
      <c r="C25" s="5" t="s">
        <v>62</v>
      </c>
      <c r="D25" s="5" t="s">
        <v>87</v>
      </c>
      <c r="E25" s="5" t="s">
        <v>125</v>
      </c>
      <c r="F25" s="5" t="s">
        <v>126</v>
      </c>
      <c r="G25" s="5" t="s">
        <v>127</v>
      </c>
      <c r="H25" s="6" t="n">
        <v>2</v>
      </c>
      <c r="I25" s="6" t="n">
        <v>3</v>
      </c>
      <c r="J25" s="4" t="n">
        <f aca="false">H25*I25</f>
        <v>6</v>
      </c>
      <c r="K25" s="4" t="str">
        <f aca="false">IF(J25&gt;=20,"Extremo",IF(J25&gt;=10,"Alto",IF(J25&gt;=5,"Medio","Bajo")))</f>
        <v>Medio</v>
      </c>
      <c r="L25" s="5" t="s">
        <v>95</v>
      </c>
      <c r="M25" s="5" t="s">
        <v>128</v>
      </c>
      <c r="N25" s="6" t="n">
        <v>1</v>
      </c>
      <c r="O25" s="6" t="n">
        <v>2</v>
      </c>
      <c r="P25" s="4" t="n">
        <f aca="false">N25*O25</f>
        <v>2</v>
      </c>
      <c r="Q25" s="4" t="str">
        <f aca="false">IF(P25&gt;=20,"Extremo",IF(P25&gt;=10,"Alto",IF(P25&gt;=5,"Medio","Bajo")))</f>
        <v>Bajo</v>
      </c>
      <c r="R25" s="5" t="s">
        <v>129</v>
      </c>
      <c r="S25" s="7" t="n">
        <v>46330</v>
      </c>
      <c r="T25" s="7" t="n">
        <v>46387</v>
      </c>
      <c r="U25" s="5" t="s">
        <v>130</v>
      </c>
    </row>
    <row r="26" customFormat="false" ht="78" hidden="false" customHeight="true" outlineLevel="0" collapsed="false">
      <c r="A26" s="4" t="n">
        <v>20</v>
      </c>
      <c r="B26" s="5" t="s">
        <v>25</v>
      </c>
      <c r="C26" s="5" t="s">
        <v>62</v>
      </c>
      <c r="D26" s="5" t="s">
        <v>56</v>
      </c>
      <c r="E26" s="5" t="s">
        <v>125</v>
      </c>
      <c r="F26" s="5" t="s">
        <v>131</v>
      </c>
      <c r="G26" s="5" t="s">
        <v>132</v>
      </c>
      <c r="H26" s="6" t="n">
        <v>2</v>
      </c>
      <c r="I26" s="6" t="n">
        <v>4</v>
      </c>
      <c r="J26" s="4" t="n">
        <f aca="false">H26*I26</f>
        <v>8</v>
      </c>
      <c r="K26" s="4" t="str">
        <f aca="false">IF(J26&gt;=20,"Extremo",IF(J26&gt;=10,"Alto",IF(J26&gt;=5,"Medio","Bajo")))</f>
        <v>Medio</v>
      </c>
      <c r="L26" s="5" t="s">
        <v>31</v>
      </c>
      <c r="M26" s="5" t="s">
        <v>133</v>
      </c>
      <c r="N26" s="6" t="n">
        <v>1</v>
      </c>
      <c r="O26" s="6" t="n">
        <v>3</v>
      </c>
      <c r="P26" s="4" t="n">
        <f aca="false">N26*O26</f>
        <v>3</v>
      </c>
      <c r="Q26" s="4" t="str">
        <f aca="false">IF(P26&gt;=20,"Extremo",IF(P26&gt;=10,"Alto",IF(P26&gt;=5,"Medio","Bajo")))</f>
        <v>Bajo</v>
      </c>
      <c r="R26" s="5" t="s">
        <v>134</v>
      </c>
      <c r="S26" s="7" t="n">
        <v>46315</v>
      </c>
      <c r="T26" s="7" t="n">
        <v>46329</v>
      </c>
      <c r="U26" s="5" t="s">
        <v>135</v>
      </c>
    </row>
    <row r="27" customFormat="false" ht="64.5" hidden="false" customHeight="true" outlineLevel="0" collapsed="false">
      <c r="A27" s="4" t="n">
        <v>21</v>
      </c>
      <c r="B27" s="5" t="s">
        <v>25</v>
      </c>
      <c r="C27" s="5" t="s">
        <v>62</v>
      </c>
      <c r="D27" s="5" t="s">
        <v>87</v>
      </c>
      <c r="E27" s="5" t="s">
        <v>80</v>
      </c>
      <c r="F27" s="5" t="s">
        <v>136</v>
      </c>
      <c r="G27" s="5" t="s">
        <v>137</v>
      </c>
      <c r="H27" s="6" t="n">
        <v>2</v>
      </c>
      <c r="I27" s="6" t="n">
        <v>4</v>
      </c>
      <c r="J27" s="4" t="n">
        <f aca="false">H27*I27</f>
        <v>8</v>
      </c>
      <c r="K27" s="4" t="str">
        <f aca="false">IF(J27&gt;=20,"Extremo",IF(J27&gt;=10,"Alto",IF(J27&gt;=5,"Medio","Bajo")))</f>
        <v>Medio</v>
      </c>
      <c r="L27" s="5" t="s">
        <v>95</v>
      </c>
      <c r="M27" s="5" t="s">
        <v>138</v>
      </c>
      <c r="N27" s="6" t="n">
        <v>1</v>
      </c>
      <c r="O27" s="6" t="n">
        <v>3</v>
      </c>
      <c r="P27" s="4" t="n">
        <f aca="false">N27*O27</f>
        <v>3</v>
      </c>
      <c r="Q27" s="4" t="str">
        <f aca="false">IF(P27&gt;=20,"Extremo",IF(P27&gt;=10,"Alto",IF(P27&gt;=5,"Medio","Bajo")))</f>
        <v>Bajo</v>
      </c>
      <c r="R27" s="5" t="s">
        <v>139</v>
      </c>
      <c r="S27" s="7" t="n">
        <v>46330</v>
      </c>
      <c r="T27" s="7" t="n">
        <v>46387</v>
      </c>
      <c r="U27" s="5" t="s">
        <v>92</v>
      </c>
    </row>
    <row r="28" customFormat="false" ht="60" hidden="false" customHeight="true" outlineLevel="0" collapsed="false">
      <c r="A28" s="4" t="n">
        <v>22</v>
      </c>
      <c r="B28" s="5" t="s">
        <v>25</v>
      </c>
      <c r="C28" s="5" t="s">
        <v>62</v>
      </c>
      <c r="D28" s="5" t="s">
        <v>87</v>
      </c>
      <c r="E28" s="5" t="s">
        <v>36</v>
      </c>
      <c r="F28" s="5" t="s">
        <v>140</v>
      </c>
      <c r="G28" s="5" t="s">
        <v>141</v>
      </c>
      <c r="H28" s="6" t="n">
        <v>2</v>
      </c>
      <c r="I28" s="6" t="n">
        <v>2</v>
      </c>
      <c r="J28" s="4" t="n">
        <f aca="false">H28*I28</f>
        <v>4</v>
      </c>
      <c r="K28" s="4" t="str">
        <f aca="false">IF(J28&gt;=20,"Extremo",IF(J28&gt;=10,"Alto",IF(J28&gt;=5,"Medio","Bajo")))</f>
        <v>Bajo</v>
      </c>
      <c r="L28" s="5" t="s">
        <v>83</v>
      </c>
      <c r="M28" s="5" t="s">
        <v>142</v>
      </c>
      <c r="N28" s="6" t="n">
        <v>1</v>
      </c>
      <c r="O28" s="6" t="n">
        <v>2</v>
      </c>
      <c r="P28" s="4" t="n">
        <f aca="false">N28*O28</f>
        <v>2</v>
      </c>
      <c r="Q28" s="4" t="str">
        <f aca="false">IF(P28&gt;=20,"Extremo",IF(P28&gt;=10,"Alto",IF(P28&gt;=5,"Medio","Bajo")))</f>
        <v>Bajo</v>
      </c>
      <c r="R28" s="5" t="s">
        <v>143</v>
      </c>
      <c r="S28" s="7" t="n">
        <v>46330</v>
      </c>
      <c r="T28" s="7" t="n">
        <v>46387</v>
      </c>
      <c r="U28" s="5" t="s">
        <v>144</v>
      </c>
    </row>
    <row r="29" customFormat="false" ht="64.5" hidden="false" customHeight="true" outlineLevel="0" collapsed="false">
      <c r="A29" s="4" t="n">
        <v>23</v>
      </c>
      <c r="B29" s="5" t="s">
        <v>25</v>
      </c>
      <c r="C29" s="5" t="s">
        <v>62</v>
      </c>
      <c r="D29" s="5" t="s">
        <v>87</v>
      </c>
      <c r="E29" s="5" t="s">
        <v>145</v>
      </c>
      <c r="F29" s="5" t="s">
        <v>146</v>
      </c>
      <c r="G29" s="5" t="s">
        <v>147</v>
      </c>
      <c r="H29" s="6" t="n">
        <v>2</v>
      </c>
      <c r="I29" s="6" t="n">
        <v>3</v>
      </c>
      <c r="J29" s="4" t="n">
        <f aca="false">H29*I29</f>
        <v>6</v>
      </c>
      <c r="K29" s="4" t="str">
        <f aca="false">IF(J29&gt;=20,"Extremo",IF(J29&gt;=10,"Alto",IF(J29&gt;=5,"Medio","Bajo")))</f>
        <v>Medio</v>
      </c>
      <c r="L29" s="5" t="s">
        <v>83</v>
      </c>
      <c r="M29" s="5" t="s">
        <v>148</v>
      </c>
      <c r="N29" s="6" t="n">
        <v>2</v>
      </c>
      <c r="O29" s="6" t="n">
        <v>2</v>
      </c>
      <c r="P29" s="4" t="n">
        <f aca="false">N29*O29</f>
        <v>4</v>
      </c>
      <c r="Q29" s="4" t="str">
        <f aca="false">IF(P29&gt;=20,"Extremo",IF(P29&gt;=10,"Alto",IF(P29&gt;=5,"Medio","Bajo")))</f>
        <v>Bajo</v>
      </c>
      <c r="R29" s="5" t="s">
        <v>149</v>
      </c>
      <c r="S29" s="7" t="n">
        <v>46330</v>
      </c>
      <c r="T29" s="7" t="n">
        <v>46387</v>
      </c>
      <c r="U29" s="5" t="s">
        <v>150</v>
      </c>
    </row>
    <row r="31" customFormat="false" ht="27.75" hidden="false" customHeight="true" outlineLevel="0" collapsed="false">
      <c r="A31" s="8" t="s">
        <v>151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</sheetData>
  <autoFilter ref="A6:U29"/>
  <mergeCells count="5">
    <mergeCell ref="A1:U1"/>
    <mergeCell ref="A2:U2"/>
    <mergeCell ref="A3:U3"/>
    <mergeCell ref="A4:U4"/>
    <mergeCell ref="A31:N31"/>
  </mergeCells>
  <conditionalFormatting sqref="K7:K29">
    <cfRule type="cellIs" priority="2" operator="equal" aboveAverage="0" equalAverage="0" bottom="0" percent="0" rank="0" text="" dxfId="7">
      <formula>"Extremo"</formula>
    </cfRule>
    <cfRule type="cellIs" priority="3" operator="equal" aboveAverage="0" equalAverage="0" bottom="0" percent="0" rank="0" text="" dxfId="8">
      <formula>"Alto"</formula>
    </cfRule>
    <cfRule type="cellIs" priority="4" operator="equal" aboveAverage="0" equalAverage="0" bottom="0" percent="0" rank="0" text="" dxfId="9">
      <formula>"Medio"</formula>
    </cfRule>
    <cfRule type="cellIs" priority="5" operator="equal" aboveAverage="0" equalAverage="0" bottom="0" percent="0" rank="0" text="" dxfId="10">
      <formula>"Bajo"</formula>
    </cfRule>
  </conditionalFormatting>
  <conditionalFormatting sqref="Q7:Q29">
    <cfRule type="cellIs" priority="6" operator="equal" aboveAverage="0" equalAverage="0" bottom="0" percent="0" rank="0" text="" dxfId="7">
      <formula>"Extremo"</formula>
    </cfRule>
    <cfRule type="cellIs" priority="7" operator="equal" aboveAverage="0" equalAverage="0" bottom="0" percent="0" rank="0" text="" dxfId="8">
      <formula>"Alto"</formula>
    </cfRule>
    <cfRule type="cellIs" priority="8" operator="equal" aboveAverage="0" equalAverage="0" bottom="0" percent="0" rank="0" text="" dxfId="9">
      <formula>"Medio"</formula>
    </cfRule>
    <cfRule type="cellIs" priority="9" operator="equal" aboveAverage="0" equalAverage="0" bottom="0" percent="0" rank="0" text="" dxfId="10">
      <formula>"Bajo"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5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24"/>
    <col collapsed="false" customWidth="true" hidden="false" outlineLevel="0" max="3" min="3" style="0" width="28"/>
  </cols>
  <sheetData>
    <row r="1" customFormat="false" ht="17.35" hidden="false" customHeight="false" outlineLevel="0" collapsed="false">
      <c r="A1" s="9" t="s">
        <v>152</v>
      </c>
    </row>
    <row r="3" customFormat="false" ht="15" hidden="false" customHeight="false" outlineLevel="0" collapsed="false">
      <c r="A3" s="10" t="s">
        <v>14</v>
      </c>
      <c r="B3" s="11" t="s">
        <v>153</v>
      </c>
      <c r="C3" s="11" t="s">
        <v>154</v>
      </c>
    </row>
    <row r="4" customFormat="false" ht="15" hidden="false" customHeight="false" outlineLevel="0" collapsed="false">
      <c r="A4" s="12" t="s">
        <v>155</v>
      </c>
      <c r="B4" s="13" t="n">
        <f aca="false">COUNTIF('Matriz de riesgos'!$K$7:$K$29,A4)</f>
        <v>0</v>
      </c>
      <c r="C4" s="13" t="n">
        <f aca="false">COUNTIF('Matriz de riesgos'!$Q$7:$Q$29,A4)</f>
        <v>0</v>
      </c>
    </row>
    <row r="5" customFormat="false" ht="15" hidden="false" customHeight="false" outlineLevel="0" collapsed="false">
      <c r="A5" s="14" t="s">
        <v>156</v>
      </c>
      <c r="B5" s="13" t="n">
        <f aca="false">COUNTIF('Matriz de riesgos'!$K$7:$K$29,A5)</f>
        <v>6</v>
      </c>
      <c r="C5" s="13" t="n">
        <f aca="false">COUNTIF('Matriz de riesgos'!$Q$7:$Q$29,A5)</f>
        <v>0</v>
      </c>
    </row>
    <row r="6" customFormat="false" ht="15" hidden="false" customHeight="false" outlineLevel="0" collapsed="false">
      <c r="A6" s="15" t="s">
        <v>157</v>
      </c>
      <c r="B6" s="13" t="n">
        <f aca="false">COUNTIF('Matriz de riesgos'!$K$7:$K$29,A6)</f>
        <v>16</v>
      </c>
      <c r="C6" s="13" t="n">
        <f aca="false">COUNTIF('Matriz de riesgos'!$Q$7:$Q$29,A6)</f>
        <v>7</v>
      </c>
    </row>
    <row r="7" customFormat="false" ht="15" hidden="false" customHeight="false" outlineLevel="0" collapsed="false">
      <c r="A7" s="16" t="s">
        <v>158</v>
      </c>
      <c r="B7" s="13" t="n">
        <f aca="false">COUNTIF('Matriz de riesgos'!$K$7:$K$29,A7)</f>
        <v>1</v>
      </c>
      <c r="C7" s="13" t="n">
        <f aca="false">COUNTIF('Matriz de riesgos'!$Q$7:$Q$29,A7)</f>
        <v>16</v>
      </c>
    </row>
    <row r="8" customFormat="false" ht="15" hidden="false" customHeight="false" outlineLevel="0" collapsed="false">
      <c r="A8" s="17" t="s">
        <v>159</v>
      </c>
      <c r="B8" s="18" t="n">
        <f aca="false">SUM(B4:B7)</f>
        <v>23</v>
      </c>
      <c r="C8" s="18" t="n">
        <f aca="false">SUM(C4:C7)</f>
        <v>23</v>
      </c>
    </row>
    <row r="10" customFormat="false" ht="15" hidden="false" customHeight="false" outlineLevel="0" collapsed="false">
      <c r="A10" s="10" t="s">
        <v>7</v>
      </c>
      <c r="B10" s="11" t="s">
        <v>160</v>
      </c>
      <c r="C10" s="11" t="s">
        <v>161</v>
      </c>
    </row>
    <row r="11" customFormat="false" ht="15" hidden="false" customHeight="false" outlineLevel="0" collapsed="false">
      <c r="A11" s="17" t="s">
        <v>27</v>
      </c>
      <c r="B11" s="13" t="n">
        <f aca="false">COUNTIF('Matriz de riesgos'!$D$7:$D$29,A11)</f>
        <v>5</v>
      </c>
      <c r="C11" s="19" t="n">
        <f aca="false">IFERROR(AVERAGEIF('Matriz de riesgos'!$D$7:$D$29,A11,'Matriz de riesgos'!$J$7:$J$29),0)</f>
        <v>10</v>
      </c>
    </row>
    <row r="12" customFormat="false" ht="15" hidden="false" customHeight="false" outlineLevel="0" collapsed="false">
      <c r="A12" s="17" t="s">
        <v>56</v>
      </c>
      <c r="B12" s="13" t="n">
        <f aca="false">COUNTIF('Matriz de riesgos'!$D$7:$D$29,A12)</f>
        <v>5</v>
      </c>
      <c r="C12" s="19" t="n">
        <f aca="false">IFERROR(AVERAGEIF('Matriz de riesgos'!$D$7:$D$29,A12,'Matriz de riesgos'!$J$7:$J$29),0)</f>
        <v>10</v>
      </c>
    </row>
    <row r="13" customFormat="false" ht="15" hidden="false" customHeight="false" outlineLevel="0" collapsed="false">
      <c r="A13" s="17" t="s">
        <v>79</v>
      </c>
      <c r="B13" s="13" t="n">
        <f aca="false">COUNTIF('Matriz de riesgos'!$D$7:$D$29,A13)</f>
        <v>1</v>
      </c>
      <c r="C13" s="19" t="n">
        <f aca="false">IFERROR(AVERAGEIF('Matriz de riesgos'!$D$7:$D$29,A13,'Matriz de riesgos'!$J$7:$J$29),0)</f>
        <v>9</v>
      </c>
    </row>
    <row r="14" customFormat="false" ht="15" hidden="false" customHeight="false" outlineLevel="0" collapsed="false">
      <c r="A14" s="17" t="s">
        <v>87</v>
      </c>
      <c r="B14" s="13" t="n">
        <f aca="false">COUNTIF('Matriz de riesgos'!$D$7:$D$29,A14)</f>
        <v>12</v>
      </c>
      <c r="C14" s="19" t="n">
        <f aca="false">IFERROR(AVERAGEIF('Matriz de riesgos'!$D$7:$D$29,A14,'Matriz de riesgos'!$J$7:$J$29),0)</f>
        <v>8.33333333333333</v>
      </c>
    </row>
    <row r="15" customFormat="false" ht="15" hidden="false" customHeight="false" outlineLevel="0" collapsed="false">
      <c r="A15" s="17" t="s">
        <v>159</v>
      </c>
      <c r="B15" s="18" t="n">
        <f aca="false">SUM(B11:B14)</f>
        <v>23</v>
      </c>
    </row>
    <row r="17" customFormat="false" ht="15" hidden="false" customHeight="false" outlineLevel="0" collapsed="false">
      <c r="A17" s="10" t="s">
        <v>162</v>
      </c>
      <c r="B17" s="11" t="s">
        <v>160</v>
      </c>
    </row>
    <row r="18" customFormat="false" ht="15" hidden="false" customHeight="false" outlineLevel="0" collapsed="false">
      <c r="A18" s="17" t="s">
        <v>31</v>
      </c>
      <c r="B18" s="13" t="n">
        <f aca="false">COUNTIF('Matriz de riesgos'!$L$7:$L$29,A18)</f>
        <v>11</v>
      </c>
    </row>
    <row r="19" customFormat="false" ht="15" hidden="false" customHeight="false" outlineLevel="0" collapsed="false">
      <c r="A19" s="17" t="s">
        <v>95</v>
      </c>
      <c r="B19" s="13" t="n">
        <f aca="false">COUNTIF('Matriz de riesgos'!$L$7:$L$29,A19)</f>
        <v>7</v>
      </c>
    </row>
    <row r="20" customFormat="false" ht="15" hidden="false" customHeight="false" outlineLevel="0" collapsed="false">
      <c r="A20" s="17" t="s">
        <v>83</v>
      </c>
      <c r="B20" s="13" t="n">
        <f aca="false">COUNTIF('Matriz de riesgos'!$L$7:$L$29,A20)</f>
        <v>4</v>
      </c>
    </row>
    <row r="21" customFormat="false" ht="15" hidden="false" customHeight="false" outlineLevel="0" collapsed="false">
      <c r="A21" s="17" t="s">
        <v>70</v>
      </c>
      <c r="B21" s="13" t="n">
        <f aca="false">COUNTIF('Matriz de riesgos'!$L$7:$L$29,A21)</f>
        <v>1</v>
      </c>
    </row>
    <row r="22" customFormat="false" ht="15" hidden="false" customHeight="false" outlineLevel="0" collapsed="false">
      <c r="A22" s="17" t="s">
        <v>159</v>
      </c>
      <c r="B22" s="18" t="n">
        <f aca="false">SUM(B18:B21)</f>
        <v>23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8"/>
    <col collapsed="false" customWidth="true" hidden="false" outlineLevel="0" max="3" min="3" style="0" width="80"/>
  </cols>
  <sheetData>
    <row r="1" customFormat="false" ht="17.35" hidden="false" customHeight="false" outlineLevel="0" collapsed="false">
      <c r="A1" s="9" t="s">
        <v>163</v>
      </c>
    </row>
    <row r="3" customFormat="false" ht="15" hidden="false" customHeight="false" outlineLevel="0" collapsed="false">
      <c r="A3" s="20" t="s">
        <v>164</v>
      </c>
    </row>
    <row r="4" customFormat="false" ht="15" hidden="false" customHeight="false" outlineLevel="0" collapsed="false">
      <c r="A4" s="3" t="s">
        <v>165</v>
      </c>
      <c r="B4" s="3" t="s">
        <v>166</v>
      </c>
      <c r="C4" s="3" t="s">
        <v>167</v>
      </c>
    </row>
    <row r="5" customFormat="false" ht="15" hidden="false" customHeight="false" outlineLevel="0" collapsed="false">
      <c r="A5" s="21" t="n">
        <v>1</v>
      </c>
      <c r="B5" s="22" t="s">
        <v>168</v>
      </c>
      <c r="C5" s="22" t="s">
        <v>169</v>
      </c>
    </row>
    <row r="6" customFormat="false" ht="15" hidden="false" customHeight="false" outlineLevel="0" collapsed="false">
      <c r="A6" s="21" t="n">
        <v>2</v>
      </c>
      <c r="B6" s="22" t="s">
        <v>170</v>
      </c>
      <c r="C6" s="22" t="s">
        <v>171</v>
      </c>
    </row>
    <row r="7" customFormat="false" ht="15" hidden="false" customHeight="false" outlineLevel="0" collapsed="false">
      <c r="A7" s="21" t="n">
        <v>3</v>
      </c>
      <c r="B7" s="22" t="s">
        <v>172</v>
      </c>
      <c r="C7" s="22" t="s">
        <v>173</v>
      </c>
    </row>
    <row r="8" customFormat="false" ht="15" hidden="false" customHeight="false" outlineLevel="0" collapsed="false">
      <c r="A8" s="21" t="n">
        <v>4</v>
      </c>
      <c r="B8" s="22" t="s">
        <v>174</v>
      </c>
      <c r="C8" s="22" t="s">
        <v>175</v>
      </c>
    </row>
    <row r="9" customFormat="false" ht="15" hidden="false" customHeight="false" outlineLevel="0" collapsed="false">
      <c r="A9" s="21" t="n">
        <v>5</v>
      </c>
      <c r="B9" s="22" t="s">
        <v>176</v>
      </c>
      <c r="C9" s="22" t="s">
        <v>177</v>
      </c>
    </row>
    <row r="11" customFormat="false" ht="15" hidden="false" customHeight="false" outlineLevel="0" collapsed="false">
      <c r="A11" s="20" t="s">
        <v>178</v>
      </c>
    </row>
    <row r="12" customFormat="false" ht="15" hidden="false" customHeight="false" outlineLevel="0" collapsed="false">
      <c r="A12" s="3" t="s">
        <v>165</v>
      </c>
      <c r="B12" s="3" t="s">
        <v>166</v>
      </c>
      <c r="C12" s="3" t="s">
        <v>167</v>
      </c>
    </row>
    <row r="13" customFormat="false" ht="15" hidden="false" customHeight="false" outlineLevel="0" collapsed="false">
      <c r="A13" s="21" t="n">
        <v>1</v>
      </c>
      <c r="B13" s="22" t="s">
        <v>179</v>
      </c>
      <c r="C13" s="22" t="s">
        <v>180</v>
      </c>
    </row>
    <row r="14" customFormat="false" ht="15" hidden="false" customHeight="false" outlineLevel="0" collapsed="false">
      <c r="A14" s="21" t="n">
        <v>2</v>
      </c>
      <c r="B14" s="22" t="s">
        <v>181</v>
      </c>
      <c r="C14" s="22" t="s">
        <v>182</v>
      </c>
    </row>
    <row r="15" customFormat="false" ht="15" hidden="false" customHeight="false" outlineLevel="0" collapsed="false">
      <c r="A15" s="21" t="n">
        <v>3</v>
      </c>
      <c r="B15" s="22" t="s">
        <v>183</v>
      </c>
      <c r="C15" s="22" t="s">
        <v>184</v>
      </c>
    </row>
    <row r="16" customFormat="false" ht="15" hidden="false" customHeight="false" outlineLevel="0" collapsed="false">
      <c r="A16" s="21" t="n">
        <v>4</v>
      </c>
      <c r="B16" s="22" t="s">
        <v>185</v>
      </c>
      <c r="C16" s="22" t="s">
        <v>186</v>
      </c>
    </row>
    <row r="17" customFormat="false" ht="15" hidden="false" customHeight="false" outlineLevel="0" collapsed="false">
      <c r="A17" s="21" t="n">
        <v>5</v>
      </c>
      <c r="B17" s="22" t="s">
        <v>187</v>
      </c>
      <c r="C17" s="22" t="s">
        <v>188</v>
      </c>
    </row>
    <row r="19" customFormat="false" ht="15" hidden="false" customHeight="false" outlineLevel="0" collapsed="false">
      <c r="A19" s="20" t="s">
        <v>189</v>
      </c>
    </row>
    <row r="20" customFormat="false" ht="15" hidden="false" customHeight="false" outlineLevel="0" collapsed="false">
      <c r="A20" s="3" t="s">
        <v>190</v>
      </c>
      <c r="B20" s="3" t="s">
        <v>14</v>
      </c>
      <c r="C20" s="3" t="s">
        <v>191</v>
      </c>
    </row>
    <row r="21" customFormat="false" ht="15" hidden="false" customHeight="false" outlineLevel="0" collapsed="false">
      <c r="A21" s="21" t="s">
        <v>192</v>
      </c>
      <c r="B21" s="22" t="s">
        <v>155</v>
      </c>
      <c r="C21" s="22" t="s">
        <v>193</v>
      </c>
    </row>
    <row r="22" customFormat="false" ht="15" hidden="false" customHeight="false" outlineLevel="0" collapsed="false">
      <c r="A22" s="21" t="s">
        <v>194</v>
      </c>
      <c r="B22" s="22" t="s">
        <v>156</v>
      </c>
      <c r="C22" s="22" t="s">
        <v>195</v>
      </c>
    </row>
    <row r="23" customFormat="false" ht="15" hidden="false" customHeight="false" outlineLevel="0" collapsed="false">
      <c r="A23" s="21" t="s">
        <v>196</v>
      </c>
      <c r="B23" s="22" t="s">
        <v>157</v>
      </c>
      <c r="C23" s="22" t="s">
        <v>197</v>
      </c>
    </row>
    <row r="24" customFormat="false" ht="15" hidden="false" customHeight="false" outlineLevel="0" collapsed="false">
      <c r="A24" s="21" t="s">
        <v>198</v>
      </c>
      <c r="B24" s="22" t="s">
        <v>158</v>
      </c>
      <c r="C24" s="22" t="s">
        <v>199</v>
      </c>
    </row>
    <row r="26" customFormat="false" ht="39.75" hidden="false" customHeight="true" outlineLevel="0" collapsed="false">
      <c r="A26" s="8" t="s">
        <v>200</v>
      </c>
      <c r="B26" s="8"/>
      <c r="C26" s="8"/>
    </row>
  </sheetData>
  <mergeCells count="1">
    <mergeCell ref="A26:C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2026-10-15T22:58:48Z</dcterms:created>
  <dc:creator>openpyxl</dc:creator>
  <dc:description/>
  <dc:language>en-US</dc:language>
  <cp:lastModifiedBy/>
  <dcterms:modified xsi:type="dcterms:W3CDTF">2026-10-15T22:58:48Z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