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21"/>
  <workbookPr/>
  <mc:AlternateContent xmlns:mc="http://schemas.openxmlformats.org/markup-compatibility/2006">
    <mc:Choice Requires="x15">
      <x15ac:absPath xmlns:x15ac="http://schemas.microsoft.com/office/spreadsheetml/2010/11/ac" url="/Users/johannacatalinapinzonperdomo/Downloads/DOCUMENTOS DEFINITVOS PROCESO VÍCTIMAS 2026/FINALES 21-09-2026/"/>
    </mc:Choice>
  </mc:AlternateContent>
  <xr:revisionPtr revIDLastSave="0" documentId="13_ncr:1_{7B4B33CA-FEEB-0349-B767-12F5BA1EA31E}" xr6:coauthVersionLast="47" xr6:coauthVersionMax="47" xr10:uidLastSave="{00000000-0000-0000-0000-000000000000}"/>
  <bookViews>
    <workbookView xWindow="0" yWindow="0" windowWidth="28800" windowHeight="18000" xr2:uid="{00000000-000D-0000-FFFF-FFFF00000000}"/>
  </bookViews>
  <sheets>
    <sheet name="ESTUDIO DE MERCADO" sheetId="1" r:id="rId1"/>
  </sheets>
  <definedNames>
    <definedName name="_xlnm._FilterDatabase" localSheetId="0" hidden="1">'ESTUDIO DE MERCADO'!$A$5:$AA$25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 uri="GoogleSheetsCustomDataVersion2">
      <go:sheetsCustomData xmlns:go="http://customooxmlschemas.google.com/" r:id="rId6" roundtripDataChecksum="1nFfQRAUWly8HqBxKP91VKVybYzNHW5hqywIgKWKbcc="/>
    </ext>
  </extLst>
</workbook>
</file>

<file path=xl/calcChain.xml><?xml version="1.0" encoding="utf-8"?>
<calcChain xmlns="http://schemas.openxmlformats.org/spreadsheetml/2006/main">
  <c r="X7" i="1" l="1"/>
  <c r="X8" i="1"/>
  <c r="X9" i="1"/>
  <c r="X10" i="1"/>
  <c r="X11" i="1"/>
  <c r="X12" i="1"/>
  <c r="X13" i="1"/>
  <c r="X14" i="1"/>
  <c r="X15" i="1"/>
  <c r="X16" i="1"/>
  <c r="X17" i="1"/>
  <c r="X18" i="1"/>
  <c r="X19" i="1"/>
  <c r="X20" i="1"/>
  <c r="X21" i="1"/>
  <c r="X22" i="1"/>
  <c r="X23" i="1"/>
  <c r="X24" i="1"/>
  <c r="X25" i="1"/>
  <c r="X6" i="1"/>
  <c r="W7" i="1"/>
  <c r="W8" i="1"/>
  <c r="W9" i="1"/>
  <c r="W10" i="1"/>
  <c r="W11" i="1"/>
  <c r="W12" i="1"/>
  <c r="W13" i="1"/>
  <c r="W14" i="1"/>
  <c r="W15" i="1"/>
  <c r="W16" i="1"/>
  <c r="W17" i="1"/>
  <c r="W18" i="1"/>
  <c r="W19" i="1"/>
  <c r="W20" i="1"/>
  <c r="W21" i="1"/>
  <c r="W22" i="1"/>
  <c r="W23" i="1"/>
  <c r="W24" i="1"/>
  <c r="W25" i="1"/>
  <c r="W6" i="1"/>
  <c r="O17" i="1"/>
  <c r="P17" i="1" s="1"/>
  <c r="Q17" i="1" s="1"/>
  <c r="T25" i="1"/>
  <c r="U25" i="1" s="1"/>
  <c r="V25" i="1" s="1"/>
  <c r="O25" i="1"/>
  <c r="P25" i="1" s="1"/>
  <c r="Q25" i="1" s="1"/>
  <c r="J25" i="1"/>
  <c r="K25" i="1" s="1"/>
  <c r="L25" i="1" s="1"/>
  <c r="T24" i="1"/>
  <c r="U24" i="1" s="1"/>
  <c r="V24" i="1" s="1"/>
  <c r="O24" i="1"/>
  <c r="P24" i="1" s="1"/>
  <c r="Q24" i="1" s="1"/>
  <c r="J24" i="1"/>
  <c r="K24" i="1" s="1"/>
  <c r="L24" i="1" s="1"/>
  <c r="T23" i="1"/>
  <c r="U23" i="1" s="1"/>
  <c r="V23" i="1" s="1"/>
  <c r="P23" i="1"/>
  <c r="Q23" i="1" s="1"/>
  <c r="J23" i="1"/>
  <c r="K23" i="1" s="1"/>
  <c r="L23" i="1" s="1"/>
  <c r="T22" i="1"/>
  <c r="U22" i="1" s="1"/>
  <c r="V22" i="1" s="1"/>
  <c r="P22" i="1"/>
  <c r="Q22" i="1" s="1"/>
  <c r="K22" i="1"/>
  <c r="L22" i="1" s="1"/>
  <c r="U21" i="1"/>
  <c r="V21" i="1" s="1"/>
  <c r="O21" i="1"/>
  <c r="P21" i="1" s="1"/>
  <c r="Q21" i="1" s="1"/>
  <c r="J21" i="1"/>
  <c r="K21" i="1" s="1"/>
  <c r="L21" i="1" s="1"/>
  <c r="T20" i="1"/>
  <c r="U20" i="1" s="1"/>
  <c r="V20" i="1" s="1"/>
  <c r="O20" i="1"/>
  <c r="P20" i="1" s="1"/>
  <c r="Q20" i="1" s="1"/>
  <c r="J20" i="1"/>
  <c r="K20" i="1" s="1"/>
  <c r="L20" i="1" s="1"/>
  <c r="T19" i="1"/>
  <c r="O19" i="1"/>
  <c r="P19" i="1" s="1"/>
  <c r="Q19" i="1" s="1"/>
  <c r="J19" i="1"/>
  <c r="K19" i="1" s="1"/>
  <c r="L19" i="1" s="1"/>
  <c r="T18" i="1"/>
  <c r="U18" i="1" s="1"/>
  <c r="V18" i="1" s="1"/>
  <c r="O18" i="1"/>
  <c r="P18" i="1" s="1"/>
  <c r="Q18" i="1" s="1"/>
  <c r="K18" i="1"/>
  <c r="L18" i="1" s="1"/>
  <c r="T17" i="1"/>
  <c r="U17" i="1" s="1"/>
  <c r="V17" i="1" s="1"/>
  <c r="J17" i="1"/>
  <c r="K17" i="1" s="1"/>
  <c r="L17" i="1" s="1"/>
  <c r="T16" i="1"/>
  <c r="U16" i="1" s="1"/>
  <c r="V16" i="1" s="1"/>
  <c r="O16" i="1"/>
  <c r="P16" i="1" s="1"/>
  <c r="Q16" i="1" s="1"/>
  <c r="J16" i="1"/>
  <c r="K16" i="1" s="1"/>
  <c r="L16" i="1" s="1"/>
  <c r="T15" i="1"/>
  <c r="U15" i="1" s="1"/>
  <c r="V15" i="1" s="1"/>
  <c r="O15" i="1"/>
  <c r="P15" i="1" s="1"/>
  <c r="Q15" i="1" s="1"/>
  <c r="J15" i="1"/>
  <c r="K15" i="1" s="1"/>
  <c r="L15" i="1" s="1"/>
  <c r="T14" i="1"/>
  <c r="U14" i="1" s="1"/>
  <c r="V14" i="1" s="1"/>
  <c r="O14" i="1"/>
  <c r="P14" i="1" s="1"/>
  <c r="Q14" i="1" s="1"/>
  <c r="J14" i="1"/>
  <c r="K14" i="1" s="1"/>
  <c r="L14" i="1" s="1"/>
  <c r="T13" i="1"/>
  <c r="U13" i="1" s="1"/>
  <c r="V13" i="1" s="1"/>
  <c r="O13" i="1"/>
  <c r="P13" i="1" s="1"/>
  <c r="Q13" i="1" s="1"/>
  <c r="J13" i="1"/>
  <c r="K13" i="1" s="1"/>
  <c r="L13" i="1" s="1"/>
  <c r="T12" i="1"/>
  <c r="U12" i="1" s="1"/>
  <c r="V12" i="1" s="1"/>
  <c r="O12" i="1"/>
  <c r="P12" i="1" s="1"/>
  <c r="Q12" i="1" s="1"/>
  <c r="J12" i="1"/>
  <c r="K12" i="1" s="1"/>
  <c r="L12" i="1" s="1"/>
  <c r="U11" i="1"/>
  <c r="V11" i="1" s="1"/>
  <c r="O11" i="1"/>
  <c r="P11" i="1" s="1"/>
  <c r="Q11" i="1" s="1"/>
  <c r="J11" i="1"/>
  <c r="K11" i="1" s="1"/>
  <c r="L11" i="1" s="1"/>
  <c r="U10" i="1"/>
  <c r="V10" i="1" s="1"/>
  <c r="O10" i="1"/>
  <c r="P10" i="1" s="1"/>
  <c r="Q10" i="1" s="1"/>
  <c r="J10" i="1"/>
  <c r="K10" i="1" s="1"/>
  <c r="L10" i="1" s="1"/>
  <c r="U9" i="1"/>
  <c r="P9" i="1"/>
  <c r="Q9" i="1" s="1"/>
  <c r="J9" i="1"/>
  <c r="K9" i="1" s="1"/>
  <c r="L9" i="1" s="1"/>
  <c r="T8" i="1"/>
  <c r="U8" i="1" s="1"/>
  <c r="V8" i="1" s="1"/>
  <c r="P8" i="1"/>
  <c r="Q8" i="1" s="1"/>
  <c r="J8" i="1"/>
  <c r="K8" i="1" s="1"/>
  <c r="L8" i="1" s="1"/>
  <c r="T7" i="1"/>
  <c r="U7" i="1" s="1"/>
  <c r="V7" i="1" s="1"/>
  <c r="O7" i="1"/>
  <c r="P7" i="1" s="1"/>
  <c r="Q7" i="1" s="1"/>
  <c r="J7" i="1"/>
  <c r="K7" i="1" s="1"/>
  <c r="L7" i="1" s="1"/>
  <c r="T6" i="1"/>
  <c r="U6" i="1" s="1"/>
  <c r="V6" i="1" s="1"/>
  <c r="O6" i="1"/>
  <c r="P6" i="1" s="1"/>
  <c r="Q6" i="1" s="1"/>
  <c r="J6" i="1"/>
  <c r="K6" i="1" s="1"/>
  <c r="L6" i="1" s="1"/>
  <c r="Y22" i="1" l="1"/>
  <c r="Y15" i="1"/>
  <c r="AA10" i="1"/>
  <c r="Y6" i="1"/>
  <c r="AA21" i="1"/>
  <c r="AA22" i="1"/>
  <c r="AA16" i="1"/>
  <c r="Y16" i="1"/>
  <c r="Y7" i="1"/>
  <c r="AA13" i="1"/>
  <c r="Y13" i="1"/>
  <c r="AA25" i="1"/>
  <c r="Y21" i="1"/>
  <c r="AA12" i="1"/>
  <c r="Y18" i="1"/>
  <c r="Y24" i="1"/>
  <c r="Y25" i="1"/>
  <c r="AA20" i="1"/>
  <c r="AA18" i="1"/>
  <c r="AA24" i="1"/>
  <c r="AA14" i="1"/>
  <c r="Y14" i="1"/>
  <c r="AA11" i="1"/>
  <c r="Y11" i="1"/>
  <c r="Y17" i="1"/>
  <c r="Y23" i="1"/>
  <c r="AA17" i="1"/>
  <c r="Y8" i="1"/>
  <c r="Y12" i="1"/>
  <c r="AA15" i="1"/>
  <c r="AB15" i="1" s="1"/>
  <c r="Y20" i="1"/>
  <c r="AA8" i="1"/>
  <c r="AA23" i="1"/>
  <c r="AA7" i="1"/>
  <c r="Y10" i="1"/>
  <c r="V9" i="1"/>
  <c r="Z20" i="1"/>
  <c r="Z23" i="1"/>
  <c r="Z16" i="1"/>
  <c r="AA6" i="1"/>
  <c r="Z12" i="1"/>
  <c r="Z7" i="1"/>
  <c r="Z13" i="1"/>
  <c r="Z15" i="1"/>
  <c r="Z21" i="1"/>
  <c r="Z22" i="1"/>
  <c r="Z17" i="1"/>
  <c r="Z18" i="1"/>
  <c r="Z24" i="1"/>
  <c r="Z10" i="1"/>
  <c r="Z11" i="1"/>
  <c r="Z8" i="1"/>
  <c r="Z14" i="1"/>
  <c r="Z25" i="1"/>
  <c r="U19" i="1"/>
  <c r="Z6" i="1"/>
  <c r="AB25" i="1" l="1"/>
  <c r="AB8" i="1"/>
  <c r="AB12" i="1"/>
  <c r="AB23" i="1"/>
  <c r="AB7" i="1"/>
  <c r="AB20" i="1"/>
  <c r="AB22" i="1"/>
  <c r="AB21" i="1"/>
  <c r="AB11" i="1"/>
  <c r="AB6" i="1"/>
  <c r="AB13" i="1"/>
  <c r="AB14" i="1"/>
  <c r="Z9" i="1"/>
  <c r="AA9" i="1"/>
  <c r="AB9" i="1" s="1"/>
  <c r="Y9" i="1"/>
  <c r="AB24" i="1"/>
  <c r="AB10" i="1"/>
  <c r="AB17" i="1"/>
  <c r="AB18" i="1"/>
  <c r="AB16" i="1"/>
  <c r="V19" i="1"/>
  <c r="Z19" i="1" l="1"/>
  <c r="Z26" i="1" s="1"/>
  <c r="AA19" i="1"/>
  <c r="Y19" i="1"/>
  <c r="Y26" i="1" s="1"/>
  <c r="AB19" i="1" l="1"/>
</calcChain>
</file>

<file path=xl/sharedStrings.xml><?xml version="1.0" encoding="utf-8"?>
<sst xmlns="http://schemas.openxmlformats.org/spreadsheetml/2006/main" count="182" uniqueCount="123">
  <si>
    <t>N°</t>
  </si>
  <si>
    <t>SEGMENTO</t>
  </si>
  <si>
    <t>ITEM</t>
  </si>
  <si>
    <t>CATEGORIA</t>
  </si>
  <si>
    <t>DESCRIPCIÓN</t>
  </si>
  <si>
    <t>CANTIDAD</t>
  </si>
  <si>
    <t>UN/MEDIDA</t>
  </si>
  <si>
    <t>COTIZACIÓN 1</t>
  </si>
  <si>
    <t>COTIZACIÓN 2</t>
  </si>
  <si>
    <t>COTIZACIÓN 3</t>
  </si>
  <si>
    <t>IVA</t>
  </si>
  <si>
    <t>Precio unitario con IVA* incluido</t>
  </si>
  <si>
    <t xml:space="preserve">Precio unitario </t>
  </si>
  <si>
    <t>Valor Total</t>
  </si>
  <si>
    <t>Valor total</t>
  </si>
  <si>
    <t>LOGISTICO</t>
  </si>
  <si>
    <t xml:space="preserve">CARPAS </t>
  </si>
  <si>
    <t>ALQUILER</t>
  </si>
  <si>
    <t>Alquiler de carpas 4x4, de 2 metros de ancho x2 de fondo, altura central 2,40 mts, parales de 2 2.10 mts de altura y estilo pirámide.</t>
  </si>
  <si>
    <t>UNIDADES</t>
  </si>
  <si>
    <t>PLANTA ELECTRICA</t>
  </si>
  <si>
    <t xml:space="preserve">LOGISTICO </t>
  </si>
  <si>
    <t>MESAS</t>
  </si>
  <si>
    <t xml:space="preserve">ALQUILER </t>
  </si>
  <si>
    <t>Mesas plásticas de 4 puestos resistentes, cuadradas, color blanco con dimensiones 0,75x 0,75</t>
  </si>
  <si>
    <t xml:space="preserve">UNIDADES </t>
  </si>
  <si>
    <t>TRANSPORTE</t>
  </si>
  <si>
    <t>ANIMADOR</t>
  </si>
  <si>
    <t>SERVICIO</t>
  </si>
  <si>
    <t xml:space="preserve">Un animador de ferias dinamico y carismatico que se encargara de entretener, motivar y crear experiencias memorables para el publico en eventos.con experiencia minima requerida para un animador de ferias de seis(6) meses a un año(1) para participar en la jornada de cada una de las dos (2) ferias de emprendimiento </t>
  </si>
  <si>
    <t xml:space="preserve">SONIDO </t>
  </si>
  <si>
    <t>* Componentes: (1)Consola, (1)parlantes, (1)micrófono y tripode multi usos  y cableado.</t>
  </si>
  <si>
    <t>GUANTES</t>
  </si>
  <si>
    <t xml:space="preserve">COMPRA </t>
  </si>
  <si>
    <t xml:space="preserve">Guantes de nitrilo caja x50 unidades </t>
  </si>
  <si>
    <t>UNIDAD</t>
  </si>
  <si>
    <t>HUMANO</t>
  </si>
  <si>
    <t xml:space="preserve">CONTRATACIÓN </t>
  </si>
  <si>
    <t xml:space="preserve">SERVICIO </t>
  </si>
  <si>
    <t>MESES</t>
  </si>
  <si>
    <r>
      <rPr>
        <b/>
        <sz val="10"/>
        <color theme="1"/>
        <rFont val="Garamond"/>
        <family val="1"/>
      </rPr>
      <t>Auxiliar administrativo del proyecto-Valor no ofertable</t>
    </r>
    <r>
      <rPr>
        <sz val="10"/>
        <color theme="1"/>
        <rFont val="Garamond"/>
        <family val="1"/>
      </rPr>
      <t xml:space="preserve">   
Técnico, en áreas administrativas, contables, financieras , víctima del conflicto armado y residente en la localidad de Teusaquillo. Deberá contar con experiencia certificada en trabajo con población víctima del conflicto armado, manejo documental, apoyo administrativo y acompañamiento en proyectos sociales, comunitarios o culturales. Su contratación para cuatro  (4) meses, tener en cuenta las condiciones que se encuentran en el anexo tecnico.         </t>
    </r>
  </si>
  <si>
    <t>LOGÍSTICO</t>
  </si>
  <si>
    <t>PAGO FORTALECIMIENTO</t>
  </si>
  <si>
    <t xml:space="preserve">PAGOS </t>
  </si>
  <si>
    <r>
      <rPr>
        <b/>
        <sz val="10"/>
        <color theme="1"/>
        <rFont val="Garamond"/>
        <family val="1"/>
      </rPr>
      <t xml:space="preserve">Abogado/a -Valor no ofertable   </t>
    </r>
    <r>
      <rPr>
        <sz val="10"/>
        <color theme="1"/>
        <rFont val="Garamond"/>
        <family val="1"/>
      </rPr>
      <t xml:space="preserve">                                                                                                                                      Profesional universitario en áreas jurídicas, víctima del conflicto armado o ODV y residente en la localidad de Teusaquillo, con  experiencia previa en procesos de resiliencia a través de las artes (teatro) con población víctima y, acompañamiento comunitario, construcción de memoria histórica y procesos de participación social.Su contratación para un mes  (1), tener en cuenta las condiciones que se encuentran en el anexo tecnico.                                                                                   </t>
    </r>
  </si>
  <si>
    <t>MES</t>
  </si>
  <si>
    <t>ALIMENTACIÓN</t>
  </si>
  <si>
    <t xml:space="preserve">ALMUERZO </t>
  </si>
  <si>
    <t>Almuerzo corriente que incluya sopa, plato fuerte (1 carbohidrato 100 gramos, 1 proteína 120 gramos, principio y ensalada),bebida (jugo natural) y postre, empaque biodegradable, servilletas y cubiertos.</t>
  </si>
  <si>
    <t xml:space="preserve">HORAS </t>
  </si>
  <si>
    <t>PUNTO ECOLOGICO</t>
  </si>
  <si>
    <t xml:space="preserve">
Capacidad:14 litros tapa vaivén con 3 canecas plásticas: 1 verde, 1 negra, 1 blanca. Con estructura metálica CR, calibre 20 pintura color negra. DIMENSIONES: alto 87cm, ancho 84cm, largo 35cm Con sus respectivas bolsas</t>
  </si>
  <si>
    <t>DOTACION</t>
  </si>
  <si>
    <t xml:space="preserve">VESTUARIO </t>
  </si>
  <si>
    <t>Tocados para cabello (12 participantes)</t>
  </si>
  <si>
    <t>BAÑO</t>
  </si>
  <si>
    <t>ALQUILER DE BAÑO PORTATIL PUBLICO GENERAL, CON SUMINISTRO DE PAPEL HIGIÉNICO (El contratista debe poner nuevos rollos de papel higiénico en la medida que estos se vayan terminando), incluida minimo una limpieza durante la jornada.</t>
  </si>
  <si>
    <t xml:space="preserve">MAQUILLAJE </t>
  </si>
  <si>
    <t>COMPRA</t>
  </si>
  <si>
    <t>PRODUCCION AUDIOVISUAL</t>
  </si>
  <si>
    <t>CORTOMETRAJE</t>
  </si>
  <si>
    <t>Dotación de vestuarios, tanto típicos como de escenografía, compuestos por parte superior, parte inferior y accesorios, para hombre y mujer, destinados a la puesta en escena de bailes tradicionales y representación artística tanto en la obra de teatro como en el cortometraje comunitario. El comité de seguimiento técnico indicará cuáles de los 24 trajes se requieren para el cumplimiento de la dotación, de acuerdo con las necesidades identificadas. Las opciones a escoger se determinarán en el desarrollo de la obra de teatro y el cortometraje.</t>
  </si>
  <si>
    <t>Kit de maquillaje profesional, presentado en maleta, que incluya productos de maquillaje como bases y correctores para distintos tonos de piel, polvos compactos y translúcidos, rubores, iluminadores y contornos, sombras de ojos, delineadores, máscara de pestañas, labiales y productos para cejas; herramientas y brochas profesionales para base, polvo, contorno, difuminado, sombras, delineado, cejas y labios, además de esponjas, beauty blenders y aplicadores desechables; elementos de caracterización artística como maquillaje corporal y facial para efectos escénicos, pinturas al agua o grasa, prostéticos o cicatrices falsas según lo requiera el montaje, purpurinas y pigmentos especiales, pestañas postizas con su adhesivo, y sellador o fijador de larga duración; elementos de higiene como alcohol antiséptico para brochas y superficies, toallitas desmaquillantes y algodones; y elementos para retoque, incluyendo kit portátil de polvo, labial y base, spray fijador y removedor de maquillaje para correcciones rápidas durante las presentaciones.</t>
  </si>
  <si>
    <t>Servicio de transporte de ida y regreso, con puntos de recogida y traslado, que incluya cargue, transporte, montaje y desmontaje, con su respectivo personal de logística, para los dos (2) momentos correspondientes a las dos (2) ferias establecidas. El vehículo debe contar con capacidad para almacenar los elementos logísticos de 15 puestos de emprendimiento. Este servicio no debe limitarse únicamente al traslado de los elementos solicitados en alquiler al operador, sino que también debe contemplar la recolección y traslado, hasta el punto de encuentro, de los elementos logísticos que se encuentran en la Fundación Sereza (correspondientes aproximadamente a 10 emprendedores). El servicio debe incluir personal de logística para el montaje y desmontaje.</t>
  </si>
  <si>
    <r>
      <rPr>
        <b/>
        <sz val="10"/>
        <color theme="1"/>
        <rFont val="Garamond"/>
        <family val="1"/>
      </rPr>
      <t xml:space="preserve">Coordinador/a del proyecto-Valor no ofertable      
</t>
    </r>
    <r>
      <rPr>
        <sz val="10"/>
        <color theme="1"/>
        <rFont val="Garamond"/>
        <family val="1"/>
      </rPr>
      <t xml:space="preserve">Profesional Universitario, víctima  del conflicto armado, residente de la localidad de Teusaquillo, con experiencia comprobable en trabajo con población víctima, procesos comunitarios, culturales, artísticos o de construcción de memoria histórica, Su contratación para cuatro  (4) meses, tener en cuenta las condiciones que se encuentran en el anexo técnico.           </t>
    </r>
  </si>
  <si>
    <t xml:space="preserve">MEDIANA </t>
  </si>
  <si>
    <t>DESVIACION ESTANDAR</t>
  </si>
  <si>
    <t xml:space="preserve">VARIABLES DE MEDICION </t>
  </si>
  <si>
    <t xml:space="preserve">MAXIMO </t>
  </si>
  <si>
    <t xml:space="preserve">MEDIA ARIMETICA </t>
  </si>
  <si>
    <t xml:space="preserve">COEFICIENTE DE VARIACION </t>
  </si>
  <si>
    <t>EMPRESA</t>
  </si>
  <si>
    <t xml:space="preserve">EMPRESA </t>
  </si>
  <si>
    <r>
      <t xml:space="preserve">Potencia nominal: 3000 W a 7500 W  - Potencia máxima: 7500 WATTS - Tipo de motor: Motor de combustión interna a gasolina - Cilindrada del motor: Alrededor de 6.5 HP (caballos de fuerza) - Número de fases: Monofásica - Voltaje de salida: 120 V o 220 V (verificar modelo específico) - Frecuencia: 60 Hz - </t>
    </r>
    <r>
      <rPr>
        <b/>
        <sz val="10"/>
        <color theme="1"/>
        <rFont val="Garamond"/>
        <family val="1"/>
      </rPr>
      <t>Capacidad del tanque de combustible:</t>
    </r>
    <r>
      <rPr>
        <sz val="10"/>
        <color theme="1"/>
        <rFont val="Garamond"/>
        <family val="1"/>
      </rPr>
      <t xml:space="preserve"> Aproximadamente 15 litros - Autonomía: Entre 8 a 10 horas, dependiendo de la carga y el consumo - Sistema de arranque: Manual (tirador) o eléctrico (dependiendo del modelo)
Peso: Aproximadamente 50-60 kg (dependiendo de la versión) - Dimensiones: Variable, generalmente compacta para facilitar el transporte - Ruido: Nivel de ruido alrededor de 68-75 dB (dependiendo de la carga) - Protección: Sistema de apagado automático por bajo nivel de aceite - Accesorios: Puede incluir cable de conexión y manual de usuario
Incluye, combustible para 8 horas de uso, transporte e instalación</t>
    </r>
  </si>
  <si>
    <r>
      <rPr>
        <b/>
        <sz val="10"/>
        <color theme="1"/>
        <rFont val="Garamond"/>
        <family val="1"/>
      </rPr>
      <t xml:space="preserve">Fortalecimiento económico-Valor no ofertable  </t>
    </r>
    <r>
      <rPr>
        <sz val="10"/>
        <color theme="1"/>
        <rFont val="Garamond"/>
        <family val="1"/>
      </rPr>
      <t xml:space="preserve">                                                                                                         
Pago de apoyo económico a los emprendedores de las 2 ferias, se entregara por cada feria a cada uno de los 15 emprendedores un monto en dinero de setecientos mil pesos ($ 700.000 ) los emprendedores deberán acreditar su condición mediante el Registro Único de Víctimas (RUV) o certificar su pertenencia a la Mesa de Víctimas de la localidad de Teusaquillo. Mediante cuenta de cobro se realiza el cobro.</t>
    </r>
  </si>
  <si>
    <r>
      <rPr>
        <b/>
        <sz val="10"/>
        <color theme="1"/>
        <rFont val="Garamond"/>
        <family val="1"/>
      </rPr>
      <t>Fortalecimiento económico-Valor no ofertable</t>
    </r>
    <r>
      <rPr>
        <sz val="10"/>
        <color theme="1"/>
        <rFont val="Garamond"/>
        <family val="1"/>
      </rPr>
      <t xml:space="preserve">
 Pago de fortalecimiento para el desarrollo del cortometraje y la obra de teatro esto justifica transporte y  alimentación se realizará un pago para cada uno de los participantes por un valor de un millón de pesos ($ 1.000.000) por tres (3) meses, los participantes deberán acreditar su condición mediante el Registro Único de Víctimas (RUV) o certificar su pertenencia a la Mesa de Víctimas de la localidad de Teusaquillo. Mediante cuenta de cobro se realiza el cobro. </t>
    </r>
  </si>
  <si>
    <r>
      <rPr>
        <b/>
        <sz val="10"/>
        <color theme="1"/>
        <rFont val="Garamond"/>
        <family val="1"/>
      </rPr>
      <t xml:space="preserve">Técnico profesional </t>
    </r>
    <r>
      <rPr>
        <sz val="10"/>
        <color theme="1"/>
        <rFont val="Garamond"/>
        <family val="1"/>
      </rPr>
      <t>o profesional en Artes Escénicas, Teatro, Danza, Educación Artística o áreas afines, con experiencia certificada en procesos pedagógicos, artísticos y comunitarios, así como en trabajo con población víctima del conflicto armado y procesos de memoria histórica. Será responsable de orientar talleres prácticos de teatro, danza, expresión corporal, actuación y creación colectiva; dirigir el desarrollo de ensayos; acompañar la construcción de escenas y secuencias coreográficas; brindar orientación pedagógica y artística durante todo el proceso; desempeñarse como instructor durante las 120 horas por 3 meses de creación de la obra de teatro; y asumir la dirección del cortometraje.</t>
    </r>
  </si>
  <si>
    <t xml:space="preserve">ESTUDIO DE MERCADO </t>
  </si>
  <si>
    <t>FONDO DE DESARROLLO LOCAL DE TEUSAQUILLO</t>
  </si>
  <si>
    <t>OBJETO</t>
  </si>
  <si>
    <t>VIP CATERING SAS</t>
  </si>
  <si>
    <t>LAKES ENTERTAINMENT</t>
  </si>
  <si>
    <t>NEMESIS</t>
  </si>
  <si>
    <t>ELECTROFAY</t>
  </si>
  <si>
    <t>TECNISYSTEMS SAS</t>
  </si>
  <si>
    <t xml:space="preserve">COLOMBIA RENTAL MACHINES SAS </t>
  </si>
  <si>
    <t>MUDAR</t>
  </si>
  <si>
    <t>DANIEL M</t>
  </si>
  <si>
    <t>LUISA MF</t>
  </si>
  <si>
    <t>VOIZ</t>
  </si>
  <si>
    <t>HAPPY PARTY</t>
  </si>
  <si>
    <t>LAPSUS EVENTOS</t>
  </si>
  <si>
    <t>VYE PRODUCCIONES</t>
  </si>
  <si>
    <t>CMG PROYECTOS Y PRODUCCIONES</t>
  </si>
  <si>
    <t>HOMECENTER</t>
  </si>
  <si>
    <t xml:space="preserve">ASENIX SAS </t>
  </si>
  <si>
    <t>PROVEEDOR INDUSTRIAL</t>
  </si>
  <si>
    <t>F.SEREZA</t>
  </si>
  <si>
    <t>CAFÉ Y ALGO MAS</t>
  </si>
  <si>
    <t xml:space="preserve">ORG NATU NATU </t>
  </si>
  <si>
    <t>KATHERINE TACHE</t>
  </si>
  <si>
    <t>JHONY MARTINES</t>
  </si>
  <si>
    <t>PATRICIA DIAZ</t>
  </si>
  <si>
    <t xml:space="preserve">GLOBAL ENVASES </t>
  </si>
  <si>
    <t>APROENVASES</t>
  </si>
  <si>
    <t>DISFRACES GALERIAS</t>
  </si>
  <si>
    <t>EL CLOSET MAGICO</t>
  </si>
  <si>
    <t>ARTES FOLKLORICAS</t>
  </si>
  <si>
    <t>MUYSKA</t>
  </si>
  <si>
    <t>ARTES Y DISEÑO</t>
  </si>
  <si>
    <t>ASP SERVICIOS</t>
  </si>
  <si>
    <t>HOUSE PRODUCCIONES</t>
  </si>
  <si>
    <t>CONTI CONSTRUCCION &amp; INGENIERIA</t>
  </si>
  <si>
    <t>KROMA</t>
  </si>
  <si>
    <t>PURPURE</t>
  </si>
  <si>
    <t>SURTICOSMETICOS</t>
  </si>
  <si>
    <t>HARD FILMS</t>
  </si>
  <si>
    <t>SOCIAL BUZZ</t>
  </si>
  <si>
    <t>LEPORIS</t>
  </si>
  <si>
    <t>La dirección del cortometraje sera realizada por la instructora de la obra de teatro.  Entrega de producto audiovisual en los suministros que facilite la Mesa de Victimas                                               
incluye:  2 memorias tough de 80 g -  1 lector de tarjeta - 1 monitor sony 5 pulgadas - 1 mic shogun sony - 5 baterias bpu sony - 2 cargadores. baterias bpu
1 hand grip tilta - 1- mattbox mirage tilta - 1- sony 24-70 gm ii - 1- sony 70-200 gm i - sony 16-35 gm i - 1- dzo vespid - 12 mm-16mm-25mm-35mm- 50mm-75mm-90mm macro-
100mm-125mm" - 1- señal - hollyland 4 k" - 6- baterias v mount - 1- intercom hollyland - x6" - 1- filtros black - promist" - 3- forza 720c full color - 3- fresnes bl10
forza 720" - 2- forza 300c - 2- chimera - 1- globo pequeño - 1- yno 1200 - 1- chimera dyno 1200 - 2- dyno 650 - 2- pavo slim 120 - 2- aputure nova p300c - 1- chimera nova 300c -1- chimera evoke - 1- evoke 1200 con fresnel - 2- forza 60b  - 2- chimera forza 60b - 1- pavoligth xr 12o kit x 4 - 4- apurture mc - 1- grip mediano 1-claqueta
1- transporte equipo - Personal: 1- director de fotografia - 1-ac primero de camara - 1- sonidista - 1- editor - 1- gaffer - 3- asistentes de luces .</t>
  </si>
  <si>
    <t>MINIMO</t>
  </si>
  <si>
    <t>PRESTAR LOS SERVICIOS DE LOGÍSTICA, OPERACIÓN Y DESARROLLO DE LOS PROCESOS FORMATIVOS Y CULTURALES PARA LA REALIZACIÓN DE LAS ACTIVIDADES DEL PROYECTO DE INVERSIÓN NO. 2357 ‘TEUSAQUILLO TEJIENDO REDES DE PAZ Y RECONCILIACIÓN’, DIRIGIDOS A LA POBLACIÓN VÍCTIMA DEL CONFLICTO ARMADO. DIRIGIDOS A LA POBLACIÓN FIRMANTE DEL ACUERDO DE PAZ</t>
  </si>
  <si>
    <r>
      <rPr>
        <b/>
        <sz val="12"/>
        <color theme="1"/>
        <rFont val="Calibri"/>
        <family val="2"/>
      </rPr>
      <t>Nota: D</t>
    </r>
    <r>
      <rPr>
        <sz val="12"/>
        <color theme="1"/>
        <rFont val="Calibri"/>
        <family val="2"/>
      </rPr>
      <t>e acuerdo con el parámetro de dispersión establecido (Coeficiente de Variación menor al 20%), el análisis de las cotizaciones recabadas para el proceso evidencia, de forma general, un alto grado de consistencia y homogeneidad en el mercado. No obstante, se identifican varios ítem que registra una dispersión mayor al 20%, superando el umbral de estabilidad admitido.
Para el tratamiento estadístico de dicho lote y la fijación del precio de referencia (techo), se desestima la utilización de la media aritmética simple debido a su alta sensibilidad frente a valores atípicos y asimetrías en la muestra. En su lugar, se adopta la mediana como la medida de tendencia central idónea, garantizando así un valor de referencia robusto, neutral y técnicamente blindado frente a distorsiones puntuales del mercado.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</si>
</sst>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quot;$&quot;\ #,##0"/>
    <numFmt numFmtId="165" formatCode="&quot;$&quot;\ #,##0.0"/>
    <numFmt numFmtId="166" formatCode="_-&quot;$&quot;\ * #,##0_-;\-&quot;$&quot;\ * #,##0_-;_-&quot;$&quot;\ * &quot;-&quot;_-;_-@"/>
  </numFmts>
  <fonts count="13" x14ac:knownFonts="1">
    <font>
      <sz val="11"/>
      <color theme="1"/>
      <name val="Calibri"/>
      <scheme val="minor"/>
    </font>
    <font>
      <sz val="11"/>
      <color theme="1"/>
      <name val="Calibri"/>
      <family val="2"/>
      <scheme val="minor"/>
    </font>
    <font>
      <sz val="10"/>
      <color theme="0"/>
      <name val="Garamond"/>
      <family val="1"/>
    </font>
    <font>
      <b/>
      <sz val="11"/>
      <color theme="1"/>
      <name val="Calibri"/>
      <family val="2"/>
    </font>
    <font>
      <sz val="10"/>
      <color theme="1"/>
      <name val="Garamond"/>
      <family val="1"/>
    </font>
    <font>
      <b/>
      <sz val="10"/>
      <color theme="1"/>
      <name val="Garamond"/>
      <family val="1"/>
    </font>
    <font>
      <sz val="11"/>
      <color theme="1"/>
      <name val="Calibri"/>
      <family val="2"/>
    </font>
    <font>
      <sz val="10"/>
      <color rgb="FF000000"/>
      <name val="Garamond"/>
      <family val="1"/>
    </font>
    <font>
      <sz val="11"/>
      <color theme="1"/>
      <name val="Calibri"/>
      <family val="2"/>
      <scheme val="minor"/>
    </font>
    <font>
      <sz val="10"/>
      <color rgb="FFFF0000"/>
      <name val="Garamond"/>
      <family val="1"/>
    </font>
    <font>
      <sz val="12"/>
      <color theme="1"/>
      <name val="Calibri"/>
      <family val="2"/>
    </font>
    <font>
      <b/>
      <sz val="12"/>
      <color theme="1"/>
      <name val="Calibri"/>
      <family val="2"/>
    </font>
    <font>
      <b/>
      <sz val="16"/>
      <color theme="1"/>
      <name val="Calibri"/>
      <family val="2"/>
      <scheme val="minor"/>
    </font>
  </fonts>
  <fills count="21">
    <fill>
      <patternFill patternType="none"/>
    </fill>
    <fill>
      <patternFill patternType="gray125"/>
    </fill>
    <fill>
      <patternFill patternType="solid">
        <fgColor rgb="FF2F5496"/>
        <bgColor rgb="FF2F5496"/>
      </patternFill>
    </fill>
    <fill>
      <patternFill patternType="solid">
        <fgColor rgb="FF00B0F0"/>
        <bgColor rgb="FF00B0F0"/>
      </patternFill>
    </fill>
    <fill>
      <patternFill patternType="solid">
        <fgColor rgb="FFC5D3FF"/>
        <bgColor rgb="FFC5D3FF"/>
      </patternFill>
    </fill>
    <fill>
      <patternFill patternType="solid">
        <fgColor rgb="FFCBD3DE"/>
        <bgColor rgb="FFCBD3DE"/>
      </patternFill>
    </fill>
    <fill>
      <patternFill patternType="solid">
        <fgColor theme="0"/>
        <bgColor theme="0"/>
      </patternFill>
    </fill>
    <fill>
      <patternFill patternType="solid">
        <fgColor rgb="FFFFFFFF"/>
        <bgColor rgb="FFFFFFFF"/>
      </patternFill>
    </fill>
    <fill>
      <patternFill patternType="solid">
        <fgColor rgb="FFFFFF00"/>
        <bgColor theme="0"/>
      </patternFill>
    </fill>
    <fill>
      <patternFill patternType="solid">
        <fgColor rgb="FFFFFF00"/>
        <bgColor indexed="64"/>
      </patternFill>
    </fill>
    <fill>
      <patternFill patternType="solid">
        <fgColor theme="9" tint="0.59999389629810485"/>
        <bgColor theme="0"/>
      </patternFill>
    </fill>
    <fill>
      <patternFill patternType="solid">
        <fgColor theme="2" tint="-0.249977111117893"/>
        <bgColor indexed="64"/>
      </patternFill>
    </fill>
    <fill>
      <patternFill patternType="solid">
        <fgColor theme="4" tint="0.39997558519241921"/>
        <bgColor rgb="FFC5D3FF"/>
      </patternFill>
    </fill>
    <fill>
      <patternFill patternType="solid">
        <fgColor theme="4" tint="0.39997558519241921"/>
        <bgColor rgb="FFCBD3DE"/>
      </patternFill>
    </fill>
    <fill>
      <patternFill patternType="solid">
        <fgColor theme="4" tint="0.39997558519241921"/>
        <bgColor rgb="FFFFFF00"/>
      </patternFill>
    </fill>
    <fill>
      <patternFill patternType="solid">
        <fgColor theme="0"/>
        <bgColor rgb="FF00B0F0"/>
      </patternFill>
    </fill>
    <fill>
      <patternFill patternType="solid">
        <fgColor theme="8" tint="0.59999389629810485"/>
        <bgColor theme="0"/>
      </patternFill>
    </fill>
    <fill>
      <patternFill patternType="solid">
        <fgColor theme="4" tint="0.59999389629810485"/>
        <bgColor indexed="64"/>
      </patternFill>
    </fill>
    <fill>
      <patternFill patternType="solid">
        <fgColor theme="9" tint="0.79998168889431442"/>
        <bgColor rgb="FF00B0F0"/>
      </patternFill>
    </fill>
    <fill>
      <patternFill patternType="solid">
        <fgColor theme="9" tint="0.79998168889431442"/>
        <bgColor rgb="FFCBD3DE"/>
      </patternFill>
    </fill>
    <fill>
      <patternFill patternType="solid">
        <fgColor theme="5" tint="0.39997558519241921"/>
        <bgColor indexed="64"/>
      </patternFill>
    </fill>
  </fills>
  <borders count="20">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diagonal/>
    </border>
    <border>
      <left/>
      <right/>
      <top/>
      <bottom/>
      <diagonal/>
    </border>
    <border>
      <left/>
      <right style="thin">
        <color rgb="FF000000"/>
      </right>
      <top style="thin">
        <color rgb="FF000000"/>
      </top>
      <bottom style="thin">
        <color indexed="64"/>
      </bottom>
      <diagonal/>
    </border>
    <border>
      <left/>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right/>
      <top/>
      <bottom style="thin">
        <color rgb="FF000000"/>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medium">
        <color indexed="64"/>
      </top>
      <bottom/>
      <diagonal/>
    </border>
  </borders>
  <cellStyleXfs count="3">
    <xf numFmtId="0" fontId="0" fillId="0" borderId="0"/>
    <xf numFmtId="44" fontId="8" fillId="0" borderId="0" applyFont="0" applyFill="0" applyBorder="0" applyAlignment="0" applyProtection="0"/>
    <xf numFmtId="9" fontId="8" fillId="0" borderId="0" applyFont="0" applyFill="0" applyBorder="0" applyAlignment="0" applyProtection="0"/>
  </cellStyleXfs>
  <cellXfs count="79">
    <xf numFmtId="0" fontId="0" fillId="0" borderId="0" xfId="0"/>
    <xf numFmtId="0" fontId="4" fillId="6" borderId="1" xfId="0" applyFont="1" applyFill="1" applyBorder="1" applyAlignment="1">
      <alignment horizontal="center" vertical="center"/>
    </xf>
    <xf numFmtId="164" fontId="4" fillId="6" borderId="1" xfId="0" applyNumberFormat="1" applyFont="1" applyFill="1" applyBorder="1" applyAlignment="1">
      <alignment horizontal="center" vertical="center" wrapText="1"/>
    </xf>
    <xf numFmtId="164" fontId="4" fillId="6" borderId="1" xfId="0" applyNumberFormat="1" applyFont="1" applyFill="1" applyBorder="1" applyAlignment="1">
      <alignment horizontal="center" vertical="center"/>
    </xf>
    <xf numFmtId="164" fontId="4" fillId="6" borderId="1" xfId="0" applyNumberFormat="1" applyFont="1" applyFill="1" applyBorder="1" applyAlignment="1">
      <alignment horizontal="left" vertical="top" wrapText="1"/>
    </xf>
    <xf numFmtId="0" fontId="4" fillId="6" borderId="1" xfId="0" applyFont="1" applyFill="1" applyBorder="1" applyAlignment="1">
      <alignment horizontal="center" vertical="center" wrapText="1"/>
    </xf>
    <xf numFmtId="164" fontId="7" fillId="6" borderId="1" xfId="0" applyNumberFormat="1" applyFont="1" applyFill="1" applyBorder="1" applyAlignment="1">
      <alignment horizontal="center" vertical="center" wrapText="1"/>
    </xf>
    <xf numFmtId="164" fontId="4" fillId="6" borderId="1" xfId="0" applyNumberFormat="1" applyFont="1" applyFill="1" applyBorder="1" applyAlignment="1">
      <alignment horizontal="left" vertical="center" wrapText="1"/>
    </xf>
    <xf numFmtId="164" fontId="4" fillId="7" borderId="1" xfId="0" applyNumberFormat="1" applyFont="1" applyFill="1" applyBorder="1" applyAlignment="1">
      <alignment horizontal="center" vertical="center" wrapText="1"/>
    </xf>
    <xf numFmtId="164" fontId="4" fillId="7" borderId="1" xfId="0" applyNumberFormat="1" applyFont="1" applyFill="1" applyBorder="1" applyAlignment="1">
      <alignment horizontal="center" vertical="center"/>
    </xf>
    <xf numFmtId="164" fontId="4" fillId="7" borderId="1" xfId="0" applyNumberFormat="1" applyFont="1" applyFill="1" applyBorder="1" applyAlignment="1">
      <alignment horizontal="left" vertical="center" wrapText="1"/>
    </xf>
    <xf numFmtId="0" fontId="4" fillId="7" borderId="1" xfId="0" applyFont="1" applyFill="1" applyBorder="1" applyAlignment="1">
      <alignment horizontal="center" vertical="center" wrapText="1"/>
    </xf>
    <xf numFmtId="165" fontId="4" fillId="6" borderId="1" xfId="0" applyNumberFormat="1" applyFont="1" applyFill="1" applyBorder="1" applyAlignment="1">
      <alignment horizontal="center" vertical="center"/>
    </xf>
    <xf numFmtId="166" fontId="4" fillId="6" borderId="1" xfId="0" applyNumberFormat="1" applyFont="1" applyFill="1" applyBorder="1" applyAlignment="1">
      <alignment horizontal="center" vertical="center"/>
    </xf>
    <xf numFmtId="164" fontId="4" fillId="6" borderId="4" xfId="0" applyNumberFormat="1" applyFont="1" applyFill="1" applyBorder="1" applyAlignment="1">
      <alignment horizontal="left" vertical="center" wrapText="1"/>
    </xf>
    <xf numFmtId="0" fontId="4" fillId="6" borderId="4" xfId="0" applyFont="1" applyFill="1" applyBorder="1" applyAlignment="1">
      <alignment horizontal="center" vertical="center" wrapText="1"/>
    </xf>
    <xf numFmtId="164" fontId="4" fillId="6" borderId="4" xfId="0" applyNumberFormat="1" applyFont="1" applyFill="1" applyBorder="1" applyAlignment="1">
      <alignment horizontal="center" vertical="center"/>
    </xf>
    <xf numFmtId="166" fontId="4" fillId="6" borderId="4" xfId="0" applyNumberFormat="1" applyFont="1" applyFill="1" applyBorder="1" applyAlignment="1">
      <alignment horizontal="center" vertical="center"/>
    </xf>
    <xf numFmtId="0" fontId="6" fillId="0" borderId="0" xfId="0" applyFont="1" applyAlignment="1">
      <alignment vertical="center"/>
    </xf>
    <xf numFmtId="164" fontId="6" fillId="0" borderId="0" xfId="0" applyNumberFormat="1" applyFont="1" applyAlignment="1">
      <alignment horizontal="center" vertical="center"/>
    </xf>
    <xf numFmtId="0" fontId="6" fillId="6" borderId="6" xfId="0" applyFont="1" applyFill="1" applyBorder="1"/>
    <xf numFmtId="164" fontId="6" fillId="6" borderId="6" xfId="0" applyNumberFormat="1" applyFont="1" applyFill="1" applyBorder="1" applyAlignment="1">
      <alignment horizontal="center" vertical="center"/>
    </xf>
    <xf numFmtId="0" fontId="6" fillId="3" borderId="6" xfId="0" applyFont="1" applyFill="1" applyBorder="1"/>
    <xf numFmtId="164" fontId="4" fillId="6" borderId="8" xfId="0" applyNumberFormat="1" applyFont="1" applyFill="1" applyBorder="1" applyAlignment="1">
      <alignment horizontal="center" vertical="center" wrapText="1"/>
    </xf>
    <xf numFmtId="164" fontId="4" fillId="6" borderId="9" xfId="0" applyNumberFormat="1" applyFont="1" applyFill="1" applyBorder="1" applyAlignment="1">
      <alignment horizontal="center" vertical="center" wrapText="1"/>
    </xf>
    <xf numFmtId="164" fontId="4" fillId="6" borderId="7" xfId="0" applyNumberFormat="1" applyFont="1" applyFill="1" applyBorder="1" applyAlignment="1">
      <alignment horizontal="center" vertical="center" wrapText="1"/>
    </xf>
    <xf numFmtId="0" fontId="4" fillId="6" borderId="7" xfId="0" applyFont="1" applyFill="1" applyBorder="1" applyAlignment="1">
      <alignment horizontal="center" vertical="center" wrapText="1"/>
    </xf>
    <xf numFmtId="0" fontId="4" fillId="6" borderId="9" xfId="0" applyFont="1" applyFill="1" applyBorder="1" applyAlignment="1">
      <alignment horizontal="center" vertical="center" wrapText="1"/>
    </xf>
    <xf numFmtId="164" fontId="4" fillId="0" borderId="1" xfId="0" applyNumberFormat="1" applyFont="1" applyBorder="1" applyAlignment="1">
      <alignment horizontal="center" vertical="center" wrapText="1"/>
    </xf>
    <xf numFmtId="166" fontId="4" fillId="8" borderId="4" xfId="0" applyNumberFormat="1" applyFont="1" applyFill="1" applyBorder="1" applyAlignment="1">
      <alignment horizontal="center" vertical="center"/>
    </xf>
    <xf numFmtId="164" fontId="4" fillId="8" borderId="1" xfId="0" applyNumberFormat="1" applyFont="1" applyFill="1" applyBorder="1" applyAlignment="1">
      <alignment horizontal="center" vertical="center"/>
    </xf>
    <xf numFmtId="164" fontId="9" fillId="6" borderId="1" xfId="0" applyNumberFormat="1" applyFont="1" applyFill="1" applyBorder="1" applyAlignment="1">
      <alignment horizontal="center" vertical="center"/>
    </xf>
    <xf numFmtId="1" fontId="0" fillId="0" borderId="0" xfId="0" applyNumberFormat="1"/>
    <xf numFmtId="166" fontId="4" fillId="0" borderId="1" xfId="0" applyNumberFormat="1" applyFont="1" applyBorder="1" applyAlignment="1">
      <alignment horizontal="center" vertical="center"/>
    </xf>
    <xf numFmtId="164" fontId="4" fillId="0" borderId="1" xfId="0" applyNumberFormat="1" applyFont="1" applyBorder="1" applyAlignment="1">
      <alignment horizontal="center" vertical="center"/>
    </xf>
    <xf numFmtId="164" fontId="4" fillId="10" borderId="1" xfId="0" applyNumberFormat="1" applyFont="1" applyFill="1" applyBorder="1" applyAlignment="1">
      <alignment horizontal="center" vertical="center"/>
    </xf>
    <xf numFmtId="164" fontId="5" fillId="12" borderId="1" xfId="0" applyNumberFormat="1" applyFont="1" applyFill="1" applyBorder="1" applyAlignment="1">
      <alignment horizontal="center" vertical="center" wrapText="1"/>
    </xf>
    <xf numFmtId="164" fontId="5" fillId="13" borderId="1" xfId="0" applyNumberFormat="1" applyFont="1" applyFill="1" applyBorder="1" applyAlignment="1">
      <alignment horizontal="center" vertical="center" wrapText="1"/>
    </xf>
    <xf numFmtId="164" fontId="5" fillId="14" borderId="1" xfId="0" applyNumberFormat="1" applyFont="1" applyFill="1" applyBorder="1" applyAlignment="1">
      <alignment horizontal="center" vertical="center" wrapText="1"/>
    </xf>
    <xf numFmtId="164" fontId="4" fillId="6" borderId="5" xfId="0" applyNumberFormat="1" applyFont="1" applyFill="1" applyBorder="1" applyAlignment="1">
      <alignment horizontal="center" vertical="center"/>
    </xf>
    <xf numFmtId="0" fontId="4" fillId="15" borderId="1" xfId="0" applyFont="1" applyFill="1" applyBorder="1" applyAlignment="1">
      <alignment horizontal="center" vertical="center" wrapText="1"/>
    </xf>
    <xf numFmtId="0" fontId="4" fillId="15" borderId="4" xfId="0" applyFont="1" applyFill="1" applyBorder="1" applyAlignment="1">
      <alignment horizontal="center" vertical="center" wrapText="1"/>
    </xf>
    <xf numFmtId="164" fontId="0" fillId="9" borderId="0" xfId="1" applyNumberFormat="1" applyFont="1" applyFill="1" applyAlignment="1">
      <alignment vertical="center"/>
    </xf>
    <xf numFmtId="164" fontId="0" fillId="0" borderId="0" xfId="0" applyNumberFormat="1" applyAlignment="1">
      <alignment vertical="center"/>
    </xf>
    <xf numFmtId="164" fontId="4" fillId="6" borderId="2" xfId="0" applyNumberFormat="1" applyFont="1" applyFill="1" applyBorder="1" applyAlignment="1">
      <alignment horizontal="center" vertical="center"/>
    </xf>
    <xf numFmtId="164" fontId="5" fillId="13" borderId="5" xfId="0" applyNumberFormat="1" applyFont="1" applyFill="1" applyBorder="1" applyAlignment="1">
      <alignment horizontal="center" vertical="center" wrapText="1"/>
    </xf>
    <xf numFmtId="164" fontId="4" fillId="16" borderId="1" xfId="0" applyNumberFormat="1" applyFont="1" applyFill="1" applyBorder="1" applyAlignment="1">
      <alignment horizontal="center" vertical="center"/>
    </xf>
    <xf numFmtId="9" fontId="0" fillId="0" borderId="14" xfId="2" applyFont="1" applyBorder="1" applyAlignment="1">
      <alignment horizontal="center" vertical="center"/>
    </xf>
    <xf numFmtId="0" fontId="1" fillId="17" borderId="15" xfId="0" applyFont="1" applyFill="1" applyBorder="1"/>
    <xf numFmtId="0" fontId="0" fillId="17" borderId="6" xfId="0" applyFill="1" applyBorder="1"/>
    <xf numFmtId="0" fontId="1" fillId="17" borderId="6" xfId="0" applyFont="1" applyFill="1" applyBorder="1"/>
    <xf numFmtId="164" fontId="4" fillId="6" borderId="5" xfId="0" applyNumberFormat="1" applyFont="1" applyFill="1" applyBorder="1" applyAlignment="1">
      <alignment horizontal="center" vertical="center" wrapText="1"/>
    </xf>
    <xf numFmtId="9" fontId="0" fillId="20" borderId="14" xfId="2" applyFont="1" applyFill="1" applyBorder="1" applyAlignment="1">
      <alignment horizontal="center" vertical="center"/>
    </xf>
    <xf numFmtId="0" fontId="10" fillId="0" borderId="11" xfId="0" applyFont="1" applyBorder="1" applyAlignment="1">
      <alignment horizontal="left" vertical="center" wrapText="1"/>
    </xf>
    <xf numFmtId="0" fontId="10" fillId="0" borderId="12" xfId="0" applyFont="1" applyBorder="1" applyAlignment="1">
      <alignment horizontal="left" vertical="center"/>
    </xf>
    <xf numFmtId="0" fontId="10" fillId="0" borderId="13" xfId="0" applyFont="1" applyBorder="1" applyAlignment="1">
      <alignment horizontal="left" vertical="center"/>
    </xf>
    <xf numFmtId="164" fontId="2" fillId="2" borderId="5" xfId="0" applyNumberFormat="1" applyFont="1" applyFill="1" applyBorder="1" applyAlignment="1">
      <alignment horizontal="center" vertical="center"/>
    </xf>
    <xf numFmtId="164" fontId="2" fillId="2" borderId="18" xfId="0" applyNumberFormat="1" applyFont="1" applyFill="1" applyBorder="1" applyAlignment="1">
      <alignment horizontal="center" vertical="center"/>
    </xf>
    <xf numFmtId="164" fontId="2" fillId="2" borderId="5" xfId="0" applyNumberFormat="1" applyFont="1" applyFill="1" applyBorder="1" applyAlignment="1">
      <alignment horizontal="center" vertical="center" wrapText="1"/>
    </xf>
    <xf numFmtId="164" fontId="2" fillId="2" borderId="18" xfId="0" applyNumberFormat="1" applyFont="1" applyFill="1" applyBorder="1" applyAlignment="1">
      <alignment horizontal="center" vertical="center" wrapText="1"/>
    </xf>
    <xf numFmtId="164" fontId="2" fillId="2" borderId="19" xfId="0" applyNumberFormat="1" applyFont="1" applyFill="1" applyBorder="1" applyAlignment="1">
      <alignment horizontal="center" vertical="center" wrapText="1"/>
    </xf>
    <xf numFmtId="0" fontId="12" fillId="17" borderId="16" xfId="0" applyFont="1" applyFill="1" applyBorder="1" applyAlignment="1">
      <alignment horizontal="center" vertical="center"/>
    </xf>
    <xf numFmtId="0" fontId="12" fillId="17" borderId="6" xfId="0" applyFont="1" applyFill="1" applyBorder="1" applyAlignment="1">
      <alignment horizontal="center" vertical="center"/>
    </xf>
    <xf numFmtId="0" fontId="12" fillId="0" borderId="3" xfId="0" applyFont="1" applyBorder="1" applyAlignment="1">
      <alignment horizontal="center" vertical="center"/>
    </xf>
    <xf numFmtId="0" fontId="12" fillId="0" borderId="11" xfId="0" applyFont="1" applyBorder="1" applyAlignment="1">
      <alignment horizontal="center" vertical="center"/>
    </xf>
    <xf numFmtId="0" fontId="12" fillId="0" borderId="12" xfId="0" applyFont="1" applyBorder="1" applyAlignment="1">
      <alignment horizontal="center" vertical="center"/>
    </xf>
    <xf numFmtId="0" fontId="12" fillId="0" borderId="13" xfId="0" applyFont="1" applyBorder="1" applyAlignment="1">
      <alignment horizontal="center" vertical="center"/>
    </xf>
    <xf numFmtId="164" fontId="5" fillId="18" borderId="19" xfId="0" applyNumberFormat="1" applyFont="1" applyFill="1" applyBorder="1" applyAlignment="1">
      <alignment horizontal="center" vertical="center"/>
    </xf>
    <xf numFmtId="164" fontId="5" fillId="18" borderId="18" xfId="0" applyNumberFormat="1" applyFont="1" applyFill="1" applyBorder="1" applyAlignment="1">
      <alignment horizontal="center" vertical="center"/>
    </xf>
    <xf numFmtId="164" fontId="5" fillId="19" borderId="19" xfId="0" applyNumberFormat="1" applyFont="1" applyFill="1" applyBorder="1" applyAlignment="1">
      <alignment horizontal="center" vertical="center" wrapText="1"/>
    </xf>
    <xf numFmtId="164" fontId="5" fillId="19" borderId="18" xfId="0" applyNumberFormat="1" applyFont="1" applyFill="1" applyBorder="1" applyAlignment="1">
      <alignment horizontal="center" vertical="center" wrapText="1"/>
    </xf>
    <xf numFmtId="164" fontId="5" fillId="5" borderId="10" xfId="0" applyNumberFormat="1" applyFont="1" applyFill="1" applyBorder="1" applyAlignment="1">
      <alignment horizontal="center" vertical="center" wrapText="1"/>
    </xf>
    <xf numFmtId="164" fontId="5" fillId="5" borderId="6" xfId="0" applyNumberFormat="1" applyFont="1" applyFill="1" applyBorder="1" applyAlignment="1">
      <alignment horizontal="center" vertical="center" wrapText="1"/>
    </xf>
    <xf numFmtId="164" fontId="5" fillId="5" borderId="17" xfId="0" applyNumberFormat="1" applyFont="1" applyFill="1" applyBorder="1" applyAlignment="1">
      <alignment horizontal="center" vertical="center" wrapText="1"/>
    </xf>
    <xf numFmtId="164" fontId="5" fillId="4" borderId="10" xfId="0" applyNumberFormat="1" applyFont="1" applyFill="1" applyBorder="1" applyAlignment="1">
      <alignment horizontal="center" vertical="center" wrapText="1"/>
    </xf>
    <xf numFmtId="164" fontId="5" fillId="4" borderId="6" xfId="0" applyNumberFormat="1" applyFont="1" applyFill="1" applyBorder="1" applyAlignment="1">
      <alignment horizontal="center" vertical="center" wrapText="1"/>
    </xf>
    <xf numFmtId="164" fontId="5" fillId="4" borderId="17" xfId="0" applyNumberFormat="1" applyFont="1" applyFill="1" applyBorder="1" applyAlignment="1">
      <alignment horizontal="center" vertical="center" wrapText="1"/>
    </xf>
    <xf numFmtId="0" fontId="3" fillId="11" borderId="10" xfId="0" applyFont="1" applyFill="1" applyBorder="1" applyAlignment="1">
      <alignment horizontal="center" vertical="center"/>
    </xf>
    <xf numFmtId="0" fontId="3" fillId="11" borderId="6" xfId="0" applyFont="1" applyFill="1" applyBorder="1" applyAlignment="1">
      <alignment horizontal="center" vertical="center"/>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911"/>
  <sheetViews>
    <sheetView tabSelected="1" zoomScale="90" zoomScaleNormal="90" workbookViewId="0">
      <pane ySplit="5" topLeftCell="A22" activePane="bottomLeft" state="frozen"/>
      <selection pane="bottomLeft" activeCell="C24" sqref="C24"/>
    </sheetView>
  </sheetViews>
  <sheetFormatPr baseColWidth="10" defaultColWidth="14.5" defaultRowHeight="15" customHeight="1" x14ac:dyDescent="0.2"/>
  <cols>
    <col min="1" max="1" width="5.5" customWidth="1"/>
    <col min="2" max="2" width="17.33203125" customWidth="1"/>
    <col min="3" max="3" width="19.5" customWidth="1"/>
    <col min="4" max="4" width="14.1640625" customWidth="1"/>
    <col min="5" max="5" width="156" customWidth="1"/>
    <col min="6" max="6" width="11.5" customWidth="1"/>
    <col min="7" max="7" width="15.33203125" customWidth="1"/>
    <col min="8" max="8" width="16.33203125" customWidth="1"/>
    <col min="9" max="9" width="17.5" customWidth="1"/>
    <col min="10" max="10" width="14.33203125" customWidth="1"/>
    <col min="11" max="11" width="17.5" customWidth="1"/>
    <col min="12" max="12" width="14.6640625" customWidth="1"/>
    <col min="13" max="13" width="18" customWidth="1"/>
    <col min="14" max="14" width="17.5" customWidth="1"/>
    <col min="15" max="15" width="12.5" customWidth="1"/>
    <col min="16" max="16" width="17.5" customWidth="1"/>
    <col min="17" max="17" width="14.6640625" customWidth="1"/>
    <col min="18" max="18" width="18.33203125" customWidth="1"/>
    <col min="19" max="19" width="17.5" customWidth="1"/>
    <col min="20" max="20" width="14" customWidth="1"/>
    <col min="21" max="21" width="17.5" customWidth="1"/>
    <col min="22" max="24" width="14" customWidth="1"/>
    <col min="25" max="25" width="20.83203125" customWidth="1"/>
    <col min="26" max="26" width="19.5" customWidth="1"/>
    <col min="27" max="27" width="24.5" customWidth="1"/>
    <col min="28" max="28" width="21" customWidth="1"/>
  </cols>
  <sheetData>
    <row r="1" spans="1:28" ht="39.5" customHeight="1" x14ac:dyDescent="0.2">
      <c r="A1" s="62" t="s">
        <v>77</v>
      </c>
      <c r="B1" s="62"/>
      <c r="C1" s="62"/>
      <c r="D1" s="62"/>
      <c r="E1" s="62"/>
      <c r="F1" s="62"/>
      <c r="G1" s="62"/>
      <c r="H1" s="62"/>
      <c r="I1" s="62"/>
      <c r="J1" s="62"/>
      <c r="K1" s="62"/>
      <c r="L1" s="48"/>
      <c r="M1" s="48"/>
      <c r="N1" s="48"/>
      <c r="O1" s="48"/>
      <c r="P1" s="48"/>
      <c r="Q1" s="48"/>
      <c r="R1" s="48"/>
      <c r="S1" s="48"/>
      <c r="T1" s="48"/>
      <c r="U1" s="48"/>
      <c r="V1" s="48"/>
      <c r="W1" s="48"/>
      <c r="X1" s="48"/>
      <c r="Y1" s="48"/>
      <c r="Z1" s="48"/>
      <c r="AA1" s="48"/>
      <c r="AB1" s="50"/>
    </row>
    <row r="2" spans="1:28" ht="43.25" customHeight="1" thickBot="1" x14ac:dyDescent="0.25">
      <c r="A2" s="61" t="s">
        <v>78</v>
      </c>
      <c r="B2" s="61"/>
      <c r="C2" s="61"/>
      <c r="D2" s="61"/>
      <c r="E2" s="62"/>
      <c r="F2" s="62"/>
      <c r="G2" s="62"/>
      <c r="H2" s="62"/>
      <c r="I2" s="62"/>
      <c r="J2" s="62"/>
      <c r="K2" s="62"/>
      <c r="L2" s="49"/>
      <c r="M2" s="49"/>
      <c r="N2" s="49"/>
      <c r="O2" s="49"/>
      <c r="P2" s="49"/>
      <c r="Q2" s="49"/>
      <c r="R2" s="49"/>
      <c r="S2" s="49"/>
      <c r="T2" s="49"/>
      <c r="U2" s="49"/>
      <c r="V2" s="49"/>
      <c r="W2" s="49"/>
      <c r="X2" s="49"/>
      <c r="Y2" s="49"/>
      <c r="Z2" s="49"/>
      <c r="AA2" s="49"/>
      <c r="AB2" s="49"/>
    </row>
    <row r="3" spans="1:28" ht="43.25" customHeight="1" thickBot="1" x14ac:dyDescent="0.25">
      <c r="A3" s="63" t="s">
        <v>79</v>
      </c>
      <c r="B3" s="63"/>
      <c r="C3" s="63"/>
      <c r="D3" s="63"/>
      <c r="E3" s="64" t="s">
        <v>121</v>
      </c>
      <c r="F3" s="65"/>
      <c r="G3" s="65"/>
      <c r="H3" s="65"/>
      <c r="I3" s="65"/>
      <c r="J3" s="65"/>
      <c r="K3" s="65"/>
      <c r="L3" s="65"/>
      <c r="M3" s="65"/>
      <c r="N3" s="65"/>
      <c r="O3" s="65"/>
      <c r="P3" s="65"/>
      <c r="Q3" s="65"/>
      <c r="R3" s="65"/>
      <c r="S3" s="65"/>
      <c r="T3" s="65"/>
      <c r="U3" s="65"/>
      <c r="V3" s="65"/>
      <c r="W3" s="65"/>
      <c r="X3" s="65"/>
      <c r="Y3" s="65"/>
      <c r="Z3" s="65"/>
      <c r="AA3" s="65"/>
      <c r="AB3" s="66"/>
    </row>
    <row r="4" spans="1:28" ht="21" customHeight="1" x14ac:dyDescent="0.2">
      <c r="A4" s="56" t="s">
        <v>0</v>
      </c>
      <c r="B4" s="58" t="s">
        <v>1</v>
      </c>
      <c r="C4" s="58" t="s">
        <v>2</v>
      </c>
      <c r="D4" s="58" t="s">
        <v>3</v>
      </c>
      <c r="E4" s="60" t="s">
        <v>4</v>
      </c>
      <c r="F4" s="60" t="s">
        <v>5</v>
      </c>
      <c r="G4" s="60" t="s">
        <v>6</v>
      </c>
      <c r="H4" s="67" t="s">
        <v>71</v>
      </c>
      <c r="I4" s="74" t="s">
        <v>7</v>
      </c>
      <c r="J4" s="75"/>
      <c r="K4" s="75"/>
      <c r="L4" s="76"/>
      <c r="M4" s="69" t="s">
        <v>72</v>
      </c>
      <c r="N4" s="71" t="s">
        <v>8</v>
      </c>
      <c r="O4" s="72"/>
      <c r="P4" s="72"/>
      <c r="Q4" s="73"/>
      <c r="R4" s="69" t="s">
        <v>71</v>
      </c>
      <c r="S4" s="71" t="s">
        <v>9</v>
      </c>
      <c r="T4" s="72"/>
      <c r="U4" s="72"/>
      <c r="V4" s="73"/>
      <c r="W4" s="77" t="s">
        <v>67</v>
      </c>
      <c r="X4" s="78"/>
      <c r="Y4" s="78"/>
      <c r="Z4" s="78"/>
      <c r="AA4" s="78"/>
      <c r="AB4" s="78"/>
    </row>
    <row r="5" spans="1:28" ht="30" x14ac:dyDescent="0.2">
      <c r="A5" s="57"/>
      <c r="B5" s="59"/>
      <c r="C5" s="59"/>
      <c r="D5" s="59"/>
      <c r="E5" s="59"/>
      <c r="F5" s="59"/>
      <c r="G5" s="59"/>
      <c r="H5" s="68"/>
      <c r="I5" s="36" t="s">
        <v>12</v>
      </c>
      <c r="J5" s="37" t="s">
        <v>10</v>
      </c>
      <c r="K5" s="37" t="s">
        <v>11</v>
      </c>
      <c r="L5" s="37" t="s">
        <v>13</v>
      </c>
      <c r="M5" s="70"/>
      <c r="N5" s="38" t="s">
        <v>12</v>
      </c>
      <c r="O5" s="37" t="s">
        <v>10</v>
      </c>
      <c r="P5" s="37" t="s">
        <v>11</v>
      </c>
      <c r="Q5" s="37" t="s">
        <v>13</v>
      </c>
      <c r="R5" s="70"/>
      <c r="S5" s="38" t="s">
        <v>12</v>
      </c>
      <c r="T5" s="37" t="s">
        <v>10</v>
      </c>
      <c r="U5" s="37" t="s">
        <v>11</v>
      </c>
      <c r="V5" s="37" t="s">
        <v>14</v>
      </c>
      <c r="W5" s="37" t="s">
        <v>120</v>
      </c>
      <c r="X5" s="37" t="s">
        <v>68</v>
      </c>
      <c r="Y5" s="37" t="s">
        <v>69</v>
      </c>
      <c r="Z5" s="37" t="s">
        <v>65</v>
      </c>
      <c r="AA5" s="37" t="s">
        <v>66</v>
      </c>
      <c r="AB5" s="45" t="s">
        <v>70</v>
      </c>
    </row>
    <row r="6" spans="1:28" ht="33" customHeight="1" x14ac:dyDescent="0.2">
      <c r="A6" s="1">
        <v>1</v>
      </c>
      <c r="B6" s="2" t="s">
        <v>15</v>
      </c>
      <c r="C6" s="2" t="s">
        <v>16</v>
      </c>
      <c r="D6" s="3" t="s">
        <v>17</v>
      </c>
      <c r="E6" s="4" t="s">
        <v>18</v>
      </c>
      <c r="F6" s="5">
        <v>8</v>
      </c>
      <c r="G6" s="5" t="s">
        <v>19</v>
      </c>
      <c r="H6" s="40" t="s">
        <v>80</v>
      </c>
      <c r="I6" s="3">
        <v>200000</v>
      </c>
      <c r="J6" s="3">
        <f t="shared" ref="J6:J7" si="0">+I6*19%</f>
        <v>38000</v>
      </c>
      <c r="K6" s="3">
        <f t="shared" ref="K6:K25" si="1">+J6+I6</f>
        <v>238000</v>
      </c>
      <c r="L6" s="3">
        <f>+K6*F6</f>
        <v>1904000</v>
      </c>
      <c r="M6" s="2" t="s">
        <v>81</v>
      </c>
      <c r="N6" s="3">
        <v>240000</v>
      </c>
      <c r="O6" s="3">
        <f>+N6*7%</f>
        <v>16800</v>
      </c>
      <c r="P6" s="3">
        <f t="shared" ref="P6:P25" si="2">+O6+N6</f>
        <v>256800</v>
      </c>
      <c r="Q6" s="3">
        <f>+P6*F6</f>
        <v>2054400</v>
      </c>
      <c r="R6" s="3" t="s">
        <v>82</v>
      </c>
      <c r="S6" s="3">
        <v>198319</v>
      </c>
      <c r="T6" s="3">
        <f t="shared" ref="T6:T7" si="3">+S6*19%</f>
        <v>37680.61</v>
      </c>
      <c r="U6" s="3">
        <f t="shared" ref="U6:U25" si="4">+T6+S6</f>
        <v>235999.61</v>
      </c>
      <c r="V6" s="3">
        <f>+U6*F6</f>
        <v>1887996.88</v>
      </c>
      <c r="W6" s="46">
        <f>MIN(S6,N6,I6)</f>
        <v>198319</v>
      </c>
      <c r="X6" s="46">
        <f>MAX(S6,N6,I6)</f>
        <v>240000</v>
      </c>
      <c r="Y6" s="3">
        <f>AVERAGE(V6,Q6,L6)</f>
        <v>1948798.96</v>
      </c>
      <c r="Z6" s="35">
        <f>MEDIAN(V6,Q6,L6)</f>
        <v>1904000</v>
      </c>
      <c r="AA6" s="44">
        <f>_xlfn.STDEV.S(V6,Q6,L6)</f>
        <v>91802.558239107952</v>
      </c>
      <c r="AB6" s="47">
        <f>AA6/Z6</f>
        <v>4.8215629327262581E-2</v>
      </c>
    </row>
    <row r="7" spans="1:28" ht="104" customHeight="1" x14ac:dyDescent="0.2">
      <c r="A7" s="1">
        <v>2</v>
      </c>
      <c r="B7" s="2" t="s">
        <v>15</v>
      </c>
      <c r="C7" s="2" t="s">
        <v>20</v>
      </c>
      <c r="D7" s="6" t="s">
        <v>17</v>
      </c>
      <c r="E7" s="4" t="s">
        <v>73</v>
      </c>
      <c r="F7" s="5">
        <v>2</v>
      </c>
      <c r="G7" s="5" t="s">
        <v>19</v>
      </c>
      <c r="H7" s="40" t="s">
        <v>83</v>
      </c>
      <c r="I7" s="3">
        <v>790000</v>
      </c>
      <c r="J7" s="3">
        <f t="shared" si="0"/>
        <v>150100</v>
      </c>
      <c r="K7" s="3">
        <f t="shared" si="1"/>
        <v>940100</v>
      </c>
      <c r="L7" s="3">
        <f t="shared" ref="L7:L25" si="5">+K7*F7</f>
        <v>1880200</v>
      </c>
      <c r="M7" s="2" t="s">
        <v>84</v>
      </c>
      <c r="N7" s="3">
        <v>950000</v>
      </c>
      <c r="O7" s="3">
        <f>+N7*19%</f>
        <v>180500</v>
      </c>
      <c r="P7" s="3">
        <f t="shared" si="2"/>
        <v>1130500</v>
      </c>
      <c r="Q7" s="3">
        <f t="shared" ref="Q7:Q25" si="6">+P7*F7</f>
        <v>2261000</v>
      </c>
      <c r="R7" s="2" t="s">
        <v>85</v>
      </c>
      <c r="S7" s="3">
        <v>950000</v>
      </c>
      <c r="T7" s="3">
        <f t="shared" si="3"/>
        <v>180500</v>
      </c>
      <c r="U7" s="3">
        <f t="shared" si="4"/>
        <v>1130500</v>
      </c>
      <c r="V7" s="3">
        <f t="shared" ref="V7:V25" si="7">+U7*F7</f>
        <v>2261000</v>
      </c>
      <c r="W7" s="46">
        <f t="shared" ref="W7:W25" si="8">MIN(S7,N7,I7)</f>
        <v>790000</v>
      </c>
      <c r="X7" s="46">
        <f t="shared" ref="X7:X25" si="9">MAX(S7,N7,I7)</f>
        <v>950000</v>
      </c>
      <c r="Y7" s="3">
        <f t="shared" ref="Y7:Y25" si="10">AVERAGE(V7,Q7,L7)</f>
        <v>2134066.6666666665</v>
      </c>
      <c r="Z7" s="35">
        <f t="shared" ref="Z7:Z25" si="11">MEDIAN(V7,Q7,L7)</f>
        <v>2261000</v>
      </c>
      <c r="AA7" s="44">
        <f t="shared" ref="AA7:AA25" si="12">_xlfn.STDEV.S(V7,Q7,L7)</f>
        <v>219854.9825074095</v>
      </c>
      <c r="AB7" s="47">
        <f t="shared" ref="AB7:AB25" si="13">AA7/Z7</f>
        <v>9.7237940074042239E-2</v>
      </c>
    </row>
    <row r="8" spans="1:28" ht="34.25" customHeight="1" x14ac:dyDescent="0.2">
      <c r="A8" s="1">
        <v>3</v>
      </c>
      <c r="B8" s="2" t="s">
        <v>21</v>
      </c>
      <c r="C8" s="28" t="s">
        <v>22</v>
      </c>
      <c r="D8" s="2" t="s">
        <v>23</v>
      </c>
      <c r="E8" s="7" t="s">
        <v>24</v>
      </c>
      <c r="F8" s="5">
        <v>10</v>
      </c>
      <c r="G8" s="5" t="s">
        <v>25</v>
      </c>
      <c r="H8" s="2" t="s">
        <v>81</v>
      </c>
      <c r="I8" s="3">
        <v>20000</v>
      </c>
      <c r="J8" s="3">
        <f t="shared" ref="J8:J9" si="14">I8*7%</f>
        <v>1400.0000000000002</v>
      </c>
      <c r="K8" s="3">
        <f t="shared" si="1"/>
        <v>21400</v>
      </c>
      <c r="L8" s="3">
        <f t="shared" si="5"/>
        <v>214000</v>
      </c>
      <c r="M8" s="3" t="s">
        <v>82</v>
      </c>
      <c r="N8" s="3">
        <v>18000</v>
      </c>
      <c r="O8" s="3">
        <v>0</v>
      </c>
      <c r="P8" s="3">
        <f t="shared" si="2"/>
        <v>18000</v>
      </c>
      <c r="Q8" s="3">
        <f t="shared" si="6"/>
        <v>180000</v>
      </c>
      <c r="R8" s="3" t="s">
        <v>86</v>
      </c>
      <c r="S8" s="3">
        <v>16807</v>
      </c>
      <c r="T8" s="3">
        <f>S8*19%</f>
        <v>3193.33</v>
      </c>
      <c r="U8" s="3">
        <f t="shared" si="4"/>
        <v>20000.330000000002</v>
      </c>
      <c r="V8" s="3">
        <f t="shared" si="7"/>
        <v>200003.30000000002</v>
      </c>
      <c r="W8" s="46">
        <f t="shared" si="8"/>
        <v>16807</v>
      </c>
      <c r="X8" s="46">
        <f t="shared" si="9"/>
        <v>20000</v>
      </c>
      <c r="Y8" s="3">
        <f t="shared" si="10"/>
        <v>198001.1</v>
      </c>
      <c r="Z8" s="35">
        <f t="shared" si="11"/>
        <v>200003.30000000002</v>
      </c>
      <c r="AA8" s="44">
        <f t="shared" si="12"/>
        <v>17088.200713650342</v>
      </c>
      <c r="AB8" s="47">
        <f t="shared" si="13"/>
        <v>8.5439593814953751E-2</v>
      </c>
    </row>
    <row r="9" spans="1:28" ht="68.5" customHeight="1" x14ac:dyDescent="0.2">
      <c r="A9" s="1">
        <v>4</v>
      </c>
      <c r="B9" s="2" t="s">
        <v>21</v>
      </c>
      <c r="C9" s="2" t="s">
        <v>26</v>
      </c>
      <c r="D9" s="2" t="s">
        <v>15</v>
      </c>
      <c r="E9" s="4" t="s">
        <v>63</v>
      </c>
      <c r="F9" s="5">
        <v>2</v>
      </c>
      <c r="G9" s="5" t="s">
        <v>19</v>
      </c>
      <c r="H9" s="2" t="s">
        <v>81</v>
      </c>
      <c r="I9" s="3">
        <v>1400000</v>
      </c>
      <c r="J9" s="3">
        <f t="shared" si="14"/>
        <v>98000.000000000015</v>
      </c>
      <c r="K9" s="3">
        <f t="shared" si="1"/>
        <v>1498000</v>
      </c>
      <c r="L9" s="3">
        <f t="shared" si="5"/>
        <v>2996000</v>
      </c>
      <c r="M9" s="3" t="s">
        <v>87</v>
      </c>
      <c r="N9" s="3">
        <v>1300000</v>
      </c>
      <c r="O9" s="3">
        <v>0</v>
      </c>
      <c r="P9" s="3">
        <f t="shared" si="2"/>
        <v>1300000</v>
      </c>
      <c r="Q9" s="3">
        <f t="shared" si="6"/>
        <v>2600000</v>
      </c>
      <c r="R9" s="3" t="s">
        <v>88</v>
      </c>
      <c r="S9" s="3">
        <v>1400000</v>
      </c>
      <c r="T9" s="3">
        <v>0</v>
      </c>
      <c r="U9" s="3">
        <f t="shared" si="4"/>
        <v>1400000</v>
      </c>
      <c r="V9" s="3">
        <f t="shared" si="7"/>
        <v>2800000</v>
      </c>
      <c r="W9" s="46">
        <f t="shared" si="8"/>
        <v>1300000</v>
      </c>
      <c r="X9" s="46">
        <f t="shared" si="9"/>
        <v>1400000</v>
      </c>
      <c r="Y9" s="3">
        <f t="shared" si="10"/>
        <v>2798666.6666666665</v>
      </c>
      <c r="Z9" s="35">
        <f t="shared" si="11"/>
        <v>2800000</v>
      </c>
      <c r="AA9" s="44">
        <f t="shared" si="12"/>
        <v>198003.36697473942</v>
      </c>
      <c r="AB9" s="47">
        <f t="shared" si="13"/>
        <v>7.0715488205264077E-2</v>
      </c>
    </row>
    <row r="10" spans="1:28" ht="36.5" customHeight="1" x14ac:dyDescent="0.2">
      <c r="A10" s="1">
        <v>5</v>
      </c>
      <c r="B10" s="2" t="s">
        <v>15</v>
      </c>
      <c r="C10" s="2" t="s">
        <v>27</v>
      </c>
      <c r="D10" s="2" t="s">
        <v>28</v>
      </c>
      <c r="E10" s="7" t="s">
        <v>29</v>
      </c>
      <c r="F10" s="5">
        <v>2</v>
      </c>
      <c r="G10" s="5" t="s">
        <v>19</v>
      </c>
      <c r="H10" s="40" t="s">
        <v>89</v>
      </c>
      <c r="I10" s="3">
        <v>760000</v>
      </c>
      <c r="J10" s="3">
        <f>I10*19%</f>
        <v>144400</v>
      </c>
      <c r="K10" s="3">
        <f t="shared" si="1"/>
        <v>904400</v>
      </c>
      <c r="L10" s="3">
        <f t="shared" si="5"/>
        <v>1808800</v>
      </c>
      <c r="M10" s="3" t="s">
        <v>90</v>
      </c>
      <c r="N10" s="3">
        <v>980000</v>
      </c>
      <c r="O10" s="3">
        <f>N10*19%</f>
        <v>186200</v>
      </c>
      <c r="P10" s="3">
        <f t="shared" si="2"/>
        <v>1166200</v>
      </c>
      <c r="Q10" s="3">
        <f t="shared" si="6"/>
        <v>2332400</v>
      </c>
      <c r="R10" s="2" t="s">
        <v>91</v>
      </c>
      <c r="S10" s="30">
        <v>360000</v>
      </c>
      <c r="T10" s="30">
        <v>0</v>
      </c>
      <c r="U10" s="30">
        <f t="shared" si="4"/>
        <v>360000</v>
      </c>
      <c r="V10" s="3">
        <f t="shared" si="7"/>
        <v>720000</v>
      </c>
      <c r="W10" s="46">
        <f t="shared" si="8"/>
        <v>360000</v>
      </c>
      <c r="X10" s="46">
        <f t="shared" si="9"/>
        <v>980000</v>
      </c>
      <c r="Y10" s="3">
        <f t="shared" si="10"/>
        <v>1620400</v>
      </c>
      <c r="Z10" s="35">
        <f t="shared" si="11"/>
        <v>1808800</v>
      </c>
      <c r="AA10" s="44">
        <f t="shared" si="12"/>
        <v>822544.44256830285</v>
      </c>
      <c r="AB10" s="52">
        <f t="shared" si="13"/>
        <v>0.45474593242387373</v>
      </c>
    </row>
    <row r="11" spans="1:28" ht="25.25" customHeight="1" x14ac:dyDescent="0.2">
      <c r="A11" s="1">
        <v>6</v>
      </c>
      <c r="B11" s="2" t="s">
        <v>15</v>
      </c>
      <c r="C11" s="2" t="s">
        <v>30</v>
      </c>
      <c r="D11" s="2" t="s">
        <v>23</v>
      </c>
      <c r="E11" s="4" t="s">
        <v>31</v>
      </c>
      <c r="F11" s="5">
        <v>2</v>
      </c>
      <c r="G11" s="5" t="s">
        <v>19</v>
      </c>
      <c r="H11" s="40" t="s">
        <v>92</v>
      </c>
      <c r="I11" s="3">
        <v>850000</v>
      </c>
      <c r="J11" s="3">
        <f>I11*19%</f>
        <v>161500</v>
      </c>
      <c r="K11" s="3">
        <f t="shared" si="1"/>
        <v>1011500</v>
      </c>
      <c r="L11" s="3">
        <f t="shared" si="5"/>
        <v>2023000</v>
      </c>
      <c r="M11" s="2" t="s">
        <v>93</v>
      </c>
      <c r="N11" s="3">
        <v>800000</v>
      </c>
      <c r="O11" s="3">
        <f t="shared" ref="O11:O14" si="15">+N11*19%</f>
        <v>152000</v>
      </c>
      <c r="P11" s="3">
        <f t="shared" si="2"/>
        <v>952000</v>
      </c>
      <c r="Q11" s="3">
        <f t="shared" si="6"/>
        <v>1904000</v>
      </c>
      <c r="R11" s="2" t="s">
        <v>91</v>
      </c>
      <c r="S11" s="3">
        <v>1300000</v>
      </c>
      <c r="T11" s="31">
        <v>0</v>
      </c>
      <c r="U11" s="3">
        <f t="shared" si="4"/>
        <v>1300000</v>
      </c>
      <c r="V11" s="3">
        <f t="shared" si="7"/>
        <v>2600000</v>
      </c>
      <c r="W11" s="46">
        <f t="shared" si="8"/>
        <v>800000</v>
      </c>
      <c r="X11" s="46">
        <f t="shared" si="9"/>
        <v>1300000</v>
      </c>
      <c r="Y11" s="3">
        <f t="shared" si="10"/>
        <v>2175666.6666666665</v>
      </c>
      <c r="Z11" s="35">
        <f t="shared" si="11"/>
        <v>2023000</v>
      </c>
      <c r="AA11" s="44">
        <f t="shared" si="12"/>
        <v>372269.16785215103</v>
      </c>
      <c r="AB11" s="47">
        <f t="shared" si="13"/>
        <v>0.18401837264070739</v>
      </c>
    </row>
    <row r="12" spans="1:28" ht="25.25" customHeight="1" x14ac:dyDescent="0.2">
      <c r="A12" s="1">
        <v>7</v>
      </c>
      <c r="B12" s="2" t="s">
        <v>15</v>
      </c>
      <c r="C12" s="2" t="s">
        <v>32</v>
      </c>
      <c r="D12" s="3" t="s">
        <v>33</v>
      </c>
      <c r="E12" s="7" t="s">
        <v>34</v>
      </c>
      <c r="F12" s="5">
        <v>1</v>
      </c>
      <c r="G12" s="5" t="s">
        <v>35</v>
      </c>
      <c r="H12" s="40" t="s">
        <v>94</v>
      </c>
      <c r="I12" s="3">
        <v>33529</v>
      </c>
      <c r="J12" s="3">
        <f t="shared" ref="J12:J14" si="16">+I12*19%</f>
        <v>6370.51</v>
      </c>
      <c r="K12" s="3">
        <f t="shared" si="1"/>
        <v>39899.51</v>
      </c>
      <c r="L12" s="3">
        <f t="shared" si="5"/>
        <v>39899.51</v>
      </c>
      <c r="M12" s="3" t="s">
        <v>95</v>
      </c>
      <c r="N12" s="3">
        <v>19800</v>
      </c>
      <c r="O12" s="3">
        <f t="shared" si="15"/>
        <v>3762</v>
      </c>
      <c r="P12" s="3">
        <f t="shared" si="2"/>
        <v>23562</v>
      </c>
      <c r="Q12" s="3">
        <f t="shared" si="6"/>
        <v>23562</v>
      </c>
      <c r="R12" s="2" t="s">
        <v>96</v>
      </c>
      <c r="S12" s="3">
        <v>23000</v>
      </c>
      <c r="T12" s="3">
        <f t="shared" ref="T12:T14" si="17">+S12*19%</f>
        <v>4370</v>
      </c>
      <c r="U12" s="3">
        <f t="shared" si="4"/>
        <v>27370</v>
      </c>
      <c r="V12" s="3">
        <f t="shared" si="7"/>
        <v>27370</v>
      </c>
      <c r="W12" s="46">
        <f t="shared" si="8"/>
        <v>19800</v>
      </c>
      <c r="X12" s="46">
        <f t="shared" si="9"/>
        <v>33529</v>
      </c>
      <c r="Y12" s="3">
        <f t="shared" si="10"/>
        <v>30277.170000000002</v>
      </c>
      <c r="Z12" s="35">
        <f t="shared" si="11"/>
        <v>27370</v>
      </c>
      <c r="AA12" s="44">
        <f t="shared" si="12"/>
        <v>8547.9404716399094</v>
      </c>
      <c r="AB12" s="52">
        <f t="shared" si="13"/>
        <v>0.31231057623821373</v>
      </c>
    </row>
    <row r="13" spans="1:28" ht="57.5" customHeight="1" x14ac:dyDescent="0.2">
      <c r="A13" s="1">
        <v>8</v>
      </c>
      <c r="B13" s="2" t="s">
        <v>36</v>
      </c>
      <c r="C13" s="8" t="s">
        <v>37</v>
      </c>
      <c r="D13" s="9" t="s">
        <v>38</v>
      </c>
      <c r="E13" s="7" t="s">
        <v>64</v>
      </c>
      <c r="F13" s="5">
        <v>4</v>
      </c>
      <c r="G13" s="5" t="s">
        <v>39</v>
      </c>
      <c r="H13" s="40"/>
      <c r="I13" s="3">
        <v>5860001</v>
      </c>
      <c r="J13" s="3">
        <f t="shared" si="16"/>
        <v>1113400.19</v>
      </c>
      <c r="K13" s="3">
        <f t="shared" si="1"/>
        <v>6973401.1899999995</v>
      </c>
      <c r="L13" s="3">
        <f t="shared" si="5"/>
        <v>27893604.759999998</v>
      </c>
      <c r="M13" s="3"/>
      <c r="N13" s="3">
        <v>5860001</v>
      </c>
      <c r="O13" s="3">
        <f t="shared" si="15"/>
        <v>1113400.19</v>
      </c>
      <c r="P13" s="3">
        <f t="shared" si="2"/>
        <v>6973401.1899999995</v>
      </c>
      <c r="Q13" s="3">
        <f t="shared" si="6"/>
        <v>27893604.759999998</v>
      </c>
      <c r="R13" s="3"/>
      <c r="S13" s="3">
        <v>5860001</v>
      </c>
      <c r="T13" s="3">
        <f t="shared" si="17"/>
        <v>1113400.19</v>
      </c>
      <c r="U13" s="3">
        <f t="shared" si="4"/>
        <v>6973401.1899999995</v>
      </c>
      <c r="V13" s="3">
        <f t="shared" si="7"/>
        <v>27893604.759999998</v>
      </c>
      <c r="W13" s="46">
        <f t="shared" si="8"/>
        <v>5860001</v>
      </c>
      <c r="X13" s="46">
        <f t="shared" si="9"/>
        <v>5860001</v>
      </c>
      <c r="Y13" s="3">
        <f t="shared" si="10"/>
        <v>27893604.760000002</v>
      </c>
      <c r="Z13" s="35">
        <f t="shared" si="11"/>
        <v>27893604.759999998</v>
      </c>
      <c r="AA13" s="44">
        <f t="shared" si="12"/>
        <v>4.5625301874860709E-9</v>
      </c>
      <c r="AB13" s="47">
        <f t="shared" si="13"/>
        <v>1.6356904124592863E-16</v>
      </c>
    </row>
    <row r="14" spans="1:28" ht="69.5" customHeight="1" x14ac:dyDescent="0.2">
      <c r="A14" s="1">
        <v>9</v>
      </c>
      <c r="B14" s="2" t="s">
        <v>36</v>
      </c>
      <c r="C14" s="8" t="s">
        <v>37</v>
      </c>
      <c r="D14" s="9" t="s">
        <v>38</v>
      </c>
      <c r="E14" s="7" t="s">
        <v>40</v>
      </c>
      <c r="F14" s="5">
        <v>4</v>
      </c>
      <c r="G14" s="5" t="s">
        <v>39</v>
      </c>
      <c r="H14" s="40"/>
      <c r="I14" s="3">
        <v>3640001</v>
      </c>
      <c r="J14" s="3">
        <f t="shared" si="16"/>
        <v>691600.19000000006</v>
      </c>
      <c r="K14" s="3">
        <f t="shared" si="1"/>
        <v>4331601.1900000004</v>
      </c>
      <c r="L14" s="3">
        <f t="shared" si="5"/>
        <v>17326404.760000002</v>
      </c>
      <c r="M14" s="3"/>
      <c r="N14" s="3">
        <v>3640001</v>
      </c>
      <c r="O14" s="3">
        <f t="shared" si="15"/>
        <v>691600.19000000006</v>
      </c>
      <c r="P14" s="3">
        <f t="shared" si="2"/>
        <v>4331601.1900000004</v>
      </c>
      <c r="Q14" s="3">
        <f t="shared" si="6"/>
        <v>17326404.760000002</v>
      </c>
      <c r="R14" s="3"/>
      <c r="S14" s="3">
        <v>3640001</v>
      </c>
      <c r="T14" s="3">
        <f t="shared" si="17"/>
        <v>691600.19000000006</v>
      </c>
      <c r="U14" s="3">
        <f t="shared" si="4"/>
        <v>4331601.1900000004</v>
      </c>
      <c r="V14" s="3">
        <f t="shared" si="7"/>
        <v>17326404.760000002</v>
      </c>
      <c r="W14" s="46">
        <f t="shared" si="8"/>
        <v>3640001</v>
      </c>
      <c r="X14" s="46">
        <f t="shared" si="9"/>
        <v>3640001</v>
      </c>
      <c r="Y14" s="3">
        <f t="shared" si="10"/>
        <v>17326404.760000002</v>
      </c>
      <c r="Z14" s="35">
        <f t="shared" si="11"/>
        <v>17326404.760000002</v>
      </c>
      <c r="AA14" s="44">
        <f t="shared" si="12"/>
        <v>0</v>
      </c>
      <c r="AB14" s="47">
        <f t="shared" si="13"/>
        <v>0</v>
      </c>
    </row>
    <row r="15" spans="1:28" ht="61.25" customHeight="1" x14ac:dyDescent="0.2">
      <c r="A15" s="1">
        <v>10</v>
      </c>
      <c r="B15" s="2" t="s">
        <v>41</v>
      </c>
      <c r="C15" s="2" t="s">
        <v>42</v>
      </c>
      <c r="D15" s="2" t="s">
        <v>28</v>
      </c>
      <c r="E15" s="7" t="s">
        <v>74</v>
      </c>
      <c r="F15" s="5">
        <v>30</v>
      </c>
      <c r="G15" s="5" t="s">
        <v>43</v>
      </c>
      <c r="H15" s="40"/>
      <c r="I15" s="3">
        <v>700000</v>
      </c>
      <c r="J15" s="3">
        <f t="shared" ref="J15:J16" si="18">I15*19%</f>
        <v>133000</v>
      </c>
      <c r="K15" s="3">
        <f t="shared" si="1"/>
        <v>833000</v>
      </c>
      <c r="L15" s="3">
        <f t="shared" si="5"/>
        <v>24990000</v>
      </c>
      <c r="M15" s="3"/>
      <c r="N15" s="3">
        <v>700000</v>
      </c>
      <c r="O15" s="3">
        <f t="shared" ref="O15:O17" si="19">N15*19%</f>
        <v>133000</v>
      </c>
      <c r="P15" s="3">
        <f t="shared" si="2"/>
        <v>833000</v>
      </c>
      <c r="Q15" s="3">
        <f t="shared" si="6"/>
        <v>24990000</v>
      </c>
      <c r="R15" s="3"/>
      <c r="S15" s="3">
        <v>700000</v>
      </c>
      <c r="T15" s="3">
        <f t="shared" ref="T15:T16" si="20">S15*19%</f>
        <v>133000</v>
      </c>
      <c r="U15" s="3">
        <f t="shared" si="4"/>
        <v>833000</v>
      </c>
      <c r="V15" s="3">
        <f t="shared" si="7"/>
        <v>24990000</v>
      </c>
      <c r="W15" s="46">
        <f t="shared" si="8"/>
        <v>700000</v>
      </c>
      <c r="X15" s="46">
        <f t="shared" si="9"/>
        <v>700000</v>
      </c>
      <c r="Y15" s="3">
        <f t="shared" si="10"/>
        <v>24990000</v>
      </c>
      <c r="Z15" s="35">
        <f t="shared" si="11"/>
        <v>24990000</v>
      </c>
      <c r="AA15" s="44">
        <f t="shared" si="12"/>
        <v>0</v>
      </c>
      <c r="AB15" s="47">
        <f t="shared" si="13"/>
        <v>0</v>
      </c>
    </row>
    <row r="16" spans="1:28" ht="58.25" customHeight="1" x14ac:dyDescent="0.2">
      <c r="A16" s="1">
        <v>11</v>
      </c>
      <c r="B16" s="2" t="s">
        <v>36</v>
      </c>
      <c r="C16" s="8" t="s">
        <v>37</v>
      </c>
      <c r="D16" s="9" t="s">
        <v>38</v>
      </c>
      <c r="E16" s="7" t="s">
        <v>44</v>
      </c>
      <c r="F16" s="5">
        <v>1</v>
      </c>
      <c r="G16" s="5" t="s">
        <v>45</v>
      </c>
      <c r="H16" s="40"/>
      <c r="I16" s="3">
        <v>5860001</v>
      </c>
      <c r="J16" s="3">
        <f t="shared" si="18"/>
        <v>1113400.19</v>
      </c>
      <c r="K16" s="3">
        <f t="shared" si="1"/>
        <v>6973401.1899999995</v>
      </c>
      <c r="L16" s="3">
        <f t="shared" si="5"/>
        <v>6973401.1899999995</v>
      </c>
      <c r="M16" s="3"/>
      <c r="N16" s="3">
        <v>5860001</v>
      </c>
      <c r="O16" s="3">
        <f t="shared" si="19"/>
        <v>1113400.19</v>
      </c>
      <c r="P16" s="3">
        <f t="shared" si="2"/>
        <v>6973401.1899999995</v>
      </c>
      <c r="Q16" s="3">
        <f t="shared" si="6"/>
        <v>6973401.1899999995</v>
      </c>
      <c r="R16" s="3"/>
      <c r="S16" s="3">
        <v>5860001</v>
      </c>
      <c r="T16" s="3">
        <f t="shared" si="20"/>
        <v>1113400.19</v>
      </c>
      <c r="U16" s="3">
        <f t="shared" si="4"/>
        <v>6973401.1899999995</v>
      </c>
      <c r="V16" s="3">
        <f t="shared" si="7"/>
        <v>6973401.1899999995</v>
      </c>
      <c r="W16" s="46">
        <f t="shared" si="8"/>
        <v>5860001</v>
      </c>
      <c r="X16" s="46">
        <f t="shared" si="9"/>
        <v>5860001</v>
      </c>
      <c r="Y16" s="3">
        <f t="shared" si="10"/>
        <v>6973401.1900000004</v>
      </c>
      <c r="Z16" s="35">
        <f t="shared" si="11"/>
        <v>6973401.1899999995</v>
      </c>
      <c r="AA16" s="44">
        <f t="shared" si="12"/>
        <v>1.1406325468715177E-9</v>
      </c>
      <c r="AB16" s="47">
        <f t="shared" si="13"/>
        <v>1.6356904124592863E-16</v>
      </c>
    </row>
    <row r="17" spans="1:28" ht="65" customHeight="1" x14ac:dyDescent="0.2">
      <c r="A17" s="1">
        <v>12</v>
      </c>
      <c r="B17" s="2" t="s">
        <v>41</v>
      </c>
      <c r="C17" s="2" t="s">
        <v>42</v>
      </c>
      <c r="D17" s="2" t="s">
        <v>28</v>
      </c>
      <c r="E17" s="7" t="s">
        <v>75</v>
      </c>
      <c r="F17" s="5">
        <v>36</v>
      </c>
      <c r="G17" s="5" t="s">
        <v>19</v>
      </c>
      <c r="H17" s="40"/>
      <c r="I17" s="3">
        <v>1000000</v>
      </c>
      <c r="J17" s="3">
        <f>+I17*19%</f>
        <v>190000</v>
      </c>
      <c r="K17" s="3">
        <f t="shared" si="1"/>
        <v>1190000</v>
      </c>
      <c r="L17" s="3">
        <f t="shared" si="5"/>
        <v>42840000</v>
      </c>
      <c r="M17" s="3"/>
      <c r="N17" s="3">
        <v>1000000</v>
      </c>
      <c r="O17" s="3">
        <f t="shared" si="19"/>
        <v>190000</v>
      </c>
      <c r="P17" s="3">
        <f t="shared" si="2"/>
        <v>1190000</v>
      </c>
      <c r="Q17" s="3">
        <f t="shared" si="6"/>
        <v>42840000</v>
      </c>
      <c r="R17" s="3"/>
      <c r="S17" s="3">
        <v>1000000</v>
      </c>
      <c r="T17" s="3">
        <f t="shared" ref="T17:T19" si="21">+S17*19%</f>
        <v>190000</v>
      </c>
      <c r="U17" s="3">
        <f t="shared" si="4"/>
        <v>1190000</v>
      </c>
      <c r="V17" s="3">
        <f t="shared" si="7"/>
        <v>42840000</v>
      </c>
      <c r="W17" s="46">
        <f t="shared" si="8"/>
        <v>1000000</v>
      </c>
      <c r="X17" s="46">
        <f t="shared" si="9"/>
        <v>1000000</v>
      </c>
      <c r="Y17" s="3">
        <f t="shared" si="10"/>
        <v>42840000</v>
      </c>
      <c r="Z17" s="35">
        <f t="shared" si="11"/>
        <v>42840000</v>
      </c>
      <c r="AA17" s="44">
        <f t="shared" si="12"/>
        <v>0</v>
      </c>
      <c r="AB17" s="47">
        <f t="shared" si="13"/>
        <v>0</v>
      </c>
    </row>
    <row r="18" spans="1:28" ht="46.25" customHeight="1" x14ac:dyDescent="0.2">
      <c r="A18" s="1">
        <v>13</v>
      </c>
      <c r="B18" s="8" t="s">
        <v>46</v>
      </c>
      <c r="C18" s="8" t="s">
        <v>47</v>
      </c>
      <c r="D18" s="8" t="s">
        <v>33</v>
      </c>
      <c r="E18" s="10" t="s">
        <v>48</v>
      </c>
      <c r="F18" s="11">
        <v>70</v>
      </c>
      <c r="G18" s="5" t="s">
        <v>19</v>
      </c>
      <c r="H18" s="40" t="s">
        <v>97</v>
      </c>
      <c r="I18" s="3">
        <v>21008</v>
      </c>
      <c r="J18" s="12">
        <v>3992</v>
      </c>
      <c r="K18" s="3">
        <f t="shared" si="1"/>
        <v>25000</v>
      </c>
      <c r="L18" s="3">
        <f t="shared" si="5"/>
        <v>1750000</v>
      </c>
      <c r="M18" s="2" t="s">
        <v>98</v>
      </c>
      <c r="N18" s="3">
        <v>23529</v>
      </c>
      <c r="O18" s="3">
        <f>N18*19%</f>
        <v>4470.51</v>
      </c>
      <c r="P18" s="3">
        <f t="shared" si="2"/>
        <v>27999.510000000002</v>
      </c>
      <c r="Q18" s="3">
        <f t="shared" si="6"/>
        <v>1959965.7000000002</v>
      </c>
      <c r="R18" s="3" t="s">
        <v>99</v>
      </c>
      <c r="S18" s="3">
        <v>24370</v>
      </c>
      <c r="T18" s="3">
        <f t="shared" si="21"/>
        <v>4630.3</v>
      </c>
      <c r="U18" s="3">
        <f t="shared" si="4"/>
        <v>29000.3</v>
      </c>
      <c r="V18" s="3">
        <f t="shared" si="7"/>
        <v>2030021</v>
      </c>
      <c r="W18" s="46">
        <f t="shared" si="8"/>
        <v>21008</v>
      </c>
      <c r="X18" s="46">
        <f t="shared" si="9"/>
        <v>24370</v>
      </c>
      <c r="Y18" s="3">
        <f t="shared" si="10"/>
        <v>1913328.9000000001</v>
      </c>
      <c r="Z18" s="35">
        <f t="shared" si="11"/>
        <v>1959965.7000000002</v>
      </c>
      <c r="AA18" s="44">
        <f t="shared" si="12"/>
        <v>145719.53693973229</v>
      </c>
      <c r="AB18" s="47">
        <f t="shared" si="13"/>
        <v>7.4348003610334751E-2</v>
      </c>
    </row>
    <row r="19" spans="1:28" ht="70.25" customHeight="1" x14ac:dyDescent="0.2">
      <c r="A19" s="1">
        <v>14</v>
      </c>
      <c r="B19" s="2" t="s">
        <v>36</v>
      </c>
      <c r="C19" s="2" t="s">
        <v>37</v>
      </c>
      <c r="D19" s="2" t="s">
        <v>28</v>
      </c>
      <c r="E19" s="7" t="s">
        <v>76</v>
      </c>
      <c r="F19" s="5">
        <v>120</v>
      </c>
      <c r="G19" s="5" t="s">
        <v>49</v>
      </c>
      <c r="H19" s="40" t="s">
        <v>100</v>
      </c>
      <c r="I19" s="3">
        <v>55000</v>
      </c>
      <c r="J19" s="3">
        <f t="shared" ref="J19:J21" si="22">+I19*19%</f>
        <v>10450</v>
      </c>
      <c r="K19" s="3">
        <f t="shared" si="1"/>
        <v>65450</v>
      </c>
      <c r="L19" s="3">
        <f t="shared" si="5"/>
        <v>7854000</v>
      </c>
      <c r="M19" s="2" t="s">
        <v>101</v>
      </c>
      <c r="N19" s="3">
        <v>58000</v>
      </c>
      <c r="O19" s="3">
        <f t="shared" ref="O19:O21" si="23">+N19*19%</f>
        <v>11020</v>
      </c>
      <c r="P19" s="3">
        <f t="shared" si="2"/>
        <v>69020</v>
      </c>
      <c r="Q19" s="3">
        <f t="shared" si="6"/>
        <v>8282400</v>
      </c>
      <c r="R19" s="3" t="s">
        <v>102</v>
      </c>
      <c r="S19" s="33">
        <v>67800</v>
      </c>
      <c r="T19" s="33">
        <f t="shared" si="21"/>
        <v>12882</v>
      </c>
      <c r="U19" s="34">
        <f t="shared" si="4"/>
        <v>80682</v>
      </c>
      <c r="V19" s="3">
        <f t="shared" si="7"/>
        <v>9681840</v>
      </c>
      <c r="W19" s="46">
        <f t="shared" si="8"/>
        <v>55000</v>
      </c>
      <c r="X19" s="46">
        <f t="shared" si="9"/>
        <v>67800</v>
      </c>
      <c r="Y19" s="3">
        <f t="shared" si="10"/>
        <v>8606080</v>
      </c>
      <c r="Z19" s="35">
        <f t="shared" si="11"/>
        <v>8282400</v>
      </c>
      <c r="AA19" s="44">
        <f t="shared" si="12"/>
        <v>955942.63593585987</v>
      </c>
      <c r="AB19" s="47">
        <f t="shared" si="13"/>
        <v>0.11541855451751423</v>
      </c>
    </row>
    <row r="20" spans="1:28" ht="50" customHeight="1" x14ac:dyDescent="0.2">
      <c r="A20" s="1">
        <v>15</v>
      </c>
      <c r="B20" s="2" t="s">
        <v>41</v>
      </c>
      <c r="C20" s="2" t="s">
        <v>50</v>
      </c>
      <c r="D20" s="6" t="s">
        <v>17</v>
      </c>
      <c r="E20" s="4" t="s">
        <v>51</v>
      </c>
      <c r="F20" s="5">
        <v>2</v>
      </c>
      <c r="G20" s="5" t="s">
        <v>19</v>
      </c>
      <c r="H20" s="40" t="s">
        <v>103</v>
      </c>
      <c r="I20" s="3">
        <v>135000</v>
      </c>
      <c r="J20" s="3">
        <f t="shared" si="22"/>
        <v>25650</v>
      </c>
      <c r="K20" s="3">
        <f t="shared" si="1"/>
        <v>160650</v>
      </c>
      <c r="L20" s="3">
        <f t="shared" si="5"/>
        <v>321300</v>
      </c>
      <c r="M20" s="3" t="s">
        <v>104</v>
      </c>
      <c r="N20" s="3">
        <v>125000</v>
      </c>
      <c r="O20" s="3">
        <f t="shared" si="23"/>
        <v>23750</v>
      </c>
      <c r="P20" s="3">
        <f t="shared" si="2"/>
        <v>148750</v>
      </c>
      <c r="Q20" s="3">
        <f t="shared" si="6"/>
        <v>297500</v>
      </c>
      <c r="R20" s="2" t="s">
        <v>81</v>
      </c>
      <c r="S20" s="3">
        <v>100000</v>
      </c>
      <c r="T20" s="3">
        <f>+S20*7%</f>
        <v>7000.0000000000009</v>
      </c>
      <c r="U20" s="3">
        <f t="shared" si="4"/>
        <v>107000</v>
      </c>
      <c r="V20" s="3">
        <f t="shared" si="7"/>
        <v>214000</v>
      </c>
      <c r="W20" s="46">
        <f t="shared" si="8"/>
        <v>100000</v>
      </c>
      <c r="X20" s="46">
        <f t="shared" si="9"/>
        <v>135000</v>
      </c>
      <c r="Y20" s="3">
        <f t="shared" si="10"/>
        <v>277600</v>
      </c>
      <c r="Z20" s="35">
        <f t="shared" si="11"/>
        <v>297500</v>
      </c>
      <c r="AA20" s="44">
        <f t="shared" si="12"/>
        <v>56350.066548319177</v>
      </c>
      <c r="AB20" s="47">
        <f t="shared" si="13"/>
        <v>0.18941198839771151</v>
      </c>
    </row>
    <row r="21" spans="1:28" ht="59.5" customHeight="1" x14ac:dyDescent="0.2">
      <c r="A21" s="1">
        <v>16</v>
      </c>
      <c r="B21" s="2" t="s">
        <v>52</v>
      </c>
      <c r="C21" s="2" t="s">
        <v>53</v>
      </c>
      <c r="D21" s="2" t="s">
        <v>33</v>
      </c>
      <c r="E21" s="7" t="s">
        <v>61</v>
      </c>
      <c r="F21" s="5">
        <v>24</v>
      </c>
      <c r="G21" s="5" t="s">
        <v>19</v>
      </c>
      <c r="H21" s="40" t="s">
        <v>105</v>
      </c>
      <c r="I21" s="3">
        <v>210085</v>
      </c>
      <c r="J21" s="3">
        <f t="shared" si="22"/>
        <v>39916.15</v>
      </c>
      <c r="K21" s="3">
        <f t="shared" si="1"/>
        <v>250001.15</v>
      </c>
      <c r="L21" s="3">
        <f t="shared" si="5"/>
        <v>6000027.5999999996</v>
      </c>
      <c r="M21" s="2" t="s">
        <v>106</v>
      </c>
      <c r="N21" s="3">
        <v>200000</v>
      </c>
      <c r="O21" s="3">
        <f t="shared" si="23"/>
        <v>38000</v>
      </c>
      <c r="P21" s="3">
        <f t="shared" si="2"/>
        <v>238000</v>
      </c>
      <c r="Q21" s="3">
        <f t="shared" si="6"/>
        <v>5712000</v>
      </c>
      <c r="R21" s="2" t="s">
        <v>107</v>
      </c>
      <c r="S21" s="13">
        <v>195400</v>
      </c>
      <c r="T21" s="13">
        <v>0</v>
      </c>
      <c r="U21" s="13">
        <f t="shared" si="4"/>
        <v>195400</v>
      </c>
      <c r="V21" s="3">
        <f t="shared" si="7"/>
        <v>4689600</v>
      </c>
      <c r="W21" s="46">
        <f t="shared" si="8"/>
        <v>195400</v>
      </c>
      <c r="X21" s="46">
        <f t="shared" si="9"/>
        <v>210085</v>
      </c>
      <c r="Y21" s="3">
        <f t="shared" si="10"/>
        <v>5467209.2000000002</v>
      </c>
      <c r="Z21" s="35">
        <f t="shared" si="11"/>
        <v>5712000</v>
      </c>
      <c r="AA21" s="44">
        <f t="shared" si="12"/>
        <v>688655.95585452835</v>
      </c>
      <c r="AB21" s="47">
        <f t="shared" si="13"/>
        <v>0.12056301748153507</v>
      </c>
    </row>
    <row r="22" spans="1:28" ht="43.5" customHeight="1" x14ac:dyDescent="0.2">
      <c r="A22" s="1">
        <v>17</v>
      </c>
      <c r="B22" s="2" t="s">
        <v>52</v>
      </c>
      <c r="C22" s="2" t="s">
        <v>53</v>
      </c>
      <c r="D22" s="2" t="s">
        <v>33</v>
      </c>
      <c r="E22" s="7" t="s">
        <v>54</v>
      </c>
      <c r="F22" s="5">
        <v>12</v>
      </c>
      <c r="G22" s="5" t="s">
        <v>19</v>
      </c>
      <c r="H22" s="2" t="s">
        <v>106</v>
      </c>
      <c r="I22" s="3">
        <v>15000</v>
      </c>
      <c r="J22" s="3">
        <v>7329</v>
      </c>
      <c r="K22" s="3">
        <f t="shared" si="1"/>
        <v>22329</v>
      </c>
      <c r="L22" s="3">
        <f t="shared" si="5"/>
        <v>267948</v>
      </c>
      <c r="M22" s="3" t="s">
        <v>108</v>
      </c>
      <c r="N22" s="3">
        <v>15000</v>
      </c>
      <c r="O22" s="3">
        <v>0</v>
      </c>
      <c r="P22" s="3">
        <f t="shared" si="2"/>
        <v>15000</v>
      </c>
      <c r="Q22" s="3">
        <f t="shared" si="6"/>
        <v>180000</v>
      </c>
      <c r="R22" s="3" t="s">
        <v>109</v>
      </c>
      <c r="S22" s="13">
        <v>12605</v>
      </c>
      <c r="T22" s="13">
        <f t="shared" ref="T22:T25" si="24">+S22*19%</f>
        <v>2394.9499999999998</v>
      </c>
      <c r="U22" s="13">
        <f t="shared" si="4"/>
        <v>14999.95</v>
      </c>
      <c r="V22" s="3">
        <f t="shared" si="7"/>
        <v>179999.40000000002</v>
      </c>
      <c r="W22" s="46">
        <f t="shared" si="8"/>
        <v>12605</v>
      </c>
      <c r="X22" s="46">
        <f t="shared" si="9"/>
        <v>15000</v>
      </c>
      <c r="Y22" s="3">
        <f t="shared" si="10"/>
        <v>209315.80000000002</v>
      </c>
      <c r="Z22" s="35">
        <f t="shared" si="11"/>
        <v>180000</v>
      </c>
      <c r="AA22" s="44">
        <f t="shared" si="12"/>
        <v>50776.974680656276</v>
      </c>
      <c r="AB22" s="52">
        <f t="shared" si="13"/>
        <v>0.28209430378142375</v>
      </c>
    </row>
    <row r="23" spans="1:28" ht="37.5" customHeight="1" x14ac:dyDescent="0.2">
      <c r="A23" s="1">
        <v>18</v>
      </c>
      <c r="B23" s="2" t="s">
        <v>41</v>
      </c>
      <c r="C23" s="2" t="s">
        <v>55</v>
      </c>
      <c r="D23" s="2" t="s">
        <v>17</v>
      </c>
      <c r="E23" s="7" t="s">
        <v>56</v>
      </c>
      <c r="F23" s="5">
        <v>2</v>
      </c>
      <c r="G23" s="5" t="s">
        <v>19</v>
      </c>
      <c r="H23" s="40" t="s">
        <v>110</v>
      </c>
      <c r="I23" s="3">
        <v>400000</v>
      </c>
      <c r="J23" s="3">
        <f t="shared" ref="J23:J25" si="25">+I23*19%</f>
        <v>76000</v>
      </c>
      <c r="K23" s="3">
        <f t="shared" si="1"/>
        <v>476000</v>
      </c>
      <c r="L23" s="3">
        <f t="shared" si="5"/>
        <v>952000</v>
      </c>
      <c r="M23" s="2" t="s">
        <v>111</v>
      </c>
      <c r="N23" s="3">
        <v>350000</v>
      </c>
      <c r="O23" s="3">
        <v>0</v>
      </c>
      <c r="P23" s="3">
        <f t="shared" si="2"/>
        <v>350000</v>
      </c>
      <c r="Q23" s="3">
        <f t="shared" si="6"/>
        <v>700000</v>
      </c>
      <c r="R23" s="2" t="s">
        <v>112</v>
      </c>
      <c r="S23" s="3">
        <v>250000</v>
      </c>
      <c r="T23" s="3">
        <f t="shared" si="24"/>
        <v>47500</v>
      </c>
      <c r="U23" s="3">
        <f t="shared" si="4"/>
        <v>297500</v>
      </c>
      <c r="V23" s="3">
        <f t="shared" si="7"/>
        <v>595000</v>
      </c>
      <c r="W23" s="46">
        <f t="shared" si="8"/>
        <v>250000</v>
      </c>
      <c r="X23" s="46">
        <f t="shared" si="9"/>
        <v>400000</v>
      </c>
      <c r="Y23" s="3">
        <f t="shared" si="10"/>
        <v>749000</v>
      </c>
      <c r="Z23" s="35">
        <f t="shared" si="11"/>
        <v>700000</v>
      </c>
      <c r="AA23" s="44">
        <f t="shared" si="12"/>
        <v>183474.79390913621</v>
      </c>
      <c r="AB23" s="52">
        <f t="shared" si="13"/>
        <v>0.26210684844162313</v>
      </c>
    </row>
    <row r="24" spans="1:28" ht="92" customHeight="1" x14ac:dyDescent="0.2">
      <c r="A24" s="1">
        <v>19</v>
      </c>
      <c r="B24" s="2" t="s">
        <v>52</v>
      </c>
      <c r="C24" s="2" t="s">
        <v>57</v>
      </c>
      <c r="D24" s="2" t="s">
        <v>58</v>
      </c>
      <c r="E24" s="14" t="s">
        <v>62</v>
      </c>
      <c r="F24" s="15">
        <v>2</v>
      </c>
      <c r="G24" s="15" t="s">
        <v>25</v>
      </c>
      <c r="H24" s="41" t="s">
        <v>113</v>
      </c>
      <c r="I24" s="16">
        <v>1057563</v>
      </c>
      <c r="J24" s="16">
        <f t="shared" si="25"/>
        <v>200936.97</v>
      </c>
      <c r="K24" s="16">
        <f t="shared" si="1"/>
        <v>1258499.97</v>
      </c>
      <c r="L24" s="3">
        <f t="shared" si="5"/>
        <v>2516999.94</v>
      </c>
      <c r="M24" s="39" t="s">
        <v>114</v>
      </c>
      <c r="N24" s="17">
        <v>1057563</v>
      </c>
      <c r="O24" s="17">
        <f t="shared" ref="O24:O25" si="26">+N24*19%</f>
        <v>200936.97</v>
      </c>
      <c r="P24" s="17">
        <f t="shared" si="2"/>
        <v>1258499.97</v>
      </c>
      <c r="Q24" s="3">
        <f t="shared" si="6"/>
        <v>2516999.94</v>
      </c>
      <c r="R24" s="51" t="s">
        <v>115</v>
      </c>
      <c r="S24" s="29">
        <v>1057563</v>
      </c>
      <c r="T24" s="29">
        <f t="shared" si="24"/>
        <v>200936.97</v>
      </c>
      <c r="U24" s="29">
        <f t="shared" si="4"/>
        <v>1258499.97</v>
      </c>
      <c r="V24" s="3">
        <f t="shared" si="7"/>
        <v>2516999.94</v>
      </c>
      <c r="W24" s="46">
        <f t="shared" si="8"/>
        <v>1057563</v>
      </c>
      <c r="X24" s="46">
        <f t="shared" si="9"/>
        <v>1057563</v>
      </c>
      <c r="Y24" s="3">
        <f t="shared" si="10"/>
        <v>2516999.94</v>
      </c>
      <c r="Z24" s="35">
        <f t="shared" si="11"/>
        <v>2516999.94</v>
      </c>
      <c r="AA24" s="44">
        <f t="shared" si="12"/>
        <v>0</v>
      </c>
      <c r="AB24" s="47">
        <f t="shared" si="13"/>
        <v>0</v>
      </c>
    </row>
    <row r="25" spans="1:28" ht="107" customHeight="1" x14ac:dyDescent="0.2">
      <c r="A25" s="26">
        <v>20</v>
      </c>
      <c r="B25" s="23" t="s">
        <v>59</v>
      </c>
      <c r="C25" s="24" t="s">
        <v>60</v>
      </c>
      <c r="D25" s="25" t="s">
        <v>28</v>
      </c>
      <c r="E25" s="7" t="s">
        <v>119</v>
      </c>
      <c r="F25" s="27">
        <v>1</v>
      </c>
      <c r="G25" s="5" t="s">
        <v>19</v>
      </c>
      <c r="H25" s="40" t="s">
        <v>116</v>
      </c>
      <c r="I25" s="3">
        <v>25208000</v>
      </c>
      <c r="J25" s="3">
        <f t="shared" si="25"/>
        <v>4789520</v>
      </c>
      <c r="K25" s="3">
        <f t="shared" si="1"/>
        <v>29997520</v>
      </c>
      <c r="L25" s="3">
        <f t="shared" si="5"/>
        <v>29997520</v>
      </c>
      <c r="M25" s="3" t="s">
        <v>117</v>
      </c>
      <c r="N25" s="3">
        <v>27731093</v>
      </c>
      <c r="O25" s="3">
        <f t="shared" si="26"/>
        <v>5268907.67</v>
      </c>
      <c r="P25" s="3">
        <f t="shared" si="2"/>
        <v>33000000.670000002</v>
      </c>
      <c r="Q25" s="3">
        <f t="shared" si="6"/>
        <v>33000000.670000002</v>
      </c>
      <c r="R25" s="3" t="s">
        <v>118</v>
      </c>
      <c r="S25" s="30">
        <v>44790000</v>
      </c>
      <c r="T25" s="30">
        <f t="shared" si="24"/>
        <v>8510100</v>
      </c>
      <c r="U25" s="30">
        <f t="shared" si="4"/>
        <v>53300100</v>
      </c>
      <c r="V25" s="3">
        <f t="shared" si="7"/>
        <v>53300100</v>
      </c>
      <c r="W25" s="46">
        <f t="shared" si="8"/>
        <v>25208000</v>
      </c>
      <c r="X25" s="46">
        <f t="shared" si="9"/>
        <v>44790000</v>
      </c>
      <c r="Y25" s="3">
        <f t="shared" si="10"/>
        <v>38765873.556666665</v>
      </c>
      <c r="Z25" s="35">
        <f t="shared" si="11"/>
        <v>33000000.670000002</v>
      </c>
      <c r="AA25" s="44">
        <f t="shared" si="12"/>
        <v>12676218.926517403</v>
      </c>
      <c r="AB25" s="52">
        <f t="shared" si="13"/>
        <v>0.38412783845914394</v>
      </c>
    </row>
    <row r="26" spans="1:28" ht="51.5" customHeight="1" x14ac:dyDescent="0.2">
      <c r="E26" s="18"/>
      <c r="I26" s="19"/>
      <c r="J26" s="19"/>
      <c r="K26" s="19"/>
      <c r="L26" s="19"/>
      <c r="M26" s="19"/>
      <c r="Y26" s="43">
        <f>SUM(Y6:Y25)</f>
        <v>189434695.33666667</v>
      </c>
      <c r="Z26" s="42">
        <f>SUM(Z6:Z25)</f>
        <v>183696450.31999999</v>
      </c>
    </row>
    <row r="27" spans="1:28" ht="15.75" customHeight="1" x14ac:dyDescent="0.2">
      <c r="E27" s="18"/>
      <c r="I27" s="19"/>
      <c r="J27" s="19"/>
      <c r="K27" s="19"/>
      <c r="L27" s="19"/>
      <c r="M27" s="19"/>
    </row>
    <row r="28" spans="1:28" ht="15.75" customHeight="1" x14ac:dyDescent="0.2">
      <c r="E28" s="18"/>
      <c r="I28" s="19"/>
      <c r="J28" s="19"/>
      <c r="K28" s="19"/>
      <c r="L28" s="19"/>
      <c r="M28" s="19"/>
    </row>
    <row r="29" spans="1:28" ht="15.75" customHeight="1" thickBot="1" x14ac:dyDescent="0.25">
      <c r="E29" s="18"/>
      <c r="I29" s="19"/>
      <c r="J29" s="19"/>
      <c r="K29" s="19"/>
      <c r="L29" s="19"/>
      <c r="M29" s="19"/>
    </row>
    <row r="30" spans="1:28" ht="115.25" customHeight="1" thickBot="1" x14ac:dyDescent="0.25">
      <c r="A30" s="53" t="s">
        <v>122</v>
      </c>
      <c r="B30" s="54"/>
      <c r="C30" s="54"/>
      <c r="D30" s="54"/>
      <c r="E30" s="54"/>
      <c r="F30" s="54"/>
      <c r="G30" s="54"/>
      <c r="H30" s="54"/>
      <c r="I30" s="54"/>
      <c r="J30" s="55"/>
      <c r="K30" s="19"/>
      <c r="L30" s="19"/>
      <c r="M30" s="19"/>
    </row>
    <row r="31" spans="1:28" ht="15.75" customHeight="1" x14ac:dyDescent="0.2">
      <c r="E31" s="18"/>
      <c r="I31" s="19"/>
      <c r="J31" s="19"/>
      <c r="K31" s="19"/>
      <c r="L31" s="19"/>
      <c r="M31" s="19"/>
    </row>
    <row r="32" spans="1:28" ht="15.75" customHeight="1" x14ac:dyDescent="0.2">
      <c r="E32" s="18"/>
      <c r="I32" s="19"/>
      <c r="J32" s="19"/>
      <c r="K32" s="19"/>
      <c r="L32" s="19"/>
      <c r="M32" s="19"/>
    </row>
    <row r="33" spans="5:21" ht="15.75" customHeight="1" x14ac:dyDescent="0.2">
      <c r="E33" s="18"/>
      <c r="I33" s="19"/>
      <c r="J33" s="19"/>
      <c r="K33" s="19"/>
      <c r="L33" s="19"/>
      <c r="M33" s="19"/>
      <c r="U33" s="32"/>
    </row>
    <row r="34" spans="5:21" ht="15.75" customHeight="1" x14ac:dyDescent="0.2">
      <c r="E34" s="18"/>
      <c r="I34" s="19"/>
      <c r="J34" s="19"/>
      <c r="K34" s="19"/>
      <c r="L34" s="19"/>
      <c r="M34" s="19"/>
    </row>
    <row r="35" spans="5:21" ht="15.75" customHeight="1" x14ac:dyDescent="0.2">
      <c r="E35" s="18"/>
      <c r="I35" s="19"/>
      <c r="J35" s="19"/>
      <c r="K35" s="19"/>
      <c r="L35" s="19"/>
      <c r="M35" s="19"/>
    </row>
    <row r="36" spans="5:21" ht="15.75" customHeight="1" x14ac:dyDescent="0.2">
      <c r="E36" s="18"/>
      <c r="I36" s="19"/>
      <c r="J36" s="19"/>
      <c r="K36" s="19"/>
      <c r="L36" s="19"/>
      <c r="M36" s="19"/>
    </row>
    <row r="37" spans="5:21" ht="15.75" customHeight="1" x14ac:dyDescent="0.2">
      <c r="E37" s="18"/>
      <c r="I37" s="19"/>
      <c r="J37" s="19"/>
      <c r="K37" s="19"/>
      <c r="L37" s="19"/>
      <c r="M37" s="19"/>
    </row>
    <row r="38" spans="5:21" ht="15.75" customHeight="1" x14ac:dyDescent="0.2">
      <c r="E38" s="18"/>
      <c r="I38" s="19"/>
      <c r="J38" s="19"/>
      <c r="K38" s="19"/>
      <c r="L38" s="19"/>
      <c r="M38" s="19"/>
    </row>
    <row r="39" spans="5:21" ht="15.75" customHeight="1" x14ac:dyDescent="0.2">
      <c r="E39" s="18"/>
      <c r="I39" s="19"/>
      <c r="J39" s="19"/>
      <c r="K39" s="19"/>
      <c r="L39" s="19"/>
      <c r="M39" s="19"/>
    </row>
    <row r="40" spans="5:21" ht="15.75" customHeight="1" x14ac:dyDescent="0.2">
      <c r="E40" s="18"/>
      <c r="I40" s="19"/>
      <c r="J40" s="19"/>
      <c r="K40" s="19"/>
      <c r="L40" s="19"/>
      <c r="M40" s="19"/>
    </row>
    <row r="41" spans="5:21" ht="15.75" customHeight="1" x14ac:dyDescent="0.2">
      <c r="E41" s="18"/>
      <c r="I41" s="19"/>
      <c r="J41" s="19"/>
      <c r="K41" s="19"/>
      <c r="L41" s="19"/>
      <c r="M41" s="19"/>
    </row>
    <row r="42" spans="5:21" ht="15.75" customHeight="1" x14ac:dyDescent="0.2">
      <c r="E42" s="18"/>
      <c r="I42" s="19"/>
      <c r="J42" s="19"/>
      <c r="K42" s="19"/>
      <c r="L42" s="19"/>
      <c r="M42" s="19"/>
    </row>
    <row r="43" spans="5:21" ht="15.75" customHeight="1" x14ac:dyDescent="0.2">
      <c r="E43" s="18"/>
      <c r="I43" s="19"/>
      <c r="J43" s="19"/>
      <c r="K43" s="19"/>
      <c r="L43" s="19"/>
      <c r="M43" s="19"/>
    </row>
    <row r="44" spans="5:21" ht="15.75" customHeight="1" x14ac:dyDescent="0.2">
      <c r="E44" s="18"/>
      <c r="I44" s="19"/>
      <c r="J44" s="19"/>
      <c r="K44" s="19"/>
      <c r="L44" s="19"/>
      <c r="M44" s="19"/>
    </row>
    <row r="45" spans="5:21" ht="15.75" customHeight="1" x14ac:dyDescent="0.2">
      <c r="E45" s="18"/>
      <c r="I45" s="19"/>
      <c r="J45" s="19"/>
      <c r="K45" s="19"/>
      <c r="L45" s="19"/>
      <c r="M45" s="19"/>
    </row>
    <row r="46" spans="5:21" ht="15.75" customHeight="1" x14ac:dyDescent="0.2">
      <c r="E46" s="18"/>
      <c r="I46" s="19"/>
      <c r="J46" s="19"/>
      <c r="K46" s="19"/>
      <c r="L46" s="19"/>
      <c r="M46" s="19"/>
    </row>
    <row r="47" spans="5:21" ht="15.75" customHeight="1" x14ac:dyDescent="0.2">
      <c r="E47" s="18"/>
      <c r="I47" s="19"/>
      <c r="J47" s="19"/>
      <c r="K47" s="19"/>
      <c r="L47" s="19"/>
      <c r="M47" s="19"/>
    </row>
    <row r="48" spans="5:21" ht="15.75" customHeight="1" x14ac:dyDescent="0.2">
      <c r="E48" s="18"/>
      <c r="I48" s="19"/>
      <c r="J48" s="19"/>
      <c r="K48" s="19"/>
      <c r="L48" s="19"/>
      <c r="M48" s="19"/>
    </row>
    <row r="49" spans="5:13" ht="15.75" customHeight="1" x14ac:dyDescent="0.2">
      <c r="E49" s="18"/>
      <c r="I49" s="19"/>
      <c r="J49" s="19"/>
      <c r="K49" s="19"/>
      <c r="L49" s="19"/>
      <c r="M49" s="19"/>
    </row>
    <row r="50" spans="5:13" ht="15.75" customHeight="1" x14ac:dyDescent="0.2">
      <c r="E50" s="18"/>
      <c r="I50" s="19"/>
      <c r="J50" s="19"/>
      <c r="K50" s="19"/>
      <c r="L50" s="19"/>
      <c r="M50" s="19"/>
    </row>
    <row r="51" spans="5:13" ht="15.75" customHeight="1" x14ac:dyDescent="0.2">
      <c r="E51" s="18"/>
      <c r="I51" s="19"/>
      <c r="J51" s="19"/>
      <c r="K51" s="19"/>
      <c r="L51" s="19"/>
      <c r="M51" s="19"/>
    </row>
    <row r="52" spans="5:13" ht="15.75" customHeight="1" x14ac:dyDescent="0.2">
      <c r="E52" s="18"/>
      <c r="I52" s="19"/>
      <c r="J52" s="19"/>
      <c r="K52" s="19"/>
      <c r="L52" s="19"/>
      <c r="M52" s="19"/>
    </row>
    <row r="53" spans="5:13" ht="15.75" customHeight="1" x14ac:dyDescent="0.2">
      <c r="E53" s="18"/>
      <c r="I53" s="19"/>
      <c r="J53" s="19"/>
      <c r="K53" s="19"/>
      <c r="L53" s="19"/>
      <c r="M53" s="19"/>
    </row>
    <row r="54" spans="5:13" ht="15.75" customHeight="1" x14ac:dyDescent="0.2">
      <c r="E54" s="18"/>
      <c r="I54" s="19"/>
      <c r="J54" s="19"/>
      <c r="K54" s="19"/>
      <c r="L54" s="19"/>
      <c r="M54" s="19"/>
    </row>
    <row r="55" spans="5:13" ht="15.75" customHeight="1" x14ac:dyDescent="0.2">
      <c r="E55" s="18"/>
      <c r="I55" s="19"/>
      <c r="J55" s="19"/>
      <c r="K55" s="19"/>
      <c r="L55" s="19"/>
      <c r="M55" s="19"/>
    </row>
    <row r="56" spans="5:13" ht="15.75" customHeight="1" x14ac:dyDescent="0.2">
      <c r="E56" s="18"/>
      <c r="I56" s="19"/>
      <c r="J56" s="19"/>
      <c r="K56" s="19"/>
      <c r="L56" s="19"/>
      <c r="M56" s="19"/>
    </row>
    <row r="57" spans="5:13" ht="15.75" customHeight="1" x14ac:dyDescent="0.2">
      <c r="E57" s="18"/>
      <c r="I57" s="19"/>
      <c r="J57" s="19"/>
      <c r="K57" s="19"/>
      <c r="L57" s="19"/>
      <c r="M57" s="19"/>
    </row>
    <row r="58" spans="5:13" ht="15.75" customHeight="1" x14ac:dyDescent="0.2">
      <c r="E58" s="18"/>
      <c r="I58" s="19"/>
      <c r="J58" s="19"/>
      <c r="K58" s="19"/>
      <c r="L58" s="19"/>
      <c r="M58" s="19"/>
    </row>
    <row r="59" spans="5:13" ht="15.75" customHeight="1" x14ac:dyDescent="0.2">
      <c r="E59" s="18"/>
      <c r="I59" s="19"/>
      <c r="J59" s="19"/>
      <c r="K59" s="19"/>
      <c r="L59" s="19"/>
      <c r="M59" s="19"/>
    </row>
    <row r="60" spans="5:13" ht="15.75" customHeight="1" x14ac:dyDescent="0.2">
      <c r="E60" s="18"/>
      <c r="I60" s="19"/>
      <c r="J60" s="19"/>
      <c r="K60" s="19"/>
      <c r="L60" s="19"/>
      <c r="M60" s="19"/>
    </row>
    <row r="61" spans="5:13" ht="15.75" customHeight="1" x14ac:dyDescent="0.2">
      <c r="E61" s="18"/>
      <c r="I61" s="19"/>
      <c r="J61" s="19"/>
      <c r="K61" s="19"/>
      <c r="L61" s="19"/>
      <c r="M61" s="19"/>
    </row>
    <row r="62" spans="5:13" ht="15.75" customHeight="1" x14ac:dyDescent="0.2">
      <c r="E62" s="18"/>
      <c r="I62" s="19"/>
      <c r="J62" s="19"/>
      <c r="K62" s="19"/>
      <c r="L62" s="19"/>
      <c r="M62" s="19"/>
    </row>
    <row r="63" spans="5:13" ht="15.75" customHeight="1" x14ac:dyDescent="0.2">
      <c r="E63" s="18"/>
      <c r="I63" s="19"/>
      <c r="J63" s="19"/>
      <c r="K63" s="19"/>
      <c r="L63" s="19"/>
      <c r="M63" s="19"/>
    </row>
    <row r="64" spans="5:13" ht="15.75" customHeight="1" x14ac:dyDescent="0.2">
      <c r="E64" s="18"/>
      <c r="I64" s="19"/>
      <c r="J64" s="19"/>
      <c r="K64" s="19"/>
      <c r="L64" s="19"/>
      <c r="M64" s="19"/>
    </row>
    <row r="65" spans="5:13" ht="15.75" customHeight="1" x14ac:dyDescent="0.2">
      <c r="E65" s="18"/>
      <c r="I65" s="19"/>
      <c r="J65" s="19"/>
      <c r="K65" s="19"/>
      <c r="L65" s="19"/>
      <c r="M65" s="19"/>
    </row>
    <row r="66" spans="5:13" ht="15.75" customHeight="1" x14ac:dyDescent="0.2">
      <c r="E66" s="18"/>
      <c r="I66" s="19"/>
      <c r="J66" s="19"/>
      <c r="K66" s="19"/>
      <c r="L66" s="19"/>
      <c r="M66" s="19"/>
    </row>
    <row r="67" spans="5:13" ht="15.75" customHeight="1" x14ac:dyDescent="0.2">
      <c r="E67" s="18"/>
      <c r="I67" s="19"/>
      <c r="J67" s="19"/>
      <c r="K67" s="19"/>
      <c r="L67" s="19"/>
      <c r="M67" s="19"/>
    </row>
    <row r="68" spans="5:13" ht="15.75" customHeight="1" x14ac:dyDescent="0.2">
      <c r="E68" s="18"/>
      <c r="I68" s="19"/>
      <c r="J68" s="19"/>
      <c r="K68" s="19"/>
      <c r="L68" s="19"/>
      <c r="M68" s="19"/>
    </row>
    <row r="69" spans="5:13" ht="15.75" customHeight="1" x14ac:dyDescent="0.2">
      <c r="E69" s="18"/>
      <c r="I69" s="19"/>
      <c r="J69" s="19"/>
      <c r="K69" s="19"/>
      <c r="L69" s="19"/>
      <c r="M69" s="19"/>
    </row>
    <row r="70" spans="5:13" ht="15.75" customHeight="1" x14ac:dyDescent="0.2">
      <c r="E70" s="18"/>
      <c r="I70" s="19"/>
      <c r="J70" s="19"/>
      <c r="K70" s="19"/>
      <c r="L70" s="19"/>
      <c r="M70" s="19"/>
    </row>
    <row r="71" spans="5:13" ht="15.75" customHeight="1" x14ac:dyDescent="0.2">
      <c r="E71" s="18"/>
      <c r="I71" s="19"/>
      <c r="J71" s="19"/>
      <c r="K71" s="19"/>
      <c r="L71" s="19"/>
      <c r="M71" s="19"/>
    </row>
    <row r="72" spans="5:13" ht="15.75" customHeight="1" x14ac:dyDescent="0.2">
      <c r="E72" s="18"/>
      <c r="I72" s="19"/>
      <c r="J72" s="19"/>
      <c r="K72" s="19"/>
      <c r="L72" s="19"/>
      <c r="M72" s="19"/>
    </row>
    <row r="73" spans="5:13" ht="15.75" customHeight="1" x14ac:dyDescent="0.2">
      <c r="E73" s="18"/>
      <c r="I73" s="19"/>
      <c r="J73" s="19"/>
      <c r="K73" s="19"/>
      <c r="L73" s="19"/>
      <c r="M73" s="19"/>
    </row>
    <row r="74" spans="5:13" ht="15.75" customHeight="1" x14ac:dyDescent="0.2">
      <c r="E74" s="18"/>
      <c r="I74" s="19"/>
      <c r="J74" s="19"/>
      <c r="K74" s="19"/>
      <c r="L74" s="19"/>
      <c r="M74" s="19"/>
    </row>
    <row r="75" spans="5:13" ht="15.75" customHeight="1" x14ac:dyDescent="0.2">
      <c r="E75" s="18"/>
      <c r="I75" s="19"/>
      <c r="J75" s="19"/>
      <c r="K75" s="19"/>
      <c r="L75" s="19"/>
      <c r="M75" s="19"/>
    </row>
    <row r="76" spans="5:13" ht="15.75" customHeight="1" x14ac:dyDescent="0.2">
      <c r="E76" s="18"/>
      <c r="I76" s="19"/>
      <c r="J76" s="19"/>
      <c r="K76" s="19"/>
      <c r="L76" s="19"/>
      <c r="M76" s="19"/>
    </row>
    <row r="77" spans="5:13" ht="15.75" customHeight="1" x14ac:dyDescent="0.2">
      <c r="E77" s="18"/>
      <c r="I77" s="19"/>
      <c r="J77" s="19"/>
      <c r="K77" s="19"/>
      <c r="L77" s="19"/>
      <c r="M77" s="19"/>
    </row>
    <row r="78" spans="5:13" ht="15.75" customHeight="1" x14ac:dyDescent="0.2">
      <c r="E78" s="18"/>
      <c r="I78" s="19"/>
      <c r="J78" s="19"/>
      <c r="K78" s="19"/>
      <c r="L78" s="19"/>
      <c r="M78" s="19"/>
    </row>
    <row r="79" spans="5:13" ht="15.75" customHeight="1" x14ac:dyDescent="0.2">
      <c r="E79" s="18"/>
      <c r="I79" s="19"/>
      <c r="J79" s="19"/>
      <c r="K79" s="19"/>
      <c r="L79" s="19"/>
      <c r="M79" s="19"/>
    </row>
    <row r="80" spans="5:13" ht="15.75" customHeight="1" x14ac:dyDescent="0.2">
      <c r="E80" s="18"/>
      <c r="I80" s="19"/>
      <c r="J80" s="19"/>
      <c r="K80" s="19"/>
      <c r="L80" s="19"/>
      <c r="M80" s="19"/>
    </row>
    <row r="81" spans="5:13" ht="15.75" customHeight="1" x14ac:dyDescent="0.2">
      <c r="E81" s="18"/>
      <c r="I81" s="19"/>
      <c r="J81" s="19"/>
      <c r="K81" s="19"/>
      <c r="L81" s="19"/>
      <c r="M81" s="19"/>
    </row>
    <row r="82" spans="5:13" ht="15.75" customHeight="1" x14ac:dyDescent="0.2">
      <c r="E82" s="18"/>
      <c r="I82" s="19"/>
      <c r="J82" s="19"/>
      <c r="K82" s="19"/>
      <c r="L82" s="19"/>
      <c r="M82" s="19"/>
    </row>
    <row r="83" spans="5:13" ht="15.75" customHeight="1" x14ac:dyDescent="0.2">
      <c r="E83" s="18"/>
      <c r="I83" s="19"/>
      <c r="J83" s="19"/>
      <c r="K83" s="19"/>
      <c r="L83" s="19"/>
      <c r="M83" s="19"/>
    </row>
    <row r="84" spans="5:13" ht="15.75" customHeight="1" x14ac:dyDescent="0.2">
      <c r="E84" s="18"/>
      <c r="I84" s="19"/>
      <c r="J84" s="19"/>
      <c r="K84" s="19"/>
      <c r="L84" s="19"/>
      <c r="M84" s="19"/>
    </row>
    <row r="85" spans="5:13" ht="15.75" customHeight="1" x14ac:dyDescent="0.2">
      <c r="E85" s="18"/>
      <c r="I85" s="19"/>
      <c r="J85" s="19"/>
      <c r="K85" s="19"/>
      <c r="L85" s="19"/>
      <c r="M85" s="19"/>
    </row>
    <row r="86" spans="5:13" ht="15.75" customHeight="1" x14ac:dyDescent="0.2">
      <c r="E86" s="18"/>
      <c r="I86" s="19"/>
      <c r="J86" s="19"/>
      <c r="K86" s="19"/>
      <c r="L86" s="19"/>
      <c r="M86" s="19"/>
    </row>
    <row r="87" spans="5:13" ht="15.75" customHeight="1" x14ac:dyDescent="0.2">
      <c r="E87" s="18"/>
      <c r="I87" s="19"/>
      <c r="J87" s="19"/>
      <c r="K87" s="19"/>
      <c r="L87" s="19"/>
      <c r="M87" s="19"/>
    </row>
    <row r="88" spans="5:13" ht="15.75" customHeight="1" x14ac:dyDescent="0.2">
      <c r="E88" s="18"/>
      <c r="I88" s="19"/>
      <c r="J88" s="19"/>
      <c r="K88" s="19"/>
      <c r="L88" s="19"/>
      <c r="M88" s="19"/>
    </row>
    <row r="89" spans="5:13" ht="15.75" customHeight="1" x14ac:dyDescent="0.2">
      <c r="E89" s="18"/>
      <c r="I89" s="19"/>
      <c r="J89" s="19"/>
      <c r="K89" s="19"/>
      <c r="L89" s="19"/>
      <c r="M89" s="19"/>
    </row>
    <row r="90" spans="5:13" ht="15.75" customHeight="1" x14ac:dyDescent="0.2">
      <c r="E90" s="18"/>
      <c r="I90" s="19"/>
      <c r="J90" s="19"/>
      <c r="K90" s="19"/>
      <c r="L90" s="19"/>
      <c r="M90" s="19"/>
    </row>
    <row r="91" spans="5:13" ht="15.75" customHeight="1" x14ac:dyDescent="0.2">
      <c r="E91" s="18"/>
      <c r="I91" s="19"/>
      <c r="J91" s="19"/>
      <c r="K91" s="19"/>
      <c r="L91" s="19"/>
      <c r="M91" s="19"/>
    </row>
    <row r="92" spans="5:13" ht="15.75" customHeight="1" x14ac:dyDescent="0.2">
      <c r="E92" s="18"/>
      <c r="I92" s="19"/>
      <c r="J92" s="19"/>
      <c r="K92" s="19"/>
      <c r="L92" s="19"/>
      <c r="M92" s="19"/>
    </row>
    <row r="93" spans="5:13" ht="15.75" customHeight="1" x14ac:dyDescent="0.2">
      <c r="E93" s="18"/>
      <c r="I93" s="19"/>
      <c r="J93" s="19"/>
      <c r="K93" s="19"/>
      <c r="L93" s="19"/>
      <c r="M93" s="19"/>
    </row>
    <row r="94" spans="5:13" ht="15.75" customHeight="1" x14ac:dyDescent="0.2">
      <c r="E94" s="18"/>
      <c r="I94" s="19"/>
      <c r="J94" s="19"/>
      <c r="K94" s="19"/>
      <c r="L94" s="19"/>
      <c r="M94" s="19"/>
    </row>
    <row r="95" spans="5:13" ht="15.75" customHeight="1" x14ac:dyDescent="0.2">
      <c r="E95" s="18"/>
      <c r="I95" s="19"/>
      <c r="J95" s="19"/>
      <c r="K95" s="19"/>
      <c r="L95" s="19"/>
      <c r="M95" s="19"/>
    </row>
    <row r="96" spans="5:13" ht="15.75" customHeight="1" x14ac:dyDescent="0.2">
      <c r="E96" s="18"/>
      <c r="I96" s="19"/>
      <c r="J96" s="19"/>
      <c r="K96" s="19"/>
      <c r="L96" s="19"/>
      <c r="M96" s="19"/>
    </row>
    <row r="97" spans="5:13" ht="15.75" customHeight="1" x14ac:dyDescent="0.2">
      <c r="E97" s="18"/>
      <c r="I97" s="19"/>
      <c r="J97" s="19"/>
      <c r="K97" s="19"/>
      <c r="L97" s="19"/>
      <c r="M97" s="19"/>
    </row>
    <row r="98" spans="5:13" ht="15.75" customHeight="1" x14ac:dyDescent="0.2">
      <c r="E98" s="18"/>
      <c r="I98" s="19"/>
      <c r="J98" s="19"/>
      <c r="K98" s="19"/>
      <c r="L98" s="19"/>
      <c r="M98" s="19"/>
    </row>
    <row r="99" spans="5:13" ht="15.75" customHeight="1" x14ac:dyDescent="0.2">
      <c r="E99" s="18"/>
      <c r="I99" s="19"/>
      <c r="J99" s="19"/>
      <c r="K99" s="19"/>
      <c r="L99" s="19"/>
      <c r="M99" s="19"/>
    </row>
    <row r="100" spans="5:13" ht="15.75" customHeight="1" x14ac:dyDescent="0.2">
      <c r="E100" s="18"/>
      <c r="I100" s="19"/>
      <c r="J100" s="19"/>
      <c r="K100" s="19"/>
      <c r="L100" s="19"/>
      <c r="M100" s="19"/>
    </row>
    <row r="101" spans="5:13" ht="15.75" customHeight="1" x14ac:dyDescent="0.2">
      <c r="E101" s="18"/>
      <c r="I101" s="19"/>
      <c r="J101" s="19"/>
      <c r="K101" s="19"/>
      <c r="L101" s="19"/>
      <c r="M101" s="19"/>
    </row>
    <row r="102" spans="5:13" ht="15.75" customHeight="1" x14ac:dyDescent="0.2">
      <c r="E102" s="18"/>
      <c r="I102" s="19"/>
      <c r="J102" s="19"/>
      <c r="K102" s="19"/>
      <c r="L102" s="19"/>
      <c r="M102" s="19"/>
    </row>
    <row r="103" spans="5:13" ht="15.75" customHeight="1" x14ac:dyDescent="0.2">
      <c r="E103" s="18"/>
      <c r="I103" s="19"/>
      <c r="J103" s="19"/>
      <c r="K103" s="19"/>
      <c r="L103" s="19"/>
      <c r="M103" s="19"/>
    </row>
    <row r="104" spans="5:13" ht="15.75" customHeight="1" x14ac:dyDescent="0.2">
      <c r="E104" s="18"/>
      <c r="I104" s="19"/>
      <c r="J104" s="19"/>
      <c r="K104" s="19"/>
      <c r="L104" s="19"/>
      <c r="M104" s="19"/>
    </row>
    <row r="105" spans="5:13" ht="15.75" customHeight="1" x14ac:dyDescent="0.2">
      <c r="E105" s="18"/>
      <c r="I105" s="19"/>
      <c r="J105" s="19"/>
      <c r="K105" s="19"/>
      <c r="L105" s="19"/>
      <c r="M105" s="19"/>
    </row>
    <row r="106" spans="5:13" ht="15.75" customHeight="1" x14ac:dyDescent="0.2">
      <c r="E106" s="18"/>
      <c r="I106" s="19"/>
      <c r="J106" s="19"/>
      <c r="K106" s="19"/>
      <c r="L106" s="19"/>
      <c r="M106" s="19"/>
    </row>
    <row r="107" spans="5:13" ht="15.75" customHeight="1" x14ac:dyDescent="0.2">
      <c r="E107" s="18"/>
      <c r="I107" s="19"/>
      <c r="J107" s="19"/>
      <c r="K107" s="19"/>
      <c r="L107" s="19"/>
      <c r="M107" s="19"/>
    </row>
    <row r="108" spans="5:13" ht="15.75" customHeight="1" x14ac:dyDescent="0.2">
      <c r="E108" s="18"/>
      <c r="I108" s="19"/>
      <c r="J108" s="19"/>
      <c r="K108" s="19"/>
      <c r="L108" s="19"/>
      <c r="M108" s="19"/>
    </row>
    <row r="109" spans="5:13" ht="15.75" customHeight="1" x14ac:dyDescent="0.2">
      <c r="E109" s="18"/>
      <c r="I109" s="19"/>
      <c r="J109" s="19"/>
      <c r="K109" s="19"/>
      <c r="L109" s="19"/>
      <c r="M109" s="19"/>
    </row>
    <row r="110" spans="5:13" ht="15.75" customHeight="1" x14ac:dyDescent="0.2">
      <c r="E110" s="18"/>
      <c r="I110" s="19"/>
      <c r="J110" s="19"/>
      <c r="K110" s="19"/>
      <c r="L110" s="19"/>
      <c r="M110" s="19"/>
    </row>
    <row r="111" spans="5:13" ht="15.75" customHeight="1" x14ac:dyDescent="0.2">
      <c r="E111" s="18"/>
      <c r="I111" s="19"/>
      <c r="J111" s="19"/>
      <c r="K111" s="19"/>
      <c r="L111" s="19"/>
      <c r="M111" s="19"/>
    </row>
    <row r="112" spans="5:13" ht="15.75" customHeight="1" x14ac:dyDescent="0.2">
      <c r="E112" s="18"/>
      <c r="I112" s="19"/>
      <c r="J112" s="19"/>
      <c r="K112" s="19"/>
      <c r="L112" s="19"/>
      <c r="M112" s="19"/>
    </row>
    <row r="113" spans="5:13" ht="15.75" customHeight="1" x14ac:dyDescent="0.2">
      <c r="E113" s="18"/>
      <c r="I113" s="19"/>
      <c r="J113" s="19"/>
      <c r="K113" s="19"/>
      <c r="L113" s="19"/>
      <c r="M113" s="19"/>
    </row>
    <row r="114" spans="5:13" ht="15.75" customHeight="1" x14ac:dyDescent="0.2">
      <c r="E114" s="18"/>
      <c r="I114" s="19"/>
      <c r="J114" s="19"/>
      <c r="K114" s="19"/>
      <c r="L114" s="19"/>
      <c r="M114" s="19"/>
    </row>
    <row r="115" spans="5:13" ht="15.75" customHeight="1" x14ac:dyDescent="0.2">
      <c r="E115" s="18"/>
      <c r="I115" s="19"/>
      <c r="J115" s="19"/>
      <c r="K115" s="19"/>
      <c r="L115" s="19"/>
      <c r="M115" s="19"/>
    </row>
    <row r="116" spans="5:13" ht="15.75" customHeight="1" x14ac:dyDescent="0.2">
      <c r="E116" s="18"/>
      <c r="I116" s="19"/>
      <c r="J116" s="19"/>
      <c r="K116" s="19"/>
      <c r="L116" s="19"/>
      <c r="M116" s="19"/>
    </row>
    <row r="117" spans="5:13" ht="15.75" customHeight="1" x14ac:dyDescent="0.2">
      <c r="E117" s="18"/>
      <c r="I117" s="19"/>
      <c r="J117" s="19"/>
      <c r="K117" s="19"/>
      <c r="L117" s="19"/>
      <c r="M117" s="19"/>
    </row>
    <row r="118" spans="5:13" ht="15.75" customHeight="1" x14ac:dyDescent="0.2">
      <c r="E118" s="18"/>
      <c r="I118" s="19"/>
      <c r="J118" s="19"/>
      <c r="K118" s="19"/>
      <c r="L118" s="19"/>
      <c r="M118" s="19"/>
    </row>
    <row r="119" spans="5:13" ht="15.75" customHeight="1" x14ac:dyDescent="0.2">
      <c r="E119" s="18"/>
      <c r="I119" s="19"/>
      <c r="J119" s="19"/>
      <c r="K119" s="19"/>
      <c r="L119" s="19"/>
      <c r="M119" s="19"/>
    </row>
    <row r="120" spans="5:13" ht="15.75" customHeight="1" x14ac:dyDescent="0.2">
      <c r="E120" s="18"/>
      <c r="I120" s="19"/>
      <c r="J120" s="19"/>
      <c r="K120" s="19"/>
      <c r="L120" s="19"/>
      <c r="M120" s="19"/>
    </row>
    <row r="121" spans="5:13" ht="15.75" customHeight="1" x14ac:dyDescent="0.2">
      <c r="E121" s="18"/>
      <c r="I121" s="19"/>
      <c r="J121" s="19"/>
      <c r="K121" s="19"/>
      <c r="L121" s="19"/>
      <c r="M121" s="19"/>
    </row>
    <row r="122" spans="5:13" ht="15.75" customHeight="1" x14ac:dyDescent="0.2">
      <c r="E122" s="18"/>
      <c r="I122" s="19"/>
      <c r="J122" s="19"/>
      <c r="K122" s="19"/>
      <c r="L122" s="19"/>
      <c r="M122" s="19"/>
    </row>
    <row r="123" spans="5:13" ht="15.75" customHeight="1" x14ac:dyDescent="0.2">
      <c r="E123" s="18"/>
      <c r="I123" s="19"/>
      <c r="J123" s="19"/>
      <c r="K123" s="19"/>
      <c r="L123" s="19"/>
      <c r="M123" s="19"/>
    </row>
    <row r="124" spans="5:13" ht="15.75" customHeight="1" x14ac:dyDescent="0.2">
      <c r="E124" s="18"/>
      <c r="I124" s="19"/>
      <c r="J124" s="19"/>
      <c r="K124" s="19"/>
      <c r="L124" s="19"/>
      <c r="M124" s="19"/>
    </row>
    <row r="125" spans="5:13" ht="15.75" customHeight="1" x14ac:dyDescent="0.2">
      <c r="E125" s="18"/>
      <c r="I125" s="19"/>
      <c r="J125" s="19"/>
      <c r="K125" s="19"/>
      <c r="L125" s="19"/>
      <c r="M125" s="19"/>
    </row>
    <row r="126" spans="5:13" ht="15.75" customHeight="1" x14ac:dyDescent="0.2">
      <c r="E126" s="18"/>
      <c r="I126" s="19"/>
      <c r="J126" s="19"/>
      <c r="K126" s="19"/>
      <c r="L126" s="19"/>
      <c r="M126" s="19"/>
    </row>
    <row r="127" spans="5:13" ht="15.75" customHeight="1" x14ac:dyDescent="0.2">
      <c r="E127" s="18"/>
      <c r="I127" s="19"/>
      <c r="J127" s="19"/>
      <c r="K127" s="19"/>
      <c r="L127" s="19"/>
      <c r="M127" s="19"/>
    </row>
    <row r="128" spans="5:13" ht="15.75" customHeight="1" x14ac:dyDescent="0.2">
      <c r="E128" s="18"/>
      <c r="I128" s="19"/>
      <c r="J128" s="19"/>
      <c r="K128" s="19"/>
      <c r="L128" s="19"/>
      <c r="M128" s="19"/>
    </row>
    <row r="129" spans="5:13" ht="15.75" customHeight="1" x14ac:dyDescent="0.2">
      <c r="E129" s="18"/>
      <c r="I129" s="19"/>
      <c r="J129" s="19"/>
      <c r="K129" s="19"/>
      <c r="L129" s="19"/>
      <c r="M129" s="19"/>
    </row>
    <row r="130" spans="5:13" ht="15.75" customHeight="1" x14ac:dyDescent="0.2">
      <c r="E130" s="18"/>
      <c r="I130" s="19"/>
      <c r="J130" s="19"/>
      <c r="K130" s="19"/>
      <c r="L130" s="19"/>
      <c r="M130" s="19"/>
    </row>
    <row r="131" spans="5:13" ht="15.75" customHeight="1" x14ac:dyDescent="0.2">
      <c r="E131" s="18"/>
      <c r="I131" s="19"/>
      <c r="J131" s="19"/>
      <c r="K131" s="19"/>
      <c r="L131" s="19"/>
      <c r="M131" s="19"/>
    </row>
    <row r="132" spans="5:13" ht="15.75" customHeight="1" x14ac:dyDescent="0.2">
      <c r="E132" s="18"/>
      <c r="I132" s="19"/>
      <c r="J132" s="19"/>
      <c r="K132" s="19"/>
      <c r="L132" s="19"/>
      <c r="M132" s="19"/>
    </row>
    <row r="133" spans="5:13" ht="15.75" customHeight="1" x14ac:dyDescent="0.2">
      <c r="E133" s="18"/>
      <c r="I133" s="19"/>
      <c r="J133" s="19"/>
      <c r="K133" s="19"/>
      <c r="L133" s="19"/>
      <c r="M133" s="19"/>
    </row>
    <row r="134" spans="5:13" ht="15.75" customHeight="1" x14ac:dyDescent="0.2">
      <c r="E134" s="18"/>
      <c r="I134" s="19"/>
      <c r="J134" s="19"/>
      <c r="K134" s="19"/>
      <c r="L134" s="19"/>
      <c r="M134" s="19"/>
    </row>
    <row r="135" spans="5:13" ht="15.75" customHeight="1" x14ac:dyDescent="0.2">
      <c r="E135" s="18"/>
      <c r="I135" s="19"/>
      <c r="J135" s="19"/>
      <c r="K135" s="19"/>
      <c r="L135" s="19"/>
      <c r="M135" s="19"/>
    </row>
    <row r="136" spans="5:13" ht="15.75" customHeight="1" x14ac:dyDescent="0.2">
      <c r="E136" s="18"/>
      <c r="I136" s="19"/>
      <c r="J136" s="19"/>
      <c r="K136" s="19"/>
      <c r="L136" s="19"/>
      <c r="M136" s="19"/>
    </row>
    <row r="137" spans="5:13" ht="15.75" customHeight="1" x14ac:dyDescent="0.2">
      <c r="E137" s="18"/>
      <c r="I137" s="19"/>
      <c r="J137" s="19"/>
      <c r="K137" s="19"/>
      <c r="L137" s="19"/>
      <c r="M137" s="19"/>
    </row>
    <row r="138" spans="5:13" ht="15.75" customHeight="1" x14ac:dyDescent="0.2">
      <c r="E138" s="18"/>
      <c r="I138" s="19"/>
      <c r="J138" s="19"/>
      <c r="K138" s="19"/>
      <c r="L138" s="19"/>
      <c r="M138" s="19"/>
    </row>
    <row r="139" spans="5:13" ht="15.75" customHeight="1" x14ac:dyDescent="0.2">
      <c r="E139" s="18"/>
      <c r="I139" s="19"/>
      <c r="J139" s="19"/>
      <c r="K139" s="19"/>
      <c r="L139" s="19"/>
      <c r="M139" s="19"/>
    </row>
    <row r="140" spans="5:13" ht="15.75" customHeight="1" x14ac:dyDescent="0.2">
      <c r="E140" s="18"/>
      <c r="I140" s="19"/>
      <c r="J140" s="19"/>
      <c r="K140" s="19"/>
      <c r="L140" s="19"/>
      <c r="M140" s="19"/>
    </row>
    <row r="141" spans="5:13" ht="15.75" customHeight="1" x14ac:dyDescent="0.2">
      <c r="E141" s="18"/>
      <c r="I141" s="19"/>
      <c r="J141" s="19"/>
      <c r="K141" s="19"/>
      <c r="L141" s="19"/>
      <c r="M141" s="19"/>
    </row>
    <row r="142" spans="5:13" ht="15.75" customHeight="1" x14ac:dyDescent="0.2">
      <c r="E142" s="18"/>
      <c r="I142" s="19"/>
      <c r="J142" s="19"/>
      <c r="K142" s="19"/>
      <c r="L142" s="19"/>
      <c r="M142" s="19"/>
    </row>
    <row r="143" spans="5:13" ht="15.75" customHeight="1" x14ac:dyDescent="0.2">
      <c r="E143" s="18"/>
      <c r="I143" s="19"/>
      <c r="J143" s="19"/>
      <c r="K143" s="19"/>
      <c r="L143" s="19"/>
      <c r="M143" s="19"/>
    </row>
    <row r="144" spans="5:13" ht="15.75" customHeight="1" x14ac:dyDescent="0.2">
      <c r="E144" s="18"/>
      <c r="I144" s="19"/>
      <c r="J144" s="19"/>
      <c r="K144" s="19"/>
      <c r="L144" s="19"/>
      <c r="M144" s="19"/>
    </row>
    <row r="145" spans="5:13" ht="15.75" customHeight="1" x14ac:dyDescent="0.2">
      <c r="E145" s="18"/>
      <c r="I145" s="19"/>
      <c r="J145" s="19"/>
      <c r="K145" s="19"/>
      <c r="L145" s="19"/>
      <c r="M145" s="19"/>
    </row>
    <row r="146" spans="5:13" ht="15.75" customHeight="1" x14ac:dyDescent="0.2">
      <c r="E146" s="18"/>
      <c r="I146" s="19"/>
      <c r="J146" s="19"/>
      <c r="K146" s="19"/>
      <c r="L146" s="19"/>
      <c r="M146" s="19"/>
    </row>
    <row r="147" spans="5:13" ht="15.75" customHeight="1" x14ac:dyDescent="0.2">
      <c r="E147" s="18"/>
      <c r="I147" s="19"/>
      <c r="J147" s="19"/>
      <c r="K147" s="19"/>
      <c r="L147" s="19"/>
      <c r="M147" s="19"/>
    </row>
    <row r="148" spans="5:13" ht="15.75" customHeight="1" x14ac:dyDescent="0.2">
      <c r="E148" s="18"/>
      <c r="I148" s="19"/>
      <c r="J148" s="19"/>
      <c r="K148" s="19"/>
      <c r="L148" s="19"/>
      <c r="M148" s="19"/>
    </row>
    <row r="149" spans="5:13" ht="15.75" customHeight="1" x14ac:dyDescent="0.2">
      <c r="E149" s="18"/>
      <c r="G149" s="20"/>
      <c r="H149" s="20"/>
      <c r="I149" s="19"/>
      <c r="J149" s="19"/>
      <c r="K149" s="19"/>
      <c r="L149" s="19"/>
      <c r="M149" s="19"/>
    </row>
    <row r="150" spans="5:13" ht="15.75" customHeight="1" x14ac:dyDescent="0.2">
      <c r="E150" s="18"/>
      <c r="G150" s="20"/>
      <c r="H150" s="20"/>
      <c r="I150" s="19"/>
      <c r="J150" s="19"/>
      <c r="K150" s="19"/>
      <c r="L150" s="19"/>
      <c r="M150" s="19"/>
    </row>
    <row r="151" spans="5:13" ht="15.75" customHeight="1" x14ac:dyDescent="0.2">
      <c r="E151" s="18"/>
      <c r="G151" s="20"/>
      <c r="H151" s="20"/>
      <c r="I151" s="19"/>
      <c r="J151" s="19"/>
      <c r="K151" s="19"/>
      <c r="L151" s="19"/>
      <c r="M151" s="19"/>
    </row>
    <row r="152" spans="5:13" ht="15.75" customHeight="1" x14ac:dyDescent="0.2">
      <c r="E152" s="18"/>
      <c r="G152" s="20"/>
      <c r="H152" s="20"/>
      <c r="I152" s="19"/>
      <c r="J152" s="19"/>
      <c r="K152" s="19"/>
      <c r="L152" s="19"/>
      <c r="M152" s="19"/>
    </row>
    <row r="153" spans="5:13" ht="15.75" customHeight="1" x14ac:dyDescent="0.2">
      <c r="E153" s="18"/>
      <c r="G153" s="20"/>
      <c r="H153" s="20"/>
      <c r="I153" s="19"/>
      <c r="J153" s="19"/>
      <c r="K153" s="19"/>
      <c r="L153" s="19"/>
      <c r="M153" s="19"/>
    </row>
    <row r="154" spans="5:13" ht="15.75" customHeight="1" x14ac:dyDescent="0.2">
      <c r="E154" s="18"/>
      <c r="G154" s="20"/>
      <c r="H154" s="20"/>
      <c r="I154" s="19"/>
      <c r="J154" s="19"/>
      <c r="K154" s="19"/>
      <c r="L154" s="19"/>
      <c r="M154" s="19"/>
    </row>
    <row r="155" spans="5:13" ht="15.75" customHeight="1" x14ac:dyDescent="0.2">
      <c r="E155" s="18"/>
      <c r="G155" s="20"/>
      <c r="H155" s="20"/>
      <c r="I155" s="19"/>
      <c r="J155" s="19"/>
      <c r="K155" s="19"/>
      <c r="L155" s="19"/>
      <c r="M155" s="19"/>
    </row>
    <row r="156" spans="5:13" ht="15.75" customHeight="1" x14ac:dyDescent="0.2">
      <c r="E156" s="18"/>
      <c r="G156" s="20"/>
      <c r="H156" s="20"/>
      <c r="I156" s="19"/>
      <c r="J156" s="19"/>
      <c r="K156" s="19"/>
      <c r="L156" s="19"/>
      <c r="M156" s="19"/>
    </row>
    <row r="157" spans="5:13" ht="15.75" customHeight="1" x14ac:dyDescent="0.2">
      <c r="E157" s="18"/>
      <c r="G157" s="20"/>
      <c r="H157" s="20"/>
      <c r="I157" s="19"/>
      <c r="J157" s="19"/>
      <c r="K157" s="19"/>
      <c r="L157" s="19"/>
      <c r="M157" s="19"/>
    </row>
    <row r="158" spans="5:13" ht="15.75" customHeight="1" x14ac:dyDescent="0.2">
      <c r="E158" s="18"/>
      <c r="G158" s="20"/>
      <c r="H158" s="20"/>
      <c r="I158" s="19"/>
      <c r="J158" s="19"/>
      <c r="K158" s="19"/>
      <c r="L158" s="19"/>
      <c r="M158" s="19"/>
    </row>
    <row r="159" spans="5:13" ht="15.75" customHeight="1" x14ac:dyDescent="0.2">
      <c r="E159" s="18"/>
      <c r="G159" s="20"/>
      <c r="H159" s="20"/>
      <c r="I159" s="19"/>
      <c r="J159" s="19"/>
      <c r="K159" s="19"/>
      <c r="L159" s="19"/>
      <c r="M159" s="19"/>
    </row>
    <row r="160" spans="5:13" ht="15.75" customHeight="1" x14ac:dyDescent="0.2">
      <c r="E160" s="18"/>
      <c r="G160" s="20"/>
      <c r="H160" s="20"/>
      <c r="I160" s="19"/>
      <c r="J160" s="19"/>
      <c r="K160" s="19"/>
      <c r="L160" s="19"/>
      <c r="M160" s="19"/>
    </row>
    <row r="161" spans="5:13" ht="15.75" customHeight="1" x14ac:dyDescent="0.2">
      <c r="E161" s="18"/>
      <c r="G161" s="20"/>
      <c r="H161" s="20"/>
      <c r="I161" s="19"/>
      <c r="J161" s="19"/>
      <c r="K161" s="19"/>
      <c r="L161" s="19"/>
      <c r="M161" s="19"/>
    </row>
    <row r="162" spans="5:13" ht="15.75" customHeight="1" x14ac:dyDescent="0.2">
      <c r="E162" s="18"/>
      <c r="G162" s="20"/>
      <c r="H162" s="20"/>
      <c r="I162" s="19"/>
      <c r="J162" s="19"/>
      <c r="K162" s="19"/>
      <c r="L162" s="19"/>
      <c r="M162" s="19"/>
    </row>
    <row r="163" spans="5:13" ht="15.75" customHeight="1" x14ac:dyDescent="0.2">
      <c r="E163" s="18"/>
      <c r="G163" s="20"/>
      <c r="H163" s="20"/>
      <c r="I163" s="19"/>
      <c r="J163" s="19"/>
      <c r="K163" s="19"/>
      <c r="L163" s="19"/>
      <c r="M163" s="19"/>
    </row>
    <row r="164" spans="5:13" ht="15.75" customHeight="1" x14ac:dyDescent="0.2">
      <c r="E164" s="18"/>
      <c r="G164" s="20"/>
      <c r="H164" s="20"/>
      <c r="J164" s="19"/>
      <c r="K164" s="19"/>
      <c r="L164" s="19"/>
      <c r="M164" s="19"/>
    </row>
    <row r="165" spans="5:13" ht="15.75" customHeight="1" x14ac:dyDescent="0.2">
      <c r="E165" s="18"/>
      <c r="G165" s="20"/>
      <c r="H165" s="20"/>
      <c r="I165" s="19"/>
      <c r="J165" s="19"/>
      <c r="K165" s="19"/>
      <c r="L165" s="19"/>
      <c r="M165" s="19"/>
    </row>
    <row r="166" spans="5:13" ht="15.75" customHeight="1" x14ac:dyDescent="0.2">
      <c r="E166" s="18"/>
      <c r="G166" s="20"/>
      <c r="H166" s="20"/>
      <c r="I166" s="19"/>
      <c r="J166" s="19"/>
      <c r="K166" s="19"/>
      <c r="L166" s="19"/>
      <c r="M166" s="19"/>
    </row>
    <row r="167" spans="5:13" ht="15.75" customHeight="1" x14ac:dyDescent="0.2">
      <c r="E167" s="18"/>
      <c r="G167" s="20"/>
      <c r="H167" s="20"/>
      <c r="I167" s="19"/>
      <c r="J167" s="19"/>
      <c r="K167" s="19"/>
      <c r="L167" s="19"/>
      <c r="M167" s="19"/>
    </row>
    <row r="168" spans="5:13" ht="15.75" customHeight="1" x14ac:dyDescent="0.2">
      <c r="E168" s="18"/>
      <c r="G168" s="20"/>
      <c r="H168" s="20"/>
      <c r="I168" s="19"/>
      <c r="J168" s="19"/>
      <c r="K168" s="19"/>
      <c r="L168" s="19"/>
      <c r="M168" s="19"/>
    </row>
    <row r="169" spans="5:13" ht="15.75" customHeight="1" x14ac:dyDescent="0.2">
      <c r="E169" s="18"/>
      <c r="G169" s="20"/>
      <c r="H169" s="20"/>
      <c r="I169" s="19"/>
      <c r="J169" s="19"/>
      <c r="K169" s="19"/>
      <c r="L169" s="19"/>
      <c r="M169" s="19"/>
    </row>
    <row r="170" spans="5:13" ht="15.75" customHeight="1" x14ac:dyDescent="0.2">
      <c r="E170" s="18"/>
      <c r="G170" s="20"/>
      <c r="H170" s="20"/>
      <c r="I170" s="19"/>
      <c r="J170" s="19"/>
      <c r="K170" s="19"/>
      <c r="L170" s="19"/>
      <c r="M170" s="19"/>
    </row>
    <row r="171" spans="5:13" ht="15.75" customHeight="1" x14ac:dyDescent="0.2">
      <c r="E171" s="18"/>
      <c r="G171" s="20"/>
      <c r="H171" s="20"/>
      <c r="I171" s="19"/>
      <c r="J171" s="19"/>
      <c r="K171" s="19"/>
      <c r="L171" s="19"/>
      <c r="M171" s="19"/>
    </row>
    <row r="172" spans="5:13" ht="15.75" customHeight="1" x14ac:dyDescent="0.2">
      <c r="E172" s="18"/>
      <c r="G172" s="20"/>
      <c r="H172" s="20"/>
      <c r="I172" s="19"/>
      <c r="J172" s="19"/>
      <c r="K172" s="19"/>
      <c r="L172" s="19"/>
      <c r="M172" s="19"/>
    </row>
    <row r="173" spans="5:13" ht="15.75" customHeight="1" x14ac:dyDescent="0.2">
      <c r="E173" s="18"/>
      <c r="G173" s="20"/>
      <c r="H173" s="20"/>
      <c r="I173" s="19"/>
      <c r="J173" s="19"/>
      <c r="K173" s="19"/>
      <c r="L173" s="19"/>
      <c r="M173" s="19"/>
    </row>
    <row r="174" spans="5:13" ht="15.75" customHeight="1" x14ac:dyDescent="0.2">
      <c r="E174" s="18"/>
      <c r="G174" s="20"/>
      <c r="H174" s="20"/>
      <c r="I174" s="19"/>
      <c r="J174" s="19"/>
      <c r="K174" s="19"/>
      <c r="L174" s="19"/>
      <c r="M174" s="19"/>
    </row>
    <row r="175" spans="5:13" ht="15.75" customHeight="1" x14ac:dyDescent="0.2">
      <c r="E175" s="18"/>
      <c r="G175" s="20"/>
      <c r="H175" s="20"/>
      <c r="I175" s="19"/>
      <c r="J175" s="19"/>
      <c r="K175" s="19"/>
      <c r="L175" s="19"/>
      <c r="M175" s="19"/>
    </row>
    <row r="176" spans="5:13" ht="15.75" customHeight="1" x14ac:dyDescent="0.2">
      <c r="E176" s="18"/>
      <c r="G176" s="20"/>
      <c r="H176" s="20"/>
      <c r="I176" s="19"/>
      <c r="J176" s="19"/>
      <c r="K176" s="19"/>
      <c r="L176" s="19"/>
      <c r="M176" s="19"/>
    </row>
    <row r="177" spans="5:13" ht="15.75" customHeight="1" x14ac:dyDescent="0.2">
      <c r="E177" s="18"/>
      <c r="G177" s="20"/>
      <c r="H177" s="20"/>
      <c r="I177" s="19"/>
      <c r="J177" s="19"/>
      <c r="K177" s="19"/>
      <c r="L177" s="19"/>
      <c r="M177" s="19"/>
    </row>
    <row r="178" spans="5:13" ht="15.75" customHeight="1" x14ac:dyDescent="0.2">
      <c r="E178" s="18"/>
      <c r="G178" s="20"/>
      <c r="H178" s="20"/>
      <c r="I178" s="19"/>
      <c r="J178" s="19"/>
      <c r="K178" s="19"/>
      <c r="L178" s="19"/>
      <c r="M178" s="19"/>
    </row>
    <row r="179" spans="5:13" ht="15.75" customHeight="1" x14ac:dyDescent="0.2">
      <c r="E179" s="18"/>
      <c r="G179" s="20"/>
      <c r="H179" s="20"/>
      <c r="I179" s="19"/>
      <c r="J179" s="19"/>
      <c r="K179" s="19"/>
      <c r="L179" s="19"/>
      <c r="M179" s="19"/>
    </row>
    <row r="180" spans="5:13" ht="15.75" customHeight="1" x14ac:dyDescent="0.2">
      <c r="E180" s="18"/>
      <c r="G180" s="20"/>
      <c r="H180" s="20"/>
      <c r="I180" s="19"/>
      <c r="J180" s="19"/>
      <c r="K180" s="19"/>
      <c r="L180" s="19"/>
      <c r="M180" s="19"/>
    </row>
    <row r="181" spans="5:13" ht="15.75" customHeight="1" x14ac:dyDescent="0.2">
      <c r="E181" s="18"/>
      <c r="G181" s="20"/>
      <c r="H181" s="20"/>
      <c r="I181" s="19"/>
      <c r="J181" s="19"/>
      <c r="K181" s="19"/>
      <c r="L181" s="19"/>
      <c r="M181" s="19"/>
    </row>
    <row r="182" spans="5:13" ht="15.75" customHeight="1" x14ac:dyDescent="0.2">
      <c r="E182" s="18"/>
      <c r="G182" s="20"/>
      <c r="H182" s="20"/>
      <c r="I182" s="19"/>
      <c r="J182" s="19"/>
      <c r="K182" s="19"/>
      <c r="L182" s="19"/>
      <c r="M182" s="19"/>
    </row>
    <row r="183" spans="5:13" ht="15.75" customHeight="1" x14ac:dyDescent="0.2">
      <c r="E183" s="18"/>
      <c r="G183" s="20"/>
      <c r="H183" s="20"/>
      <c r="I183" s="19"/>
      <c r="J183" s="19"/>
      <c r="K183" s="19"/>
      <c r="L183" s="19"/>
      <c r="M183" s="19"/>
    </row>
    <row r="184" spans="5:13" ht="15.75" customHeight="1" x14ac:dyDescent="0.2">
      <c r="E184" s="18"/>
      <c r="G184" s="20"/>
      <c r="H184" s="20"/>
      <c r="I184" s="19"/>
      <c r="J184" s="19"/>
      <c r="K184" s="19"/>
      <c r="L184" s="19"/>
      <c r="M184" s="19"/>
    </row>
    <row r="185" spans="5:13" ht="15.75" customHeight="1" x14ac:dyDescent="0.2">
      <c r="E185" s="18"/>
      <c r="G185" s="20"/>
      <c r="H185" s="20"/>
      <c r="I185" s="19"/>
      <c r="J185" s="19"/>
      <c r="K185" s="19"/>
      <c r="L185" s="19"/>
      <c r="M185" s="19"/>
    </row>
    <row r="186" spans="5:13" ht="15.75" customHeight="1" x14ac:dyDescent="0.2">
      <c r="E186" s="18"/>
      <c r="G186" s="20"/>
      <c r="H186" s="20"/>
      <c r="I186" s="19"/>
      <c r="J186" s="19"/>
      <c r="K186" s="19"/>
      <c r="L186" s="19"/>
      <c r="M186" s="19"/>
    </row>
    <row r="187" spans="5:13" ht="15.75" customHeight="1" x14ac:dyDescent="0.2">
      <c r="E187" s="18"/>
      <c r="G187" s="20"/>
      <c r="H187" s="20"/>
      <c r="I187" s="19"/>
      <c r="J187" s="19"/>
      <c r="K187" s="19"/>
      <c r="L187" s="19"/>
      <c r="M187" s="19"/>
    </row>
    <row r="188" spans="5:13" ht="15.75" customHeight="1" x14ac:dyDescent="0.2">
      <c r="E188" s="18"/>
      <c r="G188" s="20"/>
      <c r="H188" s="20"/>
      <c r="I188" s="19"/>
      <c r="J188" s="19"/>
      <c r="K188" s="19"/>
      <c r="L188" s="19"/>
      <c r="M188" s="19"/>
    </row>
    <row r="189" spans="5:13" ht="15.75" customHeight="1" x14ac:dyDescent="0.2">
      <c r="E189" s="18"/>
      <c r="G189" s="20"/>
      <c r="H189" s="20"/>
      <c r="I189" s="19"/>
      <c r="J189" s="19"/>
      <c r="K189" s="19"/>
      <c r="L189" s="19"/>
      <c r="M189" s="19"/>
    </row>
    <row r="190" spans="5:13" ht="15.75" customHeight="1" x14ac:dyDescent="0.2">
      <c r="E190" s="18"/>
      <c r="G190" s="20"/>
      <c r="H190" s="20"/>
      <c r="I190" s="19"/>
      <c r="J190" s="19"/>
      <c r="K190" s="19"/>
      <c r="L190" s="19"/>
      <c r="M190" s="19"/>
    </row>
    <row r="191" spans="5:13" ht="15.75" customHeight="1" x14ac:dyDescent="0.2">
      <c r="E191" s="18"/>
      <c r="G191" s="20"/>
      <c r="H191" s="20"/>
      <c r="I191" s="19"/>
      <c r="J191" s="19"/>
      <c r="K191" s="19"/>
      <c r="L191" s="19"/>
      <c r="M191" s="19"/>
    </row>
    <row r="192" spans="5:13" ht="15.75" customHeight="1" x14ac:dyDescent="0.2">
      <c r="E192" s="18"/>
      <c r="G192" s="20"/>
      <c r="H192" s="20"/>
      <c r="I192" s="19"/>
      <c r="J192" s="19"/>
      <c r="K192" s="19"/>
      <c r="L192" s="19"/>
      <c r="M192" s="19"/>
    </row>
    <row r="193" spans="5:13" ht="15.75" customHeight="1" x14ac:dyDescent="0.2">
      <c r="E193" s="18"/>
      <c r="G193" s="20"/>
      <c r="H193" s="20"/>
      <c r="I193" s="19"/>
      <c r="J193" s="19"/>
      <c r="K193" s="19"/>
      <c r="L193" s="19"/>
      <c r="M193" s="19"/>
    </row>
    <row r="194" spans="5:13" ht="15.75" customHeight="1" x14ac:dyDescent="0.2">
      <c r="E194" s="18"/>
      <c r="G194" s="20"/>
      <c r="H194" s="20"/>
      <c r="I194" s="19"/>
      <c r="J194" s="19"/>
      <c r="K194" s="19"/>
      <c r="L194" s="19"/>
      <c r="M194" s="19"/>
    </row>
    <row r="195" spans="5:13" ht="15.75" customHeight="1" x14ac:dyDescent="0.2">
      <c r="E195" s="18"/>
      <c r="G195" s="20"/>
      <c r="H195" s="20"/>
      <c r="I195" s="19"/>
      <c r="J195" s="19"/>
      <c r="K195" s="19"/>
      <c r="L195" s="19"/>
      <c r="M195" s="19"/>
    </row>
    <row r="196" spans="5:13" ht="15.75" customHeight="1" x14ac:dyDescent="0.2">
      <c r="E196" s="18"/>
      <c r="G196" s="20"/>
      <c r="H196" s="20"/>
      <c r="I196" s="19"/>
      <c r="J196" s="19"/>
      <c r="K196" s="19"/>
      <c r="L196" s="19"/>
      <c r="M196" s="19"/>
    </row>
    <row r="197" spans="5:13" ht="15.75" customHeight="1" x14ac:dyDescent="0.2">
      <c r="E197" s="18"/>
      <c r="G197" s="20"/>
      <c r="H197" s="20"/>
      <c r="I197" s="19"/>
      <c r="J197" s="19"/>
      <c r="K197" s="19"/>
      <c r="L197" s="19"/>
      <c r="M197" s="19"/>
    </row>
    <row r="198" spans="5:13" ht="15.75" customHeight="1" x14ac:dyDescent="0.2">
      <c r="E198" s="18"/>
      <c r="G198" s="20"/>
      <c r="H198" s="20"/>
      <c r="I198" s="19"/>
      <c r="J198" s="19"/>
      <c r="K198" s="19"/>
      <c r="L198" s="19"/>
      <c r="M198" s="19"/>
    </row>
    <row r="199" spans="5:13" ht="15.75" customHeight="1" x14ac:dyDescent="0.2">
      <c r="E199" s="18"/>
      <c r="G199" s="20"/>
      <c r="H199" s="20"/>
      <c r="I199" s="19"/>
      <c r="J199" s="19"/>
      <c r="K199" s="19"/>
      <c r="L199" s="19"/>
      <c r="M199" s="19"/>
    </row>
    <row r="200" spans="5:13" ht="15.75" customHeight="1" x14ac:dyDescent="0.2">
      <c r="E200" s="18"/>
      <c r="G200" s="20"/>
      <c r="H200" s="20"/>
      <c r="I200" s="19"/>
      <c r="J200" s="19"/>
      <c r="K200" s="19"/>
      <c r="L200" s="19"/>
      <c r="M200" s="19"/>
    </row>
    <row r="201" spans="5:13" ht="15.75" customHeight="1" x14ac:dyDescent="0.2">
      <c r="E201" s="18"/>
      <c r="G201" s="20"/>
      <c r="H201" s="20"/>
      <c r="I201" s="19"/>
      <c r="J201" s="19"/>
      <c r="K201" s="19"/>
      <c r="L201" s="19"/>
      <c r="M201" s="19"/>
    </row>
    <row r="202" spans="5:13" ht="15.75" customHeight="1" x14ac:dyDescent="0.2">
      <c r="E202" s="18"/>
      <c r="G202" s="20"/>
      <c r="H202" s="20"/>
      <c r="I202" s="19"/>
      <c r="J202" s="19"/>
      <c r="K202" s="19"/>
      <c r="L202" s="19"/>
      <c r="M202" s="19"/>
    </row>
    <row r="203" spans="5:13" ht="15.75" customHeight="1" x14ac:dyDescent="0.2">
      <c r="E203" s="18"/>
      <c r="G203" s="20"/>
      <c r="H203" s="20"/>
      <c r="I203" s="19"/>
      <c r="J203" s="19"/>
      <c r="K203" s="19"/>
      <c r="L203" s="19"/>
      <c r="M203" s="19"/>
    </row>
    <row r="204" spans="5:13" ht="15.75" customHeight="1" x14ac:dyDescent="0.2">
      <c r="E204" s="18"/>
      <c r="G204" s="20"/>
      <c r="H204" s="20"/>
      <c r="I204" s="19"/>
      <c r="J204" s="19"/>
      <c r="K204" s="19"/>
      <c r="L204" s="19"/>
      <c r="M204" s="19"/>
    </row>
    <row r="205" spans="5:13" ht="15.75" customHeight="1" x14ac:dyDescent="0.2">
      <c r="E205" s="18"/>
      <c r="G205" s="20"/>
      <c r="H205" s="20"/>
      <c r="I205" s="19"/>
      <c r="J205" s="19"/>
      <c r="K205" s="19"/>
      <c r="L205" s="19"/>
      <c r="M205" s="19"/>
    </row>
    <row r="206" spans="5:13" ht="15.75" customHeight="1" x14ac:dyDescent="0.2">
      <c r="E206" s="18"/>
      <c r="G206" s="20"/>
      <c r="H206" s="20"/>
      <c r="I206" s="19"/>
      <c r="J206" s="19"/>
      <c r="K206" s="19"/>
      <c r="L206" s="19"/>
      <c r="M206" s="19"/>
    </row>
    <row r="207" spans="5:13" ht="15.75" customHeight="1" x14ac:dyDescent="0.2">
      <c r="E207" s="18"/>
      <c r="G207" s="20"/>
      <c r="H207" s="20"/>
      <c r="I207" s="19"/>
      <c r="J207" s="19"/>
      <c r="K207" s="19"/>
      <c r="L207" s="19"/>
      <c r="M207" s="19"/>
    </row>
    <row r="208" spans="5:13" ht="15.75" customHeight="1" x14ac:dyDescent="0.2">
      <c r="E208" s="18"/>
      <c r="G208" s="20"/>
      <c r="H208" s="20"/>
      <c r="I208" s="19"/>
      <c r="J208" s="19"/>
      <c r="K208" s="19"/>
      <c r="L208" s="19"/>
      <c r="M208" s="19"/>
    </row>
    <row r="209" spans="5:13" ht="15.75" customHeight="1" x14ac:dyDescent="0.2">
      <c r="E209" s="18"/>
      <c r="G209" s="20"/>
      <c r="H209" s="20"/>
      <c r="I209" s="19"/>
      <c r="J209" s="19"/>
      <c r="K209" s="19"/>
      <c r="L209" s="19"/>
      <c r="M209" s="19"/>
    </row>
    <row r="210" spans="5:13" ht="15.75" customHeight="1" x14ac:dyDescent="0.2">
      <c r="E210" s="18"/>
      <c r="G210" s="20"/>
      <c r="H210" s="20"/>
      <c r="I210" s="19"/>
      <c r="J210" s="19"/>
      <c r="K210" s="19"/>
      <c r="L210" s="19"/>
      <c r="M210" s="19"/>
    </row>
    <row r="211" spans="5:13" ht="15.75" customHeight="1" x14ac:dyDescent="0.2">
      <c r="E211" s="18"/>
      <c r="G211" s="20"/>
      <c r="H211" s="20"/>
      <c r="I211" s="19"/>
      <c r="J211" s="19"/>
      <c r="K211" s="19"/>
      <c r="L211" s="19"/>
      <c r="M211" s="19"/>
    </row>
    <row r="212" spans="5:13" ht="15.75" customHeight="1" x14ac:dyDescent="0.2">
      <c r="E212" s="18"/>
      <c r="G212" s="20"/>
      <c r="H212" s="20"/>
      <c r="I212" s="19"/>
      <c r="J212" s="19"/>
      <c r="K212" s="19"/>
      <c r="L212" s="19"/>
      <c r="M212" s="19"/>
    </row>
    <row r="213" spans="5:13" ht="15.75" customHeight="1" x14ac:dyDescent="0.2">
      <c r="E213" s="18"/>
      <c r="G213" s="20"/>
      <c r="H213" s="20"/>
      <c r="I213" s="19"/>
      <c r="J213" s="19"/>
      <c r="K213" s="19"/>
      <c r="L213" s="19"/>
      <c r="M213" s="19"/>
    </row>
    <row r="214" spans="5:13" ht="15.75" customHeight="1" x14ac:dyDescent="0.2">
      <c r="E214" s="18"/>
      <c r="G214" s="20"/>
      <c r="H214" s="20"/>
      <c r="I214" s="19"/>
      <c r="J214" s="19"/>
      <c r="K214" s="19"/>
      <c r="L214" s="19"/>
      <c r="M214" s="19"/>
    </row>
    <row r="215" spans="5:13" ht="15.75" customHeight="1" x14ac:dyDescent="0.2">
      <c r="E215" s="18"/>
      <c r="G215" s="20"/>
      <c r="H215" s="20"/>
      <c r="I215" s="19"/>
      <c r="J215" s="19"/>
      <c r="K215" s="19"/>
      <c r="L215" s="19"/>
      <c r="M215" s="19"/>
    </row>
    <row r="216" spans="5:13" ht="15.75" customHeight="1" x14ac:dyDescent="0.2">
      <c r="E216" s="18"/>
      <c r="G216" s="20"/>
      <c r="H216" s="20"/>
      <c r="I216" s="19"/>
      <c r="J216" s="19"/>
      <c r="K216" s="19"/>
      <c r="L216" s="19"/>
      <c r="M216" s="19"/>
    </row>
    <row r="217" spans="5:13" ht="15.75" customHeight="1" x14ac:dyDescent="0.2">
      <c r="E217" s="18"/>
      <c r="G217" s="20"/>
      <c r="H217" s="20"/>
      <c r="I217" s="19"/>
      <c r="J217" s="19"/>
      <c r="K217" s="19"/>
      <c r="L217" s="19"/>
      <c r="M217" s="19"/>
    </row>
    <row r="218" spans="5:13" ht="15.75" customHeight="1" x14ac:dyDescent="0.2">
      <c r="E218" s="18"/>
      <c r="G218" s="20"/>
      <c r="H218" s="20"/>
      <c r="I218" s="19"/>
      <c r="J218" s="19"/>
      <c r="K218" s="19"/>
      <c r="L218" s="19"/>
      <c r="M218" s="19"/>
    </row>
    <row r="219" spans="5:13" ht="15.75" customHeight="1" x14ac:dyDescent="0.2">
      <c r="E219" s="18"/>
      <c r="G219" s="20"/>
      <c r="H219" s="20"/>
      <c r="I219" s="19"/>
      <c r="J219" s="19"/>
      <c r="K219" s="19"/>
      <c r="L219" s="19"/>
      <c r="M219" s="19"/>
    </row>
    <row r="220" spans="5:13" ht="15.75" customHeight="1" x14ac:dyDescent="0.2">
      <c r="E220" s="18"/>
      <c r="G220" s="20"/>
      <c r="H220" s="20"/>
      <c r="I220" s="19"/>
      <c r="J220" s="19"/>
      <c r="K220" s="19"/>
      <c r="L220" s="19"/>
      <c r="M220" s="19"/>
    </row>
    <row r="221" spans="5:13" ht="15.75" customHeight="1" x14ac:dyDescent="0.2">
      <c r="E221" s="18"/>
      <c r="G221" s="20"/>
      <c r="H221" s="20"/>
      <c r="I221" s="19"/>
      <c r="J221" s="19"/>
      <c r="K221" s="19"/>
      <c r="L221" s="19"/>
      <c r="M221" s="19"/>
    </row>
    <row r="222" spans="5:13" ht="15.75" customHeight="1" x14ac:dyDescent="0.2">
      <c r="E222" s="18"/>
      <c r="G222" s="20"/>
      <c r="H222" s="20"/>
      <c r="I222" s="19"/>
      <c r="J222" s="19"/>
      <c r="K222" s="19"/>
      <c r="L222" s="19"/>
      <c r="M222" s="19"/>
    </row>
    <row r="223" spans="5:13" ht="15.75" customHeight="1" x14ac:dyDescent="0.2">
      <c r="E223" s="18"/>
      <c r="G223" s="20"/>
      <c r="H223" s="20"/>
      <c r="I223" s="19"/>
      <c r="J223" s="19"/>
      <c r="K223" s="19"/>
      <c r="L223" s="19"/>
      <c r="M223" s="19"/>
    </row>
    <row r="224" spans="5:13" ht="15.75" customHeight="1" x14ac:dyDescent="0.2">
      <c r="E224" s="18"/>
      <c r="G224" s="20"/>
      <c r="H224" s="20"/>
      <c r="I224" s="19"/>
      <c r="J224" s="19"/>
      <c r="K224" s="19"/>
      <c r="L224" s="19"/>
      <c r="M224" s="19"/>
    </row>
    <row r="225" spans="5:13" ht="15.75" customHeight="1" x14ac:dyDescent="0.2">
      <c r="E225" s="18"/>
      <c r="G225" s="20"/>
      <c r="H225" s="20"/>
      <c r="I225" s="19"/>
      <c r="J225" s="19"/>
      <c r="K225" s="19"/>
      <c r="L225" s="19"/>
      <c r="M225" s="19"/>
    </row>
    <row r="226" spans="5:13" ht="15.75" customHeight="1" x14ac:dyDescent="0.2">
      <c r="E226" s="18"/>
      <c r="G226" s="20"/>
      <c r="H226" s="20"/>
      <c r="I226" s="19"/>
      <c r="J226" s="19"/>
      <c r="K226" s="19"/>
      <c r="L226" s="19"/>
      <c r="M226" s="19"/>
    </row>
    <row r="227" spans="5:13" ht="15.75" customHeight="1" x14ac:dyDescent="0.2">
      <c r="E227" s="18"/>
      <c r="G227" s="20"/>
      <c r="H227" s="20"/>
      <c r="I227" s="19"/>
      <c r="J227" s="19"/>
      <c r="K227" s="19"/>
      <c r="L227" s="19"/>
      <c r="M227" s="19"/>
    </row>
    <row r="228" spans="5:13" ht="15.75" customHeight="1" x14ac:dyDescent="0.2">
      <c r="E228" s="18"/>
      <c r="G228" s="20"/>
      <c r="H228" s="20"/>
      <c r="I228" s="19"/>
      <c r="J228" s="19"/>
      <c r="K228" s="19"/>
      <c r="L228" s="19"/>
      <c r="M228" s="19"/>
    </row>
    <row r="229" spans="5:13" ht="15.75" customHeight="1" x14ac:dyDescent="0.2">
      <c r="E229" s="18"/>
      <c r="G229" s="20"/>
      <c r="H229" s="20"/>
      <c r="I229" s="19"/>
      <c r="J229" s="19"/>
      <c r="K229" s="19"/>
      <c r="L229" s="19"/>
      <c r="M229" s="19"/>
    </row>
    <row r="230" spans="5:13" ht="15.75" customHeight="1" x14ac:dyDescent="0.2">
      <c r="E230" s="18"/>
      <c r="G230" s="20"/>
      <c r="H230" s="20"/>
      <c r="I230" s="19"/>
      <c r="J230" s="19"/>
      <c r="K230" s="19"/>
      <c r="L230" s="19"/>
      <c r="M230" s="19"/>
    </row>
    <row r="231" spans="5:13" ht="15.75" customHeight="1" x14ac:dyDescent="0.2">
      <c r="E231" s="18"/>
      <c r="G231" s="20"/>
      <c r="H231" s="20"/>
      <c r="I231" s="19"/>
      <c r="J231" s="19"/>
      <c r="K231" s="19"/>
      <c r="L231" s="19"/>
      <c r="M231" s="19"/>
    </row>
    <row r="232" spans="5:13" ht="15.75" customHeight="1" x14ac:dyDescent="0.2">
      <c r="E232" s="18"/>
      <c r="G232" s="20"/>
      <c r="H232" s="20"/>
      <c r="I232" s="19"/>
      <c r="J232" s="19"/>
      <c r="K232" s="19"/>
      <c r="L232" s="19"/>
      <c r="M232" s="19"/>
    </row>
    <row r="233" spans="5:13" ht="15.75" customHeight="1" x14ac:dyDescent="0.2">
      <c r="E233" s="18"/>
      <c r="G233" s="20"/>
      <c r="H233" s="20"/>
      <c r="I233" s="19"/>
      <c r="J233" s="19"/>
      <c r="K233" s="19"/>
      <c r="L233" s="19"/>
      <c r="M233" s="19"/>
    </row>
    <row r="234" spans="5:13" ht="15.75" customHeight="1" x14ac:dyDescent="0.2">
      <c r="E234" s="18"/>
      <c r="G234" s="20"/>
      <c r="H234" s="20"/>
      <c r="I234" s="19"/>
      <c r="J234" s="19"/>
      <c r="K234" s="19"/>
      <c r="L234" s="19"/>
      <c r="M234" s="19"/>
    </row>
    <row r="235" spans="5:13" ht="15.75" customHeight="1" x14ac:dyDescent="0.2">
      <c r="E235" s="18"/>
      <c r="G235" s="20"/>
      <c r="H235" s="20"/>
      <c r="I235" s="19"/>
      <c r="J235" s="19"/>
      <c r="K235" s="19"/>
      <c r="L235" s="19"/>
      <c r="M235" s="19"/>
    </row>
    <row r="236" spans="5:13" ht="15.75" customHeight="1" x14ac:dyDescent="0.2">
      <c r="E236" s="18"/>
      <c r="G236" s="20"/>
      <c r="H236" s="20"/>
      <c r="I236" s="19"/>
      <c r="J236" s="19"/>
      <c r="K236" s="19"/>
      <c r="L236" s="19"/>
      <c r="M236" s="19"/>
    </row>
    <row r="237" spans="5:13" ht="15.75" customHeight="1" x14ac:dyDescent="0.2">
      <c r="E237" s="18"/>
      <c r="G237" s="20"/>
      <c r="H237" s="20"/>
      <c r="I237" s="19"/>
      <c r="J237" s="19"/>
      <c r="K237" s="19"/>
      <c r="L237" s="19"/>
      <c r="M237" s="19"/>
    </row>
    <row r="238" spans="5:13" ht="15.75" customHeight="1" x14ac:dyDescent="0.2">
      <c r="E238" s="18"/>
      <c r="G238" s="20"/>
      <c r="H238" s="20"/>
      <c r="I238" s="19"/>
      <c r="J238" s="19"/>
      <c r="K238" s="19"/>
      <c r="L238" s="19"/>
      <c r="M238" s="19"/>
    </row>
    <row r="239" spans="5:13" ht="15.75" customHeight="1" x14ac:dyDescent="0.2">
      <c r="E239" s="18"/>
      <c r="G239" s="20"/>
      <c r="H239" s="20"/>
      <c r="I239" s="19"/>
      <c r="J239" s="19"/>
      <c r="K239" s="19"/>
      <c r="L239" s="19"/>
      <c r="M239" s="19"/>
    </row>
    <row r="240" spans="5:13" ht="15.75" customHeight="1" x14ac:dyDescent="0.2">
      <c r="E240" s="18"/>
      <c r="G240" s="20"/>
      <c r="H240" s="20"/>
      <c r="I240" s="19"/>
      <c r="J240" s="19"/>
      <c r="K240" s="19"/>
      <c r="L240" s="19"/>
      <c r="M240" s="19"/>
    </row>
    <row r="241" spans="5:13" ht="15.75" customHeight="1" x14ac:dyDescent="0.2">
      <c r="E241" s="18"/>
      <c r="G241" s="20"/>
      <c r="H241" s="20"/>
      <c r="I241" s="19"/>
      <c r="J241" s="19"/>
      <c r="K241" s="19"/>
      <c r="L241" s="19"/>
      <c r="M241" s="19"/>
    </row>
    <row r="242" spans="5:13" ht="15.75" customHeight="1" x14ac:dyDescent="0.2">
      <c r="E242" s="18"/>
      <c r="G242" s="20"/>
      <c r="H242" s="20"/>
      <c r="I242" s="19"/>
      <c r="J242" s="19"/>
      <c r="K242" s="19"/>
      <c r="L242" s="19"/>
      <c r="M242" s="19"/>
    </row>
    <row r="243" spans="5:13" ht="15.75" customHeight="1" x14ac:dyDescent="0.2">
      <c r="E243" s="18"/>
      <c r="G243" s="20"/>
      <c r="H243" s="20"/>
      <c r="I243" s="19"/>
      <c r="J243" s="19"/>
      <c r="K243" s="19"/>
      <c r="L243" s="19"/>
      <c r="M243" s="19"/>
    </row>
    <row r="244" spans="5:13" ht="15.75" customHeight="1" x14ac:dyDescent="0.2">
      <c r="E244" s="18"/>
      <c r="G244" s="20"/>
      <c r="H244" s="20"/>
      <c r="I244" s="19"/>
      <c r="J244" s="19"/>
      <c r="K244" s="19"/>
      <c r="L244" s="19"/>
      <c r="M244" s="19"/>
    </row>
    <row r="245" spans="5:13" ht="15.75" customHeight="1" x14ac:dyDescent="0.2">
      <c r="E245" s="18"/>
      <c r="G245" s="20"/>
      <c r="H245" s="20"/>
      <c r="I245" s="19"/>
      <c r="J245" s="19"/>
      <c r="K245" s="19"/>
      <c r="L245" s="19"/>
      <c r="M245" s="19"/>
    </row>
    <row r="246" spans="5:13" ht="15.75" customHeight="1" x14ac:dyDescent="0.2">
      <c r="E246" s="18"/>
      <c r="G246" s="20"/>
      <c r="H246" s="20"/>
      <c r="I246" s="19"/>
      <c r="J246" s="19"/>
      <c r="K246" s="19"/>
      <c r="L246" s="19"/>
      <c r="M246" s="19"/>
    </row>
    <row r="247" spans="5:13" ht="15.75" customHeight="1" x14ac:dyDescent="0.2">
      <c r="E247" s="18"/>
      <c r="G247" s="20"/>
      <c r="H247" s="20"/>
      <c r="I247" s="19"/>
      <c r="J247" s="19"/>
      <c r="K247" s="19"/>
      <c r="L247" s="19"/>
      <c r="M247" s="19"/>
    </row>
    <row r="248" spans="5:13" ht="15.75" customHeight="1" x14ac:dyDescent="0.2">
      <c r="E248" s="18"/>
      <c r="G248" s="20"/>
      <c r="H248" s="20"/>
      <c r="I248" s="19"/>
      <c r="J248" s="19"/>
      <c r="K248" s="19"/>
      <c r="L248" s="19"/>
      <c r="M248" s="19"/>
    </row>
    <row r="249" spans="5:13" ht="15.75" customHeight="1" x14ac:dyDescent="0.2">
      <c r="E249" s="18"/>
      <c r="G249" s="20"/>
      <c r="H249" s="20"/>
      <c r="I249" s="19"/>
      <c r="J249" s="19"/>
      <c r="K249" s="19"/>
      <c r="L249" s="19"/>
      <c r="M249" s="19"/>
    </row>
    <row r="250" spans="5:13" ht="15.75" customHeight="1" x14ac:dyDescent="0.2">
      <c r="E250" s="18"/>
      <c r="G250" s="20"/>
      <c r="H250" s="20"/>
      <c r="I250" s="19"/>
      <c r="J250" s="19"/>
      <c r="K250" s="19"/>
      <c r="L250" s="19"/>
      <c r="M250" s="19"/>
    </row>
    <row r="251" spans="5:13" ht="15.75" customHeight="1" x14ac:dyDescent="0.2">
      <c r="E251" s="18"/>
      <c r="G251" s="20"/>
      <c r="H251" s="20"/>
      <c r="I251" s="19"/>
      <c r="J251" s="19"/>
      <c r="K251" s="19"/>
      <c r="L251" s="19"/>
      <c r="M251" s="19"/>
    </row>
    <row r="252" spans="5:13" ht="15.75" customHeight="1" x14ac:dyDescent="0.2">
      <c r="E252" s="18"/>
      <c r="G252" s="20"/>
      <c r="H252" s="20"/>
      <c r="I252" s="19"/>
      <c r="J252" s="19"/>
      <c r="K252" s="19"/>
      <c r="L252" s="19"/>
      <c r="M252" s="19"/>
    </row>
    <row r="253" spans="5:13" ht="15.75" customHeight="1" x14ac:dyDescent="0.2">
      <c r="E253" s="18"/>
      <c r="G253" s="20"/>
      <c r="H253" s="20"/>
      <c r="I253" s="19"/>
      <c r="J253" s="19"/>
      <c r="K253" s="19"/>
      <c r="L253" s="19"/>
      <c r="M253" s="19"/>
    </row>
    <row r="254" spans="5:13" ht="15.75" customHeight="1" x14ac:dyDescent="0.2">
      <c r="E254" s="18"/>
      <c r="G254" s="20"/>
      <c r="H254" s="20"/>
      <c r="I254" s="19"/>
      <c r="J254" s="19"/>
      <c r="K254" s="19"/>
      <c r="L254" s="19"/>
      <c r="M254" s="19"/>
    </row>
    <row r="255" spans="5:13" ht="15.75" customHeight="1" x14ac:dyDescent="0.2">
      <c r="E255" s="18"/>
      <c r="G255" s="20"/>
      <c r="H255" s="20"/>
      <c r="I255" s="19"/>
      <c r="J255" s="19"/>
      <c r="K255" s="19"/>
      <c r="L255" s="19"/>
      <c r="M255" s="19"/>
    </row>
    <row r="256" spans="5:13" ht="15.75" customHeight="1" x14ac:dyDescent="0.2">
      <c r="E256" s="18"/>
      <c r="G256" s="20"/>
      <c r="H256" s="20"/>
      <c r="I256" s="19"/>
      <c r="J256" s="19"/>
      <c r="K256" s="19"/>
      <c r="L256" s="19"/>
      <c r="M256" s="19"/>
    </row>
    <row r="257" spans="5:13" ht="15.75" customHeight="1" x14ac:dyDescent="0.2">
      <c r="E257" s="18"/>
      <c r="G257" s="20"/>
      <c r="H257" s="20"/>
      <c r="I257" s="19"/>
      <c r="J257" s="19"/>
      <c r="K257" s="19"/>
      <c r="L257" s="19"/>
      <c r="M257" s="19"/>
    </row>
    <row r="258" spans="5:13" ht="15.75" customHeight="1" x14ac:dyDescent="0.2">
      <c r="E258" s="18"/>
      <c r="G258" s="20"/>
      <c r="H258" s="20"/>
      <c r="I258" s="19"/>
      <c r="J258" s="19"/>
      <c r="K258" s="19"/>
      <c r="L258" s="19"/>
      <c r="M258" s="19"/>
    </row>
    <row r="259" spans="5:13" ht="15.75" customHeight="1" x14ac:dyDescent="0.2">
      <c r="E259" s="18"/>
      <c r="G259" s="20"/>
      <c r="H259" s="20"/>
      <c r="I259" s="19"/>
      <c r="J259" s="19"/>
      <c r="K259" s="19"/>
      <c r="L259" s="19"/>
      <c r="M259" s="19"/>
    </row>
    <row r="260" spans="5:13" ht="15.75" customHeight="1" x14ac:dyDescent="0.2">
      <c r="E260" s="18"/>
      <c r="G260" s="20"/>
      <c r="H260" s="20"/>
      <c r="I260" s="19"/>
      <c r="J260" s="19"/>
      <c r="K260" s="19"/>
      <c r="L260" s="19"/>
      <c r="M260" s="19"/>
    </row>
    <row r="261" spans="5:13" ht="15.75" customHeight="1" x14ac:dyDescent="0.2">
      <c r="E261" s="18"/>
      <c r="G261" s="20"/>
      <c r="H261" s="20"/>
      <c r="I261" s="19"/>
      <c r="J261" s="19"/>
      <c r="K261" s="19"/>
      <c r="L261" s="19"/>
      <c r="M261" s="19"/>
    </row>
    <row r="262" spans="5:13" ht="15.75" customHeight="1" x14ac:dyDescent="0.2">
      <c r="E262" s="18"/>
      <c r="G262" s="20"/>
      <c r="H262" s="20"/>
      <c r="I262" s="19"/>
      <c r="J262" s="19"/>
      <c r="K262" s="19"/>
      <c r="L262" s="19"/>
      <c r="M262" s="19"/>
    </row>
    <row r="263" spans="5:13" ht="15.75" customHeight="1" x14ac:dyDescent="0.2">
      <c r="E263" s="18"/>
      <c r="G263" s="20"/>
      <c r="H263" s="20"/>
      <c r="I263" s="19"/>
      <c r="J263" s="19"/>
      <c r="K263" s="19"/>
      <c r="L263" s="19"/>
      <c r="M263" s="19"/>
    </row>
    <row r="264" spans="5:13" ht="15.75" customHeight="1" x14ac:dyDescent="0.2">
      <c r="E264" s="18"/>
      <c r="G264" s="20"/>
      <c r="H264" s="20"/>
      <c r="I264" s="19"/>
      <c r="J264" s="19"/>
      <c r="K264" s="19"/>
      <c r="L264" s="19"/>
      <c r="M264" s="19"/>
    </row>
    <row r="265" spans="5:13" ht="15.75" customHeight="1" x14ac:dyDescent="0.2">
      <c r="E265" s="18"/>
      <c r="G265" s="20"/>
      <c r="H265" s="20"/>
      <c r="I265" s="19"/>
      <c r="J265" s="19"/>
      <c r="K265" s="19"/>
      <c r="L265" s="19"/>
      <c r="M265" s="19"/>
    </row>
    <row r="266" spans="5:13" ht="15.75" customHeight="1" x14ac:dyDescent="0.2">
      <c r="E266" s="18"/>
      <c r="G266" s="20"/>
      <c r="H266" s="20"/>
      <c r="I266" s="19"/>
      <c r="J266" s="19"/>
      <c r="K266" s="19"/>
      <c r="L266" s="19"/>
      <c r="M266" s="19"/>
    </row>
    <row r="267" spans="5:13" ht="15.75" customHeight="1" x14ac:dyDescent="0.2">
      <c r="E267" s="18"/>
      <c r="G267" s="20"/>
      <c r="H267" s="20"/>
      <c r="I267" s="19"/>
      <c r="J267" s="19"/>
      <c r="K267" s="19"/>
      <c r="L267" s="19"/>
      <c r="M267" s="19"/>
    </row>
    <row r="268" spans="5:13" ht="15.75" customHeight="1" x14ac:dyDescent="0.2">
      <c r="E268" s="18"/>
      <c r="G268" s="20"/>
      <c r="H268" s="20"/>
      <c r="I268" s="19"/>
      <c r="J268" s="19"/>
      <c r="K268" s="19"/>
      <c r="L268" s="19"/>
      <c r="M268" s="19"/>
    </row>
    <row r="269" spans="5:13" ht="15.75" customHeight="1" x14ac:dyDescent="0.2">
      <c r="E269" s="18"/>
      <c r="G269" s="20"/>
      <c r="H269" s="20"/>
      <c r="I269" s="19"/>
      <c r="J269" s="19"/>
      <c r="K269" s="19"/>
      <c r="L269" s="19"/>
      <c r="M269" s="19"/>
    </row>
    <row r="270" spans="5:13" ht="15.75" customHeight="1" x14ac:dyDescent="0.2">
      <c r="E270" s="18"/>
      <c r="G270" s="20"/>
      <c r="H270" s="20"/>
      <c r="I270" s="19"/>
      <c r="J270" s="19"/>
      <c r="K270" s="19"/>
      <c r="L270" s="19"/>
      <c r="M270" s="19"/>
    </row>
    <row r="271" spans="5:13" ht="15.75" customHeight="1" x14ac:dyDescent="0.2">
      <c r="E271" s="18"/>
      <c r="G271" s="20"/>
      <c r="H271" s="20"/>
      <c r="I271" s="19"/>
      <c r="J271" s="19"/>
      <c r="K271" s="19"/>
      <c r="L271" s="19"/>
      <c r="M271" s="19"/>
    </row>
    <row r="272" spans="5:13" ht="15.75" customHeight="1" x14ac:dyDescent="0.2">
      <c r="E272" s="18"/>
      <c r="G272" s="20"/>
      <c r="H272" s="20"/>
      <c r="I272" s="19"/>
      <c r="J272" s="19"/>
      <c r="K272" s="19"/>
      <c r="L272" s="19"/>
      <c r="M272" s="19"/>
    </row>
    <row r="273" spans="5:13" ht="15.75" customHeight="1" x14ac:dyDescent="0.2">
      <c r="E273" s="18"/>
      <c r="G273" s="20"/>
      <c r="H273" s="20"/>
      <c r="I273" s="19"/>
      <c r="J273" s="19"/>
      <c r="K273" s="19"/>
      <c r="L273" s="19"/>
      <c r="M273" s="19"/>
    </row>
    <row r="274" spans="5:13" ht="15.75" customHeight="1" x14ac:dyDescent="0.2">
      <c r="E274" s="18"/>
      <c r="G274" s="20"/>
      <c r="H274" s="20"/>
      <c r="I274" s="19"/>
      <c r="J274" s="19"/>
      <c r="K274" s="19"/>
      <c r="L274" s="19"/>
      <c r="M274" s="19"/>
    </row>
    <row r="275" spans="5:13" ht="15.75" customHeight="1" x14ac:dyDescent="0.2">
      <c r="E275" s="18"/>
      <c r="G275" s="20"/>
      <c r="H275" s="20"/>
      <c r="I275" s="19"/>
      <c r="J275" s="19"/>
      <c r="K275" s="19"/>
      <c r="L275" s="19"/>
      <c r="M275" s="19"/>
    </row>
    <row r="276" spans="5:13" ht="15.75" customHeight="1" x14ac:dyDescent="0.2">
      <c r="E276" s="18"/>
      <c r="G276" s="20"/>
      <c r="H276" s="20"/>
      <c r="I276" s="19"/>
      <c r="J276" s="19"/>
      <c r="K276" s="19"/>
      <c r="L276" s="19"/>
      <c r="M276" s="19"/>
    </row>
    <row r="277" spans="5:13" ht="15.75" customHeight="1" x14ac:dyDescent="0.2">
      <c r="E277" s="18"/>
      <c r="G277" s="20"/>
      <c r="H277" s="20"/>
      <c r="I277" s="19"/>
      <c r="J277" s="19"/>
      <c r="K277" s="19"/>
      <c r="L277" s="19"/>
      <c r="M277" s="19"/>
    </row>
    <row r="278" spans="5:13" ht="15.75" customHeight="1" x14ac:dyDescent="0.2">
      <c r="E278" s="18"/>
      <c r="G278" s="20"/>
      <c r="H278" s="20"/>
      <c r="I278" s="19"/>
      <c r="J278" s="19"/>
      <c r="K278" s="19"/>
      <c r="L278" s="19"/>
      <c r="M278" s="19"/>
    </row>
    <row r="279" spans="5:13" ht="15.75" customHeight="1" x14ac:dyDescent="0.2">
      <c r="E279" s="18"/>
      <c r="G279" s="20"/>
      <c r="H279" s="20"/>
      <c r="I279" s="19"/>
      <c r="J279" s="19"/>
      <c r="K279" s="19"/>
      <c r="L279" s="19"/>
      <c r="M279" s="19"/>
    </row>
    <row r="280" spans="5:13" ht="15.75" customHeight="1" x14ac:dyDescent="0.2">
      <c r="E280" s="18"/>
      <c r="G280" s="20"/>
      <c r="H280" s="20"/>
      <c r="I280" s="19"/>
      <c r="J280" s="19"/>
      <c r="K280" s="19"/>
      <c r="L280" s="19"/>
      <c r="M280" s="19"/>
    </row>
    <row r="281" spans="5:13" ht="15.75" customHeight="1" x14ac:dyDescent="0.2">
      <c r="E281" s="18"/>
      <c r="G281" s="20"/>
      <c r="H281" s="20"/>
      <c r="I281" s="19"/>
      <c r="J281" s="19"/>
      <c r="K281" s="19"/>
      <c r="L281" s="19"/>
      <c r="M281" s="19"/>
    </row>
    <row r="282" spans="5:13" ht="15.75" customHeight="1" x14ac:dyDescent="0.2">
      <c r="E282" s="18"/>
      <c r="G282" s="20"/>
      <c r="H282" s="20"/>
      <c r="I282" s="19"/>
      <c r="J282" s="19"/>
      <c r="K282" s="19"/>
      <c r="L282" s="19"/>
      <c r="M282" s="19"/>
    </row>
    <row r="283" spans="5:13" ht="15.75" customHeight="1" x14ac:dyDescent="0.2">
      <c r="E283" s="18"/>
      <c r="G283" s="20"/>
      <c r="H283" s="20"/>
      <c r="I283" s="19"/>
      <c r="J283" s="19"/>
      <c r="K283" s="19"/>
      <c r="L283" s="19"/>
      <c r="M283" s="19"/>
    </row>
    <row r="284" spans="5:13" ht="15.75" customHeight="1" x14ac:dyDescent="0.2">
      <c r="E284" s="18"/>
      <c r="G284" s="20"/>
      <c r="H284" s="20"/>
      <c r="I284" s="19"/>
      <c r="J284" s="19"/>
      <c r="K284" s="19"/>
      <c r="L284" s="19"/>
      <c r="M284" s="19"/>
    </row>
    <row r="285" spans="5:13" ht="15.75" customHeight="1" x14ac:dyDescent="0.2">
      <c r="E285" s="18"/>
      <c r="G285" s="20"/>
      <c r="H285" s="20"/>
      <c r="I285" s="19"/>
      <c r="J285" s="19"/>
      <c r="K285" s="19"/>
      <c r="L285" s="19"/>
      <c r="M285" s="19"/>
    </row>
    <row r="286" spans="5:13" ht="15.75" customHeight="1" x14ac:dyDescent="0.2">
      <c r="E286" s="18"/>
      <c r="G286" s="20"/>
      <c r="H286" s="20"/>
      <c r="I286" s="19"/>
      <c r="J286" s="19"/>
      <c r="K286" s="19"/>
      <c r="L286" s="19"/>
      <c r="M286" s="19"/>
    </row>
    <row r="287" spans="5:13" ht="15.75" customHeight="1" x14ac:dyDescent="0.2">
      <c r="E287" s="18"/>
      <c r="G287" s="20"/>
      <c r="H287" s="20"/>
      <c r="I287" s="19"/>
      <c r="J287" s="19"/>
      <c r="K287" s="19"/>
      <c r="L287" s="19"/>
      <c r="M287" s="19"/>
    </row>
    <row r="288" spans="5:13" ht="15.75" customHeight="1" x14ac:dyDescent="0.2">
      <c r="E288" s="18"/>
      <c r="G288" s="20"/>
      <c r="H288" s="20"/>
      <c r="I288" s="19"/>
      <c r="J288" s="19"/>
      <c r="K288" s="19"/>
      <c r="L288" s="19"/>
      <c r="M288" s="19"/>
    </row>
    <row r="289" spans="5:13" ht="15.75" customHeight="1" x14ac:dyDescent="0.2">
      <c r="E289" s="18"/>
      <c r="G289" s="20"/>
      <c r="H289" s="20"/>
      <c r="I289" s="19"/>
      <c r="J289" s="19"/>
      <c r="K289" s="19"/>
      <c r="L289" s="19"/>
      <c r="M289" s="19"/>
    </row>
    <row r="290" spans="5:13" ht="15.75" customHeight="1" x14ac:dyDescent="0.2">
      <c r="E290" s="18"/>
      <c r="G290" s="20"/>
      <c r="H290" s="20"/>
      <c r="I290" s="19"/>
      <c r="J290" s="19"/>
      <c r="K290" s="19"/>
      <c r="L290" s="19"/>
      <c r="M290" s="19"/>
    </row>
    <row r="291" spans="5:13" ht="15.75" customHeight="1" x14ac:dyDescent="0.2">
      <c r="E291" s="18"/>
      <c r="G291" s="20"/>
      <c r="H291" s="20"/>
      <c r="I291" s="19"/>
      <c r="J291" s="19"/>
      <c r="K291" s="19"/>
      <c r="L291" s="19"/>
      <c r="M291" s="19"/>
    </row>
    <row r="292" spans="5:13" ht="15.75" customHeight="1" x14ac:dyDescent="0.2">
      <c r="E292" s="18"/>
      <c r="G292" s="20"/>
      <c r="H292" s="20"/>
      <c r="I292" s="19"/>
      <c r="J292" s="19"/>
      <c r="K292" s="19"/>
      <c r="L292" s="19"/>
      <c r="M292" s="19"/>
    </row>
    <row r="293" spans="5:13" ht="15.75" customHeight="1" x14ac:dyDescent="0.2">
      <c r="E293" s="18"/>
      <c r="G293" s="20"/>
      <c r="H293" s="20"/>
      <c r="I293" s="19"/>
      <c r="J293" s="19"/>
      <c r="K293" s="19"/>
      <c r="L293" s="19"/>
      <c r="M293" s="19"/>
    </row>
    <row r="294" spans="5:13" ht="15.75" customHeight="1" x14ac:dyDescent="0.2">
      <c r="E294" s="18"/>
      <c r="G294" s="20"/>
      <c r="H294" s="20"/>
      <c r="I294" s="19"/>
      <c r="J294" s="19"/>
      <c r="K294" s="19"/>
      <c r="L294" s="19"/>
      <c r="M294" s="19"/>
    </row>
    <row r="295" spans="5:13" ht="15.75" customHeight="1" x14ac:dyDescent="0.2">
      <c r="E295" s="18"/>
      <c r="G295" s="20"/>
      <c r="H295" s="20"/>
      <c r="I295" s="19"/>
      <c r="J295" s="19"/>
      <c r="K295" s="19"/>
      <c r="L295" s="19"/>
      <c r="M295" s="19"/>
    </row>
    <row r="296" spans="5:13" ht="15.75" customHeight="1" x14ac:dyDescent="0.2">
      <c r="E296" s="18"/>
      <c r="G296" s="20"/>
      <c r="H296" s="20"/>
      <c r="I296" s="19"/>
      <c r="J296" s="19"/>
      <c r="K296" s="19"/>
      <c r="L296" s="19"/>
      <c r="M296" s="19"/>
    </row>
    <row r="297" spans="5:13" ht="15.75" customHeight="1" x14ac:dyDescent="0.2">
      <c r="E297" s="18"/>
      <c r="G297" s="20"/>
      <c r="H297" s="20"/>
      <c r="I297" s="19"/>
      <c r="J297" s="19"/>
      <c r="K297" s="19"/>
      <c r="L297" s="19"/>
      <c r="M297" s="19"/>
    </row>
    <row r="298" spans="5:13" ht="15.75" customHeight="1" x14ac:dyDescent="0.2">
      <c r="E298" s="18"/>
      <c r="G298" s="20"/>
      <c r="H298" s="20"/>
      <c r="I298" s="19"/>
      <c r="J298" s="19"/>
      <c r="K298" s="19"/>
      <c r="L298" s="19"/>
      <c r="M298" s="19"/>
    </row>
    <row r="299" spans="5:13" ht="15.75" customHeight="1" x14ac:dyDescent="0.2">
      <c r="E299" s="18"/>
      <c r="G299" s="20"/>
      <c r="H299" s="20"/>
      <c r="I299" s="19"/>
      <c r="J299" s="19"/>
      <c r="K299" s="19"/>
      <c r="L299" s="19"/>
      <c r="M299" s="19"/>
    </row>
    <row r="300" spans="5:13" ht="15.75" customHeight="1" x14ac:dyDescent="0.2">
      <c r="E300" s="18"/>
      <c r="G300" s="20"/>
      <c r="H300" s="20"/>
      <c r="I300" s="19"/>
      <c r="J300" s="19"/>
      <c r="K300" s="19"/>
      <c r="L300" s="19"/>
      <c r="M300" s="19"/>
    </row>
    <row r="301" spans="5:13" ht="15.75" customHeight="1" x14ac:dyDescent="0.2">
      <c r="E301" s="18"/>
      <c r="G301" s="20"/>
      <c r="H301" s="20"/>
      <c r="I301" s="19"/>
      <c r="J301" s="19"/>
      <c r="K301" s="19"/>
      <c r="L301" s="19"/>
      <c r="M301" s="19"/>
    </row>
    <row r="302" spans="5:13" ht="15.75" customHeight="1" x14ac:dyDescent="0.2">
      <c r="E302" s="18"/>
      <c r="G302" s="20"/>
      <c r="H302" s="20"/>
      <c r="I302" s="19"/>
      <c r="J302" s="19"/>
      <c r="K302" s="19"/>
      <c r="L302" s="19"/>
      <c r="M302" s="19"/>
    </row>
    <row r="303" spans="5:13" ht="15.75" customHeight="1" x14ac:dyDescent="0.2">
      <c r="E303" s="18"/>
      <c r="G303" s="20"/>
      <c r="H303" s="20"/>
      <c r="I303" s="19"/>
      <c r="J303" s="19"/>
      <c r="K303" s="19"/>
      <c r="L303" s="19"/>
      <c r="M303" s="19"/>
    </row>
    <row r="304" spans="5:13" ht="15.75" customHeight="1" x14ac:dyDescent="0.2">
      <c r="E304" s="18"/>
      <c r="G304" s="20"/>
      <c r="H304" s="20"/>
      <c r="I304" s="19"/>
      <c r="J304" s="19"/>
      <c r="K304" s="19"/>
      <c r="L304" s="19"/>
      <c r="M304" s="19"/>
    </row>
    <row r="305" spans="5:13" ht="15.75" customHeight="1" x14ac:dyDescent="0.2">
      <c r="E305" s="18"/>
      <c r="G305" s="20"/>
      <c r="H305" s="20"/>
      <c r="I305" s="19"/>
      <c r="J305" s="19"/>
      <c r="K305" s="19"/>
      <c r="L305" s="19"/>
      <c r="M305" s="19"/>
    </row>
    <row r="306" spans="5:13" ht="15.75" customHeight="1" x14ac:dyDescent="0.2">
      <c r="E306" s="18"/>
      <c r="G306" s="20"/>
      <c r="H306" s="20"/>
      <c r="I306" s="19"/>
      <c r="J306" s="19"/>
      <c r="K306" s="19"/>
      <c r="L306" s="19"/>
      <c r="M306" s="19"/>
    </row>
    <row r="307" spans="5:13" ht="15.75" customHeight="1" x14ac:dyDescent="0.2">
      <c r="E307" s="18"/>
      <c r="G307" s="20"/>
      <c r="H307" s="20"/>
      <c r="I307" s="19"/>
      <c r="J307" s="19"/>
      <c r="K307" s="19"/>
      <c r="L307" s="19"/>
      <c r="M307" s="19"/>
    </row>
    <row r="308" spans="5:13" ht="15.75" customHeight="1" x14ac:dyDescent="0.2">
      <c r="E308" s="18"/>
      <c r="G308" s="20"/>
      <c r="H308" s="20"/>
      <c r="I308" s="19"/>
      <c r="J308" s="19"/>
      <c r="K308" s="19"/>
      <c r="L308" s="19"/>
      <c r="M308" s="19"/>
    </row>
    <row r="309" spans="5:13" ht="15.75" customHeight="1" x14ac:dyDescent="0.2">
      <c r="E309" s="18"/>
      <c r="G309" s="20"/>
      <c r="H309" s="20"/>
      <c r="I309" s="19"/>
      <c r="J309" s="19"/>
      <c r="K309" s="19"/>
      <c r="L309" s="19"/>
      <c r="M309" s="19"/>
    </row>
    <row r="310" spans="5:13" ht="15.75" customHeight="1" x14ac:dyDescent="0.2">
      <c r="E310" s="18"/>
      <c r="G310" s="20"/>
      <c r="H310" s="20"/>
      <c r="I310" s="19"/>
      <c r="J310" s="19"/>
      <c r="K310" s="19"/>
      <c r="L310" s="19"/>
      <c r="M310" s="19"/>
    </row>
    <row r="311" spans="5:13" ht="15.75" customHeight="1" x14ac:dyDescent="0.2">
      <c r="E311" s="18"/>
      <c r="G311" s="20"/>
      <c r="H311" s="20"/>
      <c r="I311" s="19"/>
      <c r="J311" s="19"/>
      <c r="K311" s="19"/>
      <c r="L311" s="19"/>
      <c r="M311" s="19"/>
    </row>
    <row r="312" spans="5:13" ht="15.75" customHeight="1" x14ac:dyDescent="0.2">
      <c r="E312" s="18"/>
      <c r="G312" s="20"/>
      <c r="H312" s="20"/>
      <c r="I312" s="19"/>
      <c r="J312" s="19"/>
      <c r="K312" s="19"/>
      <c r="L312" s="19"/>
      <c r="M312" s="19"/>
    </row>
    <row r="313" spans="5:13" ht="15.75" customHeight="1" x14ac:dyDescent="0.2">
      <c r="E313" s="18"/>
      <c r="G313" s="20"/>
      <c r="H313" s="20"/>
      <c r="I313" s="19"/>
      <c r="J313" s="19"/>
      <c r="K313" s="19"/>
      <c r="L313" s="19"/>
      <c r="M313" s="19"/>
    </row>
    <row r="314" spans="5:13" ht="15.75" customHeight="1" x14ac:dyDescent="0.2">
      <c r="E314" s="18"/>
      <c r="G314" s="20"/>
      <c r="H314" s="20"/>
      <c r="I314" s="19"/>
      <c r="J314" s="19"/>
      <c r="K314" s="19"/>
      <c r="L314" s="19"/>
      <c r="M314" s="19"/>
    </row>
    <row r="315" spans="5:13" ht="15.75" customHeight="1" x14ac:dyDescent="0.2">
      <c r="E315" s="18"/>
      <c r="G315" s="20"/>
      <c r="H315" s="20"/>
      <c r="I315" s="19"/>
      <c r="J315" s="19"/>
      <c r="K315" s="19"/>
      <c r="L315" s="19"/>
      <c r="M315" s="19"/>
    </row>
    <row r="316" spans="5:13" ht="15.75" customHeight="1" x14ac:dyDescent="0.2">
      <c r="E316" s="18"/>
      <c r="G316" s="20"/>
      <c r="H316" s="20"/>
      <c r="I316" s="19"/>
      <c r="J316" s="19"/>
      <c r="K316" s="19"/>
      <c r="L316" s="19"/>
      <c r="M316" s="19"/>
    </row>
    <row r="317" spans="5:13" ht="15.75" customHeight="1" x14ac:dyDescent="0.2">
      <c r="E317" s="18"/>
      <c r="G317" s="20"/>
      <c r="H317" s="20"/>
      <c r="I317" s="19"/>
      <c r="J317" s="19"/>
      <c r="K317" s="19"/>
      <c r="L317" s="19"/>
      <c r="M317" s="19"/>
    </row>
    <row r="318" spans="5:13" ht="15.75" customHeight="1" x14ac:dyDescent="0.2">
      <c r="E318" s="18"/>
      <c r="G318" s="20"/>
      <c r="H318" s="20"/>
      <c r="I318" s="19"/>
      <c r="J318" s="19"/>
      <c r="K318" s="19"/>
      <c r="L318" s="19"/>
      <c r="M318" s="19"/>
    </row>
    <row r="319" spans="5:13" ht="15.75" customHeight="1" x14ac:dyDescent="0.2">
      <c r="E319" s="18"/>
      <c r="G319" s="20"/>
      <c r="H319" s="20"/>
      <c r="I319" s="19"/>
      <c r="J319" s="19"/>
      <c r="K319" s="19"/>
      <c r="L319" s="19"/>
      <c r="M319" s="19"/>
    </row>
    <row r="320" spans="5:13" ht="15.75" customHeight="1" x14ac:dyDescent="0.2">
      <c r="E320" s="18"/>
      <c r="G320" s="20"/>
      <c r="H320" s="20"/>
      <c r="I320" s="19"/>
      <c r="J320" s="19"/>
      <c r="K320" s="19"/>
      <c r="L320" s="19"/>
      <c r="M320" s="19"/>
    </row>
    <row r="321" spans="5:13" ht="15.75" customHeight="1" x14ac:dyDescent="0.2">
      <c r="E321" s="18"/>
      <c r="G321" s="20"/>
      <c r="H321" s="20"/>
      <c r="I321" s="19"/>
      <c r="J321" s="19"/>
      <c r="K321" s="19"/>
      <c r="L321" s="19"/>
      <c r="M321" s="19"/>
    </row>
    <row r="322" spans="5:13" ht="15.75" customHeight="1" x14ac:dyDescent="0.2">
      <c r="E322" s="18"/>
      <c r="G322" s="20"/>
      <c r="H322" s="20"/>
      <c r="I322" s="19"/>
      <c r="J322" s="19"/>
      <c r="K322" s="19"/>
      <c r="L322" s="19"/>
      <c r="M322" s="19"/>
    </row>
    <row r="323" spans="5:13" ht="15.75" customHeight="1" x14ac:dyDescent="0.2">
      <c r="E323" s="18"/>
      <c r="G323" s="20"/>
      <c r="H323" s="20"/>
      <c r="I323" s="19"/>
      <c r="J323" s="19"/>
      <c r="K323" s="19"/>
      <c r="L323" s="19"/>
      <c r="M323" s="19"/>
    </row>
    <row r="324" spans="5:13" ht="15.75" customHeight="1" x14ac:dyDescent="0.2">
      <c r="E324" s="18"/>
      <c r="G324" s="20"/>
      <c r="H324" s="20"/>
      <c r="I324" s="19"/>
      <c r="J324" s="19"/>
      <c r="K324" s="19"/>
      <c r="L324" s="19"/>
      <c r="M324" s="19"/>
    </row>
    <row r="325" spans="5:13" ht="15.75" customHeight="1" x14ac:dyDescent="0.2">
      <c r="E325" s="18"/>
      <c r="G325" s="20"/>
      <c r="H325" s="20"/>
      <c r="I325" s="19"/>
      <c r="J325" s="19"/>
      <c r="K325" s="19"/>
      <c r="L325" s="19"/>
      <c r="M325" s="19"/>
    </row>
    <row r="326" spans="5:13" ht="15.75" customHeight="1" x14ac:dyDescent="0.2">
      <c r="E326" s="18"/>
      <c r="G326" s="20"/>
      <c r="H326" s="20"/>
      <c r="I326" s="19"/>
      <c r="J326" s="19"/>
      <c r="K326" s="19"/>
      <c r="L326" s="19"/>
      <c r="M326" s="19"/>
    </row>
    <row r="327" spans="5:13" ht="15.75" customHeight="1" x14ac:dyDescent="0.2">
      <c r="E327" s="18"/>
      <c r="G327" s="20"/>
      <c r="H327" s="20"/>
      <c r="I327" s="19"/>
      <c r="J327" s="19"/>
      <c r="K327" s="19"/>
      <c r="L327" s="19"/>
      <c r="M327" s="19"/>
    </row>
    <row r="328" spans="5:13" ht="15.75" customHeight="1" x14ac:dyDescent="0.2">
      <c r="E328" s="18"/>
      <c r="G328" s="20"/>
      <c r="H328" s="20"/>
      <c r="I328" s="19"/>
      <c r="J328" s="19"/>
      <c r="K328" s="19"/>
      <c r="L328" s="19"/>
      <c r="M328" s="19"/>
    </row>
    <row r="329" spans="5:13" ht="15.75" customHeight="1" x14ac:dyDescent="0.2">
      <c r="E329" s="18"/>
      <c r="G329" s="20"/>
      <c r="H329" s="20"/>
      <c r="I329" s="19"/>
      <c r="J329" s="19"/>
      <c r="K329" s="19"/>
      <c r="L329" s="19"/>
      <c r="M329" s="19"/>
    </row>
    <row r="330" spans="5:13" ht="15.75" customHeight="1" x14ac:dyDescent="0.2">
      <c r="E330" s="18"/>
      <c r="G330" s="20"/>
      <c r="H330" s="20"/>
      <c r="I330" s="19"/>
      <c r="J330" s="19"/>
      <c r="K330" s="19"/>
      <c r="L330" s="19"/>
      <c r="M330" s="19"/>
    </row>
    <row r="331" spans="5:13" ht="15.75" customHeight="1" x14ac:dyDescent="0.2">
      <c r="E331" s="18"/>
      <c r="G331" s="20"/>
      <c r="H331" s="20"/>
      <c r="I331" s="19"/>
      <c r="J331" s="19"/>
      <c r="K331" s="19"/>
      <c r="L331" s="19"/>
      <c r="M331" s="19"/>
    </row>
    <row r="332" spans="5:13" ht="15.75" customHeight="1" x14ac:dyDescent="0.2">
      <c r="E332" s="18"/>
      <c r="G332" s="20"/>
      <c r="H332" s="20"/>
      <c r="I332" s="19"/>
      <c r="J332" s="19"/>
      <c r="K332" s="19"/>
      <c r="L332" s="19"/>
      <c r="M332" s="19"/>
    </row>
    <row r="333" spans="5:13" ht="15.75" customHeight="1" x14ac:dyDescent="0.2">
      <c r="E333" s="18"/>
      <c r="G333" s="20"/>
      <c r="H333" s="20"/>
      <c r="I333" s="19"/>
      <c r="J333" s="19"/>
      <c r="K333" s="19"/>
      <c r="L333" s="19"/>
      <c r="M333" s="19"/>
    </row>
    <row r="334" spans="5:13" ht="15.75" customHeight="1" x14ac:dyDescent="0.2">
      <c r="E334" s="18"/>
      <c r="G334" s="20"/>
      <c r="H334" s="20"/>
      <c r="I334" s="19"/>
      <c r="J334" s="19"/>
      <c r="K334" s="19"/>
      <c r="L334" s="19"/>
      <c r="M334" s="19"/>
    </row>
    <row r="335" spans="5:13" ht="15.75" customHeight="1" x14ac:dyDescent="0.2">
      <c r="E335" s="18"/>
      <c r="G335" s="20"/>
      <c r="H335" s="20"/>
      <c r="I335" s="19"/>
      <c r="J335" s="19"/>
      <c r="K335" s="19"/>
      <c r="L335" s="19"/>
      <c r="M335" s="19"/>
    </row>
    <row r="336" spans="5:13" ht="15.75" customHeight="1" x14ac:dyDescent="0.2">
      <c r="E336" s="18"/>
      <c r="G336" s="20"/>
      <c r="H336" s="20"/>
      <c r="I336" s="19"/>
      <c r="J336" s="19"/>
      <c r="K336" s="19"/>
      <c r="L336" s="19"/>
      <c r="M336" s="19"/>
    </row>
    <row r="337" spans="5:13" ht="15.75" customHeight="1" x14ac:dyDescent="0.2">
      <c r="E337" s="18"/>
      <c r="G337" s="20"/>
      <c r="H337" s="20"/>
      <c r="I337" s="19"/>
      <c r="J337" s="19"/>
      <c r="K337" s="19"/>
      <c r="L337" s="19"/>
      <c r="M337" s="19"/>
    </row>
    <row r="338" spans="5:13" ht="15.75" customHeight="1" x14ac:dyDescent="0.2">
      <c r="E338" s="18"/>
      <c r="G338" s="20"/>
      <c r="H338" s="20"/>
      <c r="I338" s="19"/>
      <c r="J338" s="19"/>
      <c r="K338" s="19"/>
      <c r="L338" s="19"/>
      <c r="M338" s="19"/>
    </row>
    <row r="339" spans="5:13" ht="15.75" customHeight="1" x14ac:dyDescent="0.2">
      <c r="E339" s="18"/>
      <c r="G339" s="20"/>
      <c r="H339" s="20"/>
      <c r="I339" s="19"/>
      <c r="J339" s="19"/>
      <c r="K339" s="19"/>
      <c r="L339" s="19"/>
      <c r="M339" s="19"/>
    </row>
    <row r="340" spans="5:13" ht="15.75" customHeight="1" x14ac:dyDescent="0.2">
      <c r="E340" s="18"/>
      <c r="G340" s="20"/>
      <c r="H340" s="20"/>
      <c r="I340" s="19"/>
      <c r="J340" s="19"/>
      <c r="K340" s="19"/>
      <c r="L340" s="19"/>
      <c r="M340" s="19"/>
    </row>
    <row r="341" spans="5:13" ht="15.75" customHeight="1" x14ac:dyDescent="0.2">
      <c r="E341" s="18"/>
      <c r="G341" s="20"/>
      <c r="H341" s="20"/>
      <c r="I341" s="19"/>
      <c r="J341" s="19"/>
      <c r="K341" s="19"/>
      <c r="L341" s="19"/>
      <c r="M341" s="19"/>
    </row>
    <row r="342" spans="5:13" ht="15.75" customHeight="1" x14ac:dyDescent="0.2">
      <c r="E342" s="18"/>
      <c r="G342" s="20"/>
      <c r="H342" s="20"/>
      <c r="I342" s="19"/>
      <c r="J342" s="19"/>
      <c r="K342" s="19"/>
      <c r="L342" s="19"/>
      <c r="M342" s="19"/>
    </row>
    <row r="343" spans="5:13" ht="15.75" customHeight="1" x14ac:dyDescent="0.2">
      <c r="E343" s="18"/>
      <c r="G343" s="20"/>
      <c r="H343" s="20"/>
      <c r="I343" s="19"/>
      <c r="J343" s="19"/>
      <c r="K343" s="19"/>
      <c r="L343" s="19"/>
      <c r="M343" s="19"/>
    </row>
    <row r="344" spans="5:13" ht="15.75" customHeight="1" x14ac:dyDescent="0.2">
      <c r="E344" s="18"/>
      <c r="G344" s="20"/>
      <c r="H344" s="20"/>
      <c r="I344" s="19"/>
      <c r="J344" s="19"/>
      <c r="K344" s="19"/>
      <c r="L344" s="19"/>
      <c r="M344" s="19"/>
    </row>
    <row r="345" spans="5:13" ht="15.75" customHeight="1" x14ac:dyDescent="0.2">
      <c r="E345" s="18"/>
      <c r="G345" s="20"/>
      <c r="H345" s="20"/>
      <c r="I345" s="19"/>
      <c r="J345" s="19"/>
      <c r="K345" s="19"/>
      <c r="L345" s="19"/>
      <c r="M345" s="19"/>
    </row>
    <row r="346" spans="5:13" ht="15.75" customHeight="1" x14ac:dyDescent="0.2">
      <c r="E346" s="18"/>
      <c r="G346" s="20"/>
      <c r="H346" s="20"/>
      <c r="I346" s="19"/>
      <c r="J346" s="19"/>
      <c r="K346" s="19"/>
      <c r="L346" s="19"/>
      <c r="M346" s="19"/>
    </row>
    <row r="347" spans="5:13" ht="15.75" customHeight="1" x14ac:dyDescent="0.2">
      <c r="E347" s="18"/>
      <c r="G347" s="20"/>
      <c r="H347" s="20"/>
      <c r="I347" s="19"/>
      <c r="J347" s="19"/>
      <c r="K347" s="19"/>
      <c r="L347" s="19"/>
      <c r="M347" s="19"/>
    </row>
    <row r="348" spans="5:13" ht="15.75" customHeight="1" x14ac:dyDescent="0.2">
      <c r="E348" s="18"/>
      <c r="G348" s="20"/>
      <c r="H348" s="20"/>
      <c r="I348" s="19"/>
      <c r="J348" s="19"/>
      <c r="K348" s="19"/>
      <c r="L348" s="19"/>
      <c r="M348" s="19"/>
    </row>
    <row r="349" spans="5:13" ht="15.75" customHeight="1" x14ac:dyDescent="0.2">
      <c r="E349" s="18"/>
      <c r="G349" s="20"/>
      <c r="H349" s="20"/>
      <c r="I349" s="19"/>
      <c r="J349" s="19"/>
      <c r="K349" s="19"/>
      <c r="L349" s="19"/>
      <c r="M349" s="19"/>
    </row>
    <row r="350" spans="5:13" ht="15.75" customHeight="1" x14ac:dyDescent="0.2">
      <c r="E350" s="18"/>
      <c r="G350" s="20"/>
      <c r="H350" s="20"/>
      <c r="I350" s="19"/>
      <c r="J350" s="19"/>
      <c r="K350" s="19"/>
      <c r="L350" s="19"/>
      <c r="M350" s="19"/>
    </row>
    <row r="351" spans="5:13" ht="15.75" customHeight="1" x14ac:dyDescent="0.2">
      <c r="E351" s="18"/>
      <c r="G351" s="20"/>
      <c r="H351" s="20"/>
      <c r="I351" s="19"/>
      <c r="J351" s="19"/>
      <c r="K351" s="19"/>
      <c r="L351" s="19"/>
      <c r="M351" s="19"/>
    </row>
    <row r="352" spans="5:13" ht="15.75" customHeight="1" x14ac:dyDescent="0.2">
      <c r="E352" s="18"/>
      <c r="G352" s="20"/>
      <c r="H352" s="20"/>
      <c r="I352" s="19"/>
      <c r="J352" s="19"/>
      <c r="K352" s="19"/>
      <c r="L352" s="19"/>
      <c r="M352" s="19"/>
    </row>
    <row r="353" spans="5:13" ht="15.75" customHeight="1" x14ac:dyDescent="0.2">
      <c r="E353" s="18"/>
      <c r="G353" s="20"/>
      <c r="H353" s="20"/>
      <c r="I353" s="19"/>
      <c r="J353" s="19"/>
      <c r="K353" s="19"/>
      <c r="L353" s="19"/>
      <c r="M353" s="19"/>
    </row>
    <row r="354" spans="5:13" ht="15.75" customHeight="1" x14ac:dyDescent="0.2">
      <c r="E354" s="18"/>
      <c r="G354" s="20"/>
      <c r="H354" s="20"/>
      <c r="I354" s="19"/>
      <c r="J354" s="19"/>
      <c r="K354" s="19"/>
      <c r="L354" s="19"/>
      <c r="M354" s="19"/>
    </row>
    <row r="355" spans="5:13" ht="15.75" customHeight="1" x14ac:dyDescent="0.2">
      <c r="E355" s="18"/>
      <c r="G355" s="20"/>
      <c r="H355" s="20"/>
      <c r="I355" s="19"/>
      <c r="J355" s="19"/>
      <c r="K355" s="19"/>
      <c r="L355" s="19"/>
      <c r="M355" s="19"/>
    </row>
    <row r="356" spans="5:13" ht="15.75" customHeight="1" x14ac:dyDescent="0.2">
      <c r="E356" s="18"/>
      <c r="G356" s="20"/>
      <c r="H356" s="20"/>
      <c r="I356" s="19"/>
      <c r="J356" s="19"/>
      <c r="K356" s="19"/>
      <c r="L356" s="19"/>
      <c r="M356" s="19"/>
    </row>
    <row r="357" spans="5:13" ht="15.75" customHeight="1" x14ac:dyDescent="0.2">
      <c r="E357" s="18"/>
      <c r="G357" s="20"/>
      <c r="H357" s="20"/>
      <c r="I357" s="19"/>
      <c r="J357" s="19"/>
      <c r="K357" s="19"/>
      <c r="L357" s="19"/>
      <c r="M357" s="19"/>
    </row>
    <row r="358" spans="5:13" ht="15.75" customHeight="1" x14ac:dyDescent="0.2">
      <c r="E358" s="18"/>
      <c r="G358" s="20"/>
      <c r="H358" s="20"/>
      <c r="I358" s="19"/>
      <c r="J358" s="19"/>
      <c r="K358" s="19"/>
      <c r="L358" s="19"/>
      <c r="M358" s="19"/>
    </row>
    <row r="359" spans="5:13" ht="15.75" customHeight="1" x14ac:dyDescent="0.2">
      <c r="E359" s="18"/>
      <c r="G359" s="20"/>
      <c r="H359" s="20"/>
      <c r="I359" s="19"/>
      <c r="J359" s="19"/>
      <c r="K359" s="19"/>
      <c r="L359" s="19"/>
      <c r="M359" s="19"/>
    </row>
    <row r="360" spans="5:13" ht="15.75" customHeight="1" x14ac:dyDescent="0.2">
      <c r="E360" s="18"/>
      <c r="G360" s="20"/>
      <c r="H360" s="20"/>
      <c r="I360" s="19"/>
      <c r="J360" s="19"/>
      <c r="K360" s="19"/>
      <c r="L360" s="19"/>
      <c r="M360" s="19"/>
    </row>
    <row r="361" spans="5:13" ht="15.75" customHeight="1" x14ac:dyDescent="0.2">
      <c r="E361" s="18"/>
      <c r="G361" s="20"/>
      <c r="H361" s="20"/>
      <c r="I361" s="19"/>
      <c r="J361" s="19"/>
      <c r="K361" s="19"/>
      <c r="L361" s="19"/>
      <c r="M361" s="19"/>
    </row>
    <row r="362" spans="5:13" ht="15.75" customHeight="1" x14ac:dyDescent="0.2">
      <c r="E362" s="18"/>
      <c r="G362" s="20"/>
      <c r="H362" s="20"/>
      <c r="I362" s="19"/>
      <c r="J362" s="19"/>
      <c r="K362" s="19"/>
      <c r="L362" s="19"/>
      <c r="M362" s="19"/>
    </row>
    <row r="363" spans="5:13" ht="15.75" customHeight="1" x14ac:dyDescent="0.2">
      <c r="E363" s="18"/>
      <c r="G363" s="20"/>
      <c r="H363" s="20"/>
      <c r="I363" s="19"/>
      <c r="J363" s="19"/>
      <c r="K363" s="19"/>
      <c r="L363" s="19"/>
      <c r="M363" s="19"/>
    </row>
    <row r="364" spans="5:13" ht="15.75" customHeight="1" x14ac:dyDescent="0.2">
      <c r="E364" s="18"/>
      <c r="G364" s="20"/>
      <c r="H364" s="20"/>
      <c r="I364" s="19"/>
      <c r="J364" s="19"/>
      <c r="K364" s="19"/>
      <c r="L364" s="19"/>
      <c r="M364" s="19"/>
    </row>
    <row r="365" spans="5:13" ht="15.75" customHeight="1" x14ac:dyDescent="0.2">
      <c r="E365" s="18"/>
      <c r="G365" s="20"/>
      <c r="H365" s="20"/>
      <c r="I365" s="19"/>
      <c r="J365" s="19"/>
      <c r="K365" s="19"/>
      <c r="L365" s="19"/>
      <c r="M365" s="19"/>
    </row>
    <row r="366" spans="5:13" ht="15.75" customHeight="1" x14ac:dyDescent="0.2">
      <c r="E366" s="18"/>
      <c r="G366" s="20"/>
      <c r="H366" s="20"/>
      <c r="I366" s="19"/>
      <c r="J366" s="19"/>
      <c r="K366" s="19"/>
      <c r="L366" s="19"/>
      <c r="M366" s="19"/>
    </row>
    <row r="367" spans="5:13" ht="15.75" customHeight="1" x14ac:dyDescent="0.2">
      <c r="E367" s="18"/>
      <c r="G367" s="20"/>
      <c r="H367" s="20"/>
      <c r="I367" s="19"/>
      <c r="J367" s="19"/>
      <c r="K367" s="19"/>
      <c r="L367" s="19"/>
      <c r="M367" s="19"/>
    </row>
    <row r="368" spans="5:13" ht="15.75" customHeight="1" x14ac:dyDescent="0.2">
      <c r="E368" s="18"/>
      <c r="G368" s="20"/>
      <c r="H368" s="20"/>
      <c r="I368" s="19"/>
      <c r="J368" s="19"/>
      <c r="K368" s="19"/>
      <c r="L368" s="19"/>
      <c r="M368" s="19"/>
    </row>
    <row r="369" spans="5:13" ht="15.75" customHeight="1" x14ac:dyDescent="0.2">
      <c r="E369" s="18"/>
      <c r="G369" s="20"/>
      <c r="H369" s="20"/>
      <c r="I369" s="19"/>
      <c r="J369" s="19"/>
      <c r="K369" s="19"/>
      <c r="L369" s="19"/>
      <c r="M369" s="19"/>
    </row>
    <row r="370" spans="5:13" ht="15.75" customHeight="1" x14ac:dyDescent="0.2">
      <c r="E370" s="18"/>
      <c r="G370" s="20"/>
      <c r="H370" s="20"/>
      <c r="I370" s="19"/>
      <c r="J370" s="19"/>
      <c r="K370" s="19"/>
      <c r="L370" s="19"/>
      <c r="M370" s="19"/>
    </row>
    <row r="371" spans="5:13" ht="15.75" customHeight="1" x14ac:dyDescent="0.2">
      <c r="E371" s="18"/>
      <c r="G371" s="20"/>
      <c r="H371" s="20"/>
      <c r="I371" s="19"/>
      <c r="J371" s="19"/>
      <c r="K371" s="19"/>
      <c r="L371" s="19"/>
      <c r="M371" s="19"/>
    </row>
    <row r="372" spans="5:13" ht="15.75" customHeight="1" x14ac:dyDescent="0.2">
      <c r="E372" s="18"/>
      <c r="G372" s="20"/>
      <c r="H372" s="20"/>
      <c r="I372" s="19"/>
      <c r="J372" s="19"/>
      <c r="K372" s="19"/>
      <c r="L372" s="19"/>
      <c r="M372" s="19"/>
    </row>
    <row r="373" spans="5:13" ht="15.75" customHeight="1" x14ac:dyDescent="0.2">
      <c r="E373" s="18"/>
      <c r="G373" s="20"/>
      <c r="H373" s="20"/>
      <c r="I373" s="19"/>
      <c r="J373" s="19"/>
      <c r="K373" s="19"/>
      <c r="L373" s="19"/>
      <c r="M373" s="19"/>
    </row>
    <row r="374" spans="5:13" ht="15.75" customHeight="1" x14ac:dyDescent="0.2">
      <c r="E374" s="18"/>
      <c r="G374" s="20"/>
      <c r="H374" s="20"/>
      <c r="I374" s="19"/>
      <c r="J374" s="19"/>
      <c r="K374" s="19"/>
      <c r="L374" s="19"/>
      <c r="M374" s="19"/>
    </row>
    <row r="375" spans="5:13" ht="15.75" customHeight="1" x14ac:dyDescent="0.2">
      <c r="E375" s="18"/>
      <c r="G375" s="20"/>
      <c r="H375" s="20"/>
      <c r="I375" s="19"/>
      <c r="J375" s="19"/>
      <c r="K375" s="19"/>
      <c r="L375" s="19"/>
      <c r="M375" s="19"/>
    </row>
    <row r="376" spans="5:13" ht="15.75" customHeight="1" x14ac:dyDescent="0.2">
      <c r="E376" s="18"/>
      <c r="G376" s="20"/>
      <c r="H376" s="20"/>
      <c r="I376" s="19"/>
      <c r="J376" s="19"/>
      <c r="K376" s="19"/>
      <c r="L376" s="19"/>
      <c r="M376" s="19"/>
    </row>
    <row r="377" spans="5:13" ht="15.75" customHeight="1" x14ac:dyDescent="0.2">
      <c r="E377" s="18"/>
      <c r="G377" s="20"/>
      <c r="H377" s="20"/>
      <c r="I377" s="19"/>
      <c r="J377" s="19"/>
      <c r="K377" s="19"/>
      <c r="L377" s="19"/>
      <c r="M377" s="19"/>
    </row>
    <row r="378" spans="5:13" ht="15.75" customHeight="1" x14ac:dyDescent="0.2">
      <c r="E378" s="18"/>
      <c r="G378" s="20"/>
      <c r="H378" s="20"/>
      <c r="I378" s="19"/>
      <c r="J378" s="19"/>
      <c r="K378" s="19"/>
      <c r="L378" s="19"/>
      <c r="M378" s="19"/>
    </row>
    <row r="379" spans="5:13" ht="15.75" customHeight="1" x14ac:dyDescent="0.2">
      <c r="E379" s="18"/>
      <c r="G379" s="20"/>
      <c r="H379" s="20"/>
      <c r="I379" s="19"/>
      <c r="J379" s="19"/>
      <c r="K379" s="19"/>
      <c r="L379" s="19"/>
      <c r="M379" s="19"/>
    </row>
    <row r="380" spans="5:13" ht="15.75" customHeight="1" x14ac:dyDescent="0.2">
      <c r="E380" s="18"/>
      <c r="G380" s="20"/>
      <c r="H380" s="20"/>
      <c r="I380" s="19"/>
      <c r="J380" s="19"/>
      <c r="K380" s="19"/>
      <c r="L380" s="19"/>
      <c r="M380" s="19"/>
    </row>
    <row r="381" spans="5:13" ht="15.75" customHeight="1" x14ac:dyDescent="0.2">
      <c r="E381" s="18"/>
      <c r="G381" s="20"/>
      <c r="H381" s="20"/>
      <c r="I381" s="19"/>
      <c r="J381" s="19"/>
      <c r="K381" s="19"/>
      <c r="L381" s="19"/>
      <c r="M381" s="19"/>
    </row>
    <row r="382" spans="5:13" ht="15.75" customHeight="1" x14ac:dyDescent="0.2">
      <c r="E382" s="18"/>
      <c r="G382" s="20"/>
      <c r="H382" s="20"/>
      <c r="I382" s="19"/>
      <c r="J382" s="19"/>
      <c r="K382" s="19"/>
      <c r="L382" s="19"/>
      <c r="M382" s="19"/>
    </row>
    <row r="383" spans="5:13" ht="15.75" customHeight="1" x14ac:dyDescent="0.2">
      <c r="E383" s="18"/>
      <c r="G383" s="20"/>
      <c r="H383" s="20"/>
      <c r="I383" s="19"/>
      <c r="J383" s="19"/>
      <c r="K383" s="19"/>
      <c r="L383" s="19"/>
      <c r="M383" s="19"/>
    </row>
    <row r="384" spans="5:13" ht="15.75" customHeight="1" x14ac:dyDescent="0.2">
      <c r="E384" s="18"/>
      <c r="G384" s="20"/>
      <c r="H384" s="20"/>
      <c r="I384" s="19"/>
      <c r="J384" s="19"/>
      <c r="K384" s="19"/>
      <c r="L384" s="19"/>
      <c r="M384" s="19"/>
    </row>
    <row r="385" spans="5:13" ht="15.75" customHeight="1" x14ac:dyDescent="0.2">
      <c r="E385" s="18"/>
      <c r="G385" s="20"/>
      <c r="H385" s="20"/>
      <c r="I385" s="19"/>
      <c r="J385" s="19"/>
      <c r="K385" s="19"/>
      <c r="L385" s="19"/>
      <c r="M385" s="19"/>
    </row>
    <row r="386" spans="5:13" ht="15.75" customHeight="1" x14ac:dyDescent="0.2">
      <c r="E386" s="18"/>
      <c r="G386" s="20"/>
      <c r="H386" s="20"/>
      <c r="I386" s="19"/>
      <c r="J386" s="19"/>
      <c r="K386" s="19"/>
      <c r="L386" s="19"/>
      <c r="M386" s="19"/>
    </row>
    <row r="387" spans="5:13" ht="15.75" customHeight="1" x14ac:dyDescent="0.2">
      <c r="E387" s="18"/>
      <c r="G387" s="20"/>
      <c r="H387" s="20"/>
      <c r="I387" s="19"/>
      <c r="J387" s="19"/>
      <c r="K387" s="19"/>
      <c r="L387" s="19"/>
      <c r="M387" s="19"/>
    </row>
    <row r="388" spans="5:13" ht="15.75" customHeight="1" x14ac:dyDescent="0.2">
      <c r="E388" s="18"/>
      <c r="G388" s="20"/>
      <c r="H388" s="20"/>
      <c r="I388" s="19"/>
      <c r="J388" s="19"/>
      <c r="K388" s="19"/>
      <c r="L388" s="19"/>
      <c r="M388" s="19"/>
    </row>
    <row r="389" spans="5:13" ht="15.75" customHeight="1" x14ac:dyDescent="0.2">
      <c r="E389" s="18"/>
      <c r="G389" s="20"/>
      <c r="H389" s="20"/>
      <c r="I389" s="19"/>
      <c r="J389" s="19"/>
      <c r="K389" s="19"/>
      <c r="L389" s="19"/>
      <c r="M389" s="19"/>
    </row>
    <row r="390" spans="5:13" ht="15.75" customHeight="1" x14ac:dyDescent="0.2">
      <c r="E390" s="18"/>
      <c r="G390" s="20"/>
      <c r="H390" s="20"/>
      <c r="I390" s="19"/>
      <c r="J390" s="19"/>
      <c r="K390" s="19"/>
      <c r="L390" s="19"/>
      <c r="M390" s="19"/>
    </row>
    <row r="391" spans="5:13" ht="15.75" customHeight="1" x14ac:dyDescent="0.2">
      <c r="E391" s="18"/>
      <c r="G391" s="20"/>
      <c r="H391" s="20"/>
      <c r="I391" s="19"/>
      <c r="J391" s="19"/>
      <c r="K391" s="19"/>
      <c r="L391" s="19"/>
      <c r="M391" s="19"/>
    </row>
    <row r="392" spans="5:13" ht="15.75" customHeight="1" x14ac:dyDescent="0.2">
      <c r="E392" s="18"/>
      <c r="G392" s="20"/>
      <c r="H392" s="20"/>
      <c r="I392" s="19"/>
      <c r="J392" s="19"/>
      <c r="K392" s="19"/>
      <c r="L392" s="19"/>
      <c r="M392" s="19"/>
    </row>
    <row r="393" spans="5:13" ht="15.75" customHeight="1" x14ac:dyDescent="0.2">
      <c r="E393" s="18"/>
      <c r="G393" s="20"/>
      <c r="H393" s="20"/>
      <c r="I393" s="19"/>
      <c r="J393" s="19"/>
      <c r="K393" s="19"/>
      <c r="L393" s="19"/>
      <c r="M393" s="19"/>
    </row>
    <row r="394" spans="5:13" ht="15.75" customHeight="1" x14ac:dyDescent="0.2">
      <c r="E394" s="18"/>
      <c r="G394" s="20"/>
      <c r="H394" s="20"/>
      <c r="I394" s="19"/>
      <c r="J394" s="19"/>
      <c r="K394" s="19"/>
      <c r="L394" s="19"/>
      <c r="M394" s="19"/>
    </row>
    <row r="395" spans="5:13" ht="15.75" customHeight="1" x14ac:dyDescent="0.2">
      <c r="E395" s="18"/>
      <c r="G395" s="20"/>
      <c r="H395" s="20"/>
      <c r="I395" s="19"/>
      <c r="J395" s="19"/>
      <c r="K395" s="19"/>
      <c r="L395" s="19"/>
      <c r="M395" s="19"/>
    </row>
    <row r="396" spans="5:13" ht="15.75" customHeight="1" x14ac:dyDescent="0.2">
      <c r="E396" s="18"/>
      <c r="G396" s="20"/>
      <c r="H396" s="20"/>
      <c r="I396" s="19"/>
      <c r="J396" s="19"/>
      <c r="K396" s="19"/>
      <c r="L396" s="19"/>
      <c r="M396" s="19"/>
    </row>
    <row r="397" spans="5:13" ht="15.75" customHeight="1" x14ac:dyDescent="0.2">
      <c r="E397" s="18"/>
      <c r="G397" s="20"/>
      <c r="H397" s="20"/>
      <c r="I397" s="19"/>
      <c r="J397" s="19"/>
      <c r="K397" s="19"/>
      <c r="L397" s="19"/>
      <c r="M397" s="19"/>
    </row>
    <row r="398" spans="5:13" ht="15.75" customHeight="1" x14ac:dyDescent="0.2">
      <c r="E398" s="18"/>
      <c r="G398" s="20"/>
      <c r="H398" s="20"/>
      <c r="I398" s="19"/>
      <c r="J398" s="19"/>
      <c r="K398" s="19"/>
      <c r="L398" s="19"/>
      <c r="M398" s="19"/>
    </row>
    <row r="399" spans="5:13" ht="15.75" customHeight="1" x14ac:dyDescent="0.2">
      <c r="E399" s="18"/>
      <c r="G399" s="20"/>
      <c r="H399" s="20"/>
      <c r="I399" s="19"/>
      <c r="J399" s="19"/>
      <c r="K399" s="19"/>
      <c r="L399" s="19"/>
      <c r="M399" s="19"/>
    </row>
    <row r="400" spans="5:13" ht="15.75" customHeight="1" x14ac:dyDescent="0.2">
      <c r="E400" s="18"/>
      <c r="G400" s="20"/>
      <c r="H400" s="20"/>
      <c r="I400" s="19"/>
      <c r="J400" s="19"/>
      <c r="K400" s="19"/>
      <c r="L400" s="19"/>
      <c r="M400" s="19"/>
    </row>
    <row r="401" spans="5:13" ht="15.75" customHeight="1" x14ac:dyDescent="0.2">
      <c r="E401" s="18"/>
      <c r="G401" s="20"/>
      <c r="H401" s="20"/>
      <c r="I401" s="19"/>
      <c r="J401" s="19"/>
      <c r="K401" s="19"/>
      <c r="L401" s="19"/>
      <c r="M401" s="19"/>
    </row>
    <row r="402" spans="5:13" ht="15.75" customHeight="1" x14ac:dyDescent="0.2">
      <c r="E402" s="18"/>
      <c r="G402" s="20"/>
      <c r="H402" s="20"/>
      <c r="I402" s="19"/>
      <c r="J402" s="19"/>
      <c r="K402" s="19"/>
      <c r="L402" s="19"/>
      <c r="M402" s="19"/>
    </row>
    <row r="403" spans="5:13" ht="15.75" customHeight="1" x14ac:dyDescent="0.2">
      <c r="E403" s="18"/>
      <c r="G403" s="20"/>
      <c r="H403" s="20"/>
      <c r="I403" s="19"/>
      <c r="J403" s="19"/>
      <c r="K403" s="19"/>
      <c r="L403" s="19"/>
      <c r="M403" s="19"/>
    </row>
    <row r="404" spans="5:13" ht="15.75" customHeight="1" x14ac:dyDescent="0.2">
      <c r="E404" s="18"/>
      <c r="G404" s="20"/>
      <c r="H404" s="20"/>
      <c r="I404" s="19"/>
      <c r="J404" s="19"/>
      <c r="K404" s="19"/>
      <c r="L404" s="19"/>
      <c r="M404" s="19"/>
    </row>
    <row r="405" spans="5:13" ht="15.75" customHeight="1" x14ac:dyDescent="0.2">
      <c r="E405" s="18"/>
      <c r="G405" s="20"/>
      <c r="H405" s="20"/>
      <c r="I405" s="19"/>
      <c r="J405" s="19"/>
      <c r="K405" s="19"/>
      <c r="L405" s="19"/>
      <c r="M405" s="19"/>
    </row>
    <row r="406" spans="5:13" ht="15.75" customHeight="1" x14ac:dyDescent="0.2">
      <c r="E406" s="18"/>
      <c r="G406" s="20"/>
      <c r="H406" s="20"/>
      <c r="I406" s="19"/>
      <c r="J406" s="19"/>
      <c r="K406" s="19"/>
      <c r="L406" s="19"/>
      <c r="M406" s="19"/>
    </row>
    <row r="407" spans="5:13" ht="15.75" customHeight="1" x14ac:dyDescent="0.2">
      <c r="E407" s="18"/>
      <c r="G407" s="20"/>
      <c r="H407" s="20"/>
      <c r="I407" s="19"/>
      <c r="J407" s="19"/>
      <c r="K407" s="19"/>
      <c r="L407" s="19"/>
      <c r="M407" s="19"/>
    </row>
    <row r="408" spans="5:13" ht="15.75" customHeight="1" x14ac:dyDescent="0.2">
      <c r="E408" s="18"/>
      <c r="G408" s="20"/>
      <c r="H408" s="20"/>
      <c r="I408" s="19"/>
      <c r="J408" s="19"/>
      <c r="K408" s="19"/>
      <c r="L408" s="19"/>
      <c r="M408" s="19"/>
    </row>
    <row r="409" spans="5:13" ht="15.75" customHeight="1" x14ac:dyDescent="0.2">
      <c r="E409" s="18"/>
      <c r="G409" s="20"/>
      <c r="H409" s="20"/>
      <c r="I409" s="19"/>
      <c r="J409" s="19"/>
      <c r="K409" s="19"/>
      <c r="L409" s="19"/>
      <c r="M409" s="19"/>
    </row>
    <row r="410" spans="5:13" ht="15.75" customHeight="1" x14ac:dyDescent="0.2">
      <c r="E410" s="18"/>
      <c r="G410" s="20"/>
      <c r="H410" s="20"/>
      <c r="I410" s="19"/>
      <c r="J410" s="19"/>
      <c r="K410" s="19"/>
      <c r="L410" s="19"/>
      <c r="M410" s="19"/>
    </row>
    <row r="411" spans="5:13" ht="15.75" customHeight="1" x14ac:dyDescent="0.2">
      <c r="E411" s="18"/>
      <c r="G411" s="20"/>
      <c r="H411" s="20"/>
      <c r="I411" s="19"/>
      <c r="J411" s="19"/>
      <c r="K411" s="19"/>
      <c r="L411" s="19"/>
      <c r="M411" s="19"/>
    </row>
    <row r="412" spans="5:13" ht="15.75" customHeight="1" x14ac:dyDescent="0.2">
      <c r="E412" s="18"/>
      <c r="G412" s="20"/>
      <c r="H412" s="20"/>
      <c r="I412" s="19"/>
      <c r="J412" s="19"/>
      <c r="K412" s="19"/>
      <c r="L412" s="19"/>
      <c r="M412" s="19"/>
    </row>
    <row r="413" spans="5:13" ht="15.75" customHeight="1" x14ac:dyDescent="0.2">
      <c r="E413" s="18"/>
      <c r="G413" s="20"/>
      <c r="H413" s="20"/>
      <c r="I413" s="19"/>
      <c r="J413" s="19"/>
      <c r="K413" s="19"/>
      <c r="L413" s="19"/>
      <c r="M413" s="19"/>
    </row>
    <row r="414" spans="5:13" ht="15.75" customHeight="1" x14ac:dyDescent="0.2">
      <c r="E414" s="18"/>
      <c r="G414" s="20"/>
      <c r="H414" s="20"/>
      <c r="I414" s="19"/>
      <c r="J414" s="19"/>
      <c r="K414" s="19"/>
      <c r="L414" s="19"/>
      <c r="M414" s="19"/>
    </row>
    <row r="415" spans="5:13" ht="15.75" customHeight="1" x14ac:dyDescent="0.2">
      <c r="E415" s="18"/>
      <c r="G415" s="20"/>
      <c r="H415" s="20"/>
      <c r="I415" s="19"/>
      <c r="J415" s="19"/>
      <c r="K415" s="19"/>
      <c r="L415" s="19"/>
      <c r="M415" s="19"/>
    </row>
    <row r="416" spans="5:13" ht="15.75" customHeight="1" x14ac:dyDescent="0.2">
      <c r="E416" s="18"/>
      <c r="G416" s="20"/>
      <c r="H416" s="20"/>
      <c r="I416" s="19"/>
      <c r="J416" s="19"/>
      <c r="K416" s="19"/>
      <c r="L416" s="19"/>
      <c r="M416" s="19"/>
    </row>
    <row r="417" spans="5:13" ht="15.75" customHeight="1" x14ac:dyDescent="0.2">
      <c r="E417" s="18"/>
      <c r="G417" s="20"/>
      <c r="H417" s="20"/>
      <c r="I417" s="19"/>
      <c r="J417" s="19"/>
      <c r="K417" s="19"/>
      <c r="L417" s="19"/>
      <c r="M417" s="19"/>
    </row>
    <row r="418" spans="5:13" ht="15.75" customHeight="1" x14ac:dyDescent="0.2">
      <c r="E418" s="18"/>
      <c r="G418" s="20"/>
      <c r="H418" s="20"/>
      <c r="I418" s="19"/>
      <c r="J418" s="19"/>
      <c r="K418" s="19"/>
      <c r="L418" s="19"/>
      <c r="M418" s="19"/>
    </row>
    <row r="419" spans="5:13" ht="15.75" customHeight="1" x14ac:dyDescent="0.2">
      <c r="E419" s="18"/>
      <c r="G419" s="20"/>
      <c r="H419" s="20"/>
      <c r="I419" s="19"/>
      <c r="J419" s="19"/>
      <c r="K419" s="19"/>
      <c r="L419" s="19"/>
      <c r="M419" s="19"/>
    </row>
    <row r="420" spans="5:13" ht="15.75" customHeight="1" x14ac:dyDescent="0.2">
      <c r="E420" s="18"/>
      <c r="G420" s="20"/>
      <c r="H420" s="20"/>
      <c r="I420" s="19"/>
      <c r="J420" s="19"/>
      <c r="K420" s="19"/>
      <c r="L420" s="19"/>
      <c r="M420" s="19"/>
    </row>
    <row r="421" spans="5:13" ht="15.75" customHeight="1" x14ac:dyDescent="0.2">
      <c r="E421" s="18"/>
      <c r="G421" s="20"/>
      <c r="H421" s="20"/>
      <c r="I421" s="19"/>
      <c r="J421" s="19"/>
      <c r="K421" s="19"/>
      <c r="L421" s="19"/>
      <c r="M421" s="19"/>
    </row>
    <row r="422" spans="5:13" ht="15.75" customHeight="1" x14ac:dyDescent="0.2">
      <c r="E422" s="18"/>
      <c r="G422" s="20"/>
      <c r="H422" s="20"/>
      <c r="I422" s="19"/>
      <c r="J422" s="19"/>
      <c r="K422" s="19"/>
      <c r="L422" s="19"/>
      <c r="M422" s="19"/>
    </row>
    <row r="423" spans="5:13" ht="15.75" customHeight="1" x14ac:dyDescent="0.2">
      <c r="E423" s="18"/>
      <c r="G423" s="20"/>
      <c r="H423" s="20"/>
      <c r="I423" s="19"/>
      <c r="J423" s="19"/>
      <c r="K423" s="19"/>
      <c r="L423" s="19"/>
      <c r="M423" s="19"/>
    </row>
    <row r="424" spans="5:13" ht="15.75" customHeight="1" x14ac:dyDescent="0.2">
      <c r="E424" s="18"/>
      <c r="G424" s="20"/>
      <c r="H424" s="20"/>
      <c r="I424" s="19"/>
      <c r="J424" s="19"/>
      <c r="K424" s="19"/>
      <c r="L424" s="19"/>
      <c r="M424" s="19"/>
    </row>
    <row r="425" spans="5:13" ht="15.75" customHeight="1" x14ac:dyDescent="0.2">
      <c r="E425" s="18"/>
      <c r="G425" s="20"/>
      <c r="H425" s="20"/>
      <c r="I425" s="19"/>
      <c r="J425" s="19"/>
      <c r="K425" s="19"/>
      <c r="L425" s="19"/>
      <c r="M425" s="19"/>
    </row>
    <row r="426" spans="5:13" ht="15.75" customHeight="1" x14ac:dyDescent="0.2">
      <c r="E426" s="18"/>
      <c r="G426" s="20"/>
      <c r="H426" s="20"/>
      <c r="I426" s="19"/>
      <c r="J426" s="19"/>
      <c r="K426" s="19"/>
      <c r="L426" s="19"/>
      <c r="M426" s="19"/>
    </row>
    <row r="427" spans="5:13" ht="15.75" customHeight="1" x14ac:dyDescent="0.2">
      <c r="E427" s="18"/>
      <c r="G427" s="20"/>
      <c r="H427" s="20"/>
      <c r="I427" s="19"/>
      <c r="J427" s="19"/>
      <c r="K427" s="19"/>
      <c r="L427" s="19"/>
      <c r="M427" s="19"/>
    </row>
    <row r="428" spans="5:13" ht="15.75" customHeight="1" x14ac:dyDescent="0.2">
      <c r="E428" s="18"/>
      <c r="G428" s="20"/>
      <c r="H428" s="20"/>
      <c r="I428" s="19"/>
      <c r="J428" s="19"/>
      <c r="K428" s="19"/>
      <c r="L428" s="19"/>
      <c r="M428" s="19"/>
    </row>
    <row r="429" spans="5:13" ht="15.75" customHeight="1" x14ac:dyDescent="0.2">
      <c r="E429" s="18"/>
      <c r="G429" s="20"/>
      <c r="H429" s="20"/>
      <c r="I429" s="19"/>
      <c r="J429" s="19"/>
      <c r="K429" s="19"/>
      <c r="L429" s="19"/>
      <c r="M429" s="19"/>
    </row>
    <row r="430" spans="5:13" ht="15.75" customHeight="1" x14ac:dyDescent="0.2">
      <c r="E430" s="18"/>
      <c r="G430" s="20"/>
      <c r="H430" s="20"/>
      <c r="I430" s="19"/>
      <c r="J430" s="19"/>
      <c r="K430" s="19"/>
      <c r="L430" s="19"/>
      <c r="M430" s="19"/>
    </row>
    <row r="431" spans="5:13" ht="15.75" customHeight="1" x14ac:dyDescent="0.2">
      <c r="E431" s="18"/>
      <c r="G431" s="20"/>
      <c r="H431" s="20"/>
      <c r="I431" s="19"/>
      <c r="J431" s="19"/>
      <c r="K431" s="19"/>
      <c r="L431" s="19"/>
      <c r="M431" s="19"/>
    </row>
    <row r="432" spans="5:13" ht="15.75" customHeight="1" x14ac:dyDescent="0.2">
      <c r="E432" s="18"/>
      <c r="G432" s="20"/>
      <c r="H432" s="20"/>
      <c r="I432" s="19"/>
      <c r="J432" s="19"/>
      <c r="K432" s="19"/>
      <c r="L432" s="19"/>
      <c r="M432" s="19"/>
    </row>
    <row r="433" spans="5:13" ht="15.75" customHeight="1" x14ac:dyDescent="0.2">
      <c r="E433" s="18"/>
      <c r="G433" s="20"/>
      <c r="H433" s="20"/>
      <c r="I433" s="19"/>
      <c r="J433" s="19"/>
      <c r="K433" s="19"/>
      <c r="L433" s="19"/>
      <c r="M433" s="19"/>
    </row>
    <row r="434" spans="5:13" ht="15.75" customHeight="1" x14ac:dyDescent="0.2">
      <c r="E434" s="18"/>
      <c r="G434" s="20"/>
      <c r="H434" s="20"/>
      <c r="I434" s="19"/>
      <c r="J434" s="19"/>
      <c r="K434" s="19"/>
      <c r="L434" s="19"/>
      <c r="M434" s="19"/>
    </row>
    <row r="435" spans="5:13" ht="15.75" customHeight="1" x14ac:dyDescent="0.2">
      <c r="E435" s="18"/>
      <c r="G435" s="20"/>
      <c r="H435" s="20"/>
      <c r="I435" s="19"/>
      <c r="J435" s="19"/>
      <c r="K435" s="19"/>
      <c r="L435" s="19"/>
      <c r="M435" s="19"/>
    </row>
    <row r="436" spans="5:13" ht="15.75" customHeight="1" x14ac:dyDescent="0.2">
      <c r="E436" s="18"/>
      <c r="G436" s="20"/>
      <c r="H436" s="20"/>
      <c r="I436" s="19"/>
      <c r="J436" s="19"/>
      <c r="K436" s="19"/>
      <c r="L436" s="19"/>
      <c r="M436" s="19"/>
    </row>
    <row r="437" spans="5:13" ht="15.75" customHeight="1" x14ac:dyDescent="0.2">
      <c r="E437" s="18"/>
      <c r="G437" s="20"/>
      <c r="H437" s="20"/>
      <c r="I437" s="19"/>
      <c r="J437" s="19"/>
      <c r="K437" s="19"/>
      <c r="L437" s="19"/>
      <c r="M437" s="19"/>
    </row>
    <row r="438" spans="5:13" ht="15.75" customHeight="1" x14ac:dyDescent="0.2">
      <c r="E438" s="18"/>
      <c r="G438" s="20"/>
      <c r="H438" s="20"/>
      <c r="I438" s="19"/>
      <c r="J438" s="19"/>
      <c r="K438" s="19"/>
      <c r="L438" s="19"/>
      <c r="M438" s="19"/>
    </row>
    <row r="439" spans="5:13" ht="15.75" customHeight="1" x14ac:dyDescent="0.2">
      <c r="E439" s="18"/>
      <c r="G439" s="20"/>
      <c r="H439" s="20"/>
      <c r="I439" s="19"/>
      <c r="J439" s="19"/>
      <c r="K439" s="19"/>
      <c r="L439" s="19"/>
      <c r="M439" s="19"/>
    </row>
    <row r="440" spans="5:13" ht="15.75" customHeight="1" x14ac:dyDescent="0.2">
      <c r="E440" s="18"/>
      <c r="G440" s="20"/>
      <c r="H440" s="20"/>
      <c r="I440" s="19"/>
      <c r="J440" s="19"/>
      <c r="K440" s="19"/>
      <c r="L440" s="19"/>
      <c r="M440" s="19"/>
    </row>
    <row r="441" spans="5:13" ht="15.75" customHeight="1" x14ac:dyDescent="0.2">
      <c r="E441" s="18"/>
      <c r="G441" s="20"/>
      <c r="H441" s="20"/>
      <c r="I441" s="19"/>
      <c r="J441" s="19"/>
      <c r="K441" s="19"/>
      <c r="L441" s="19"/>
      <c r="M441" s="19"/>
    </row>
    <row r="442" spans="5:13" ht="15.75" customHeight="1" x14ac:dyDescent="0.2">
      <c r="E442" s="18"/>
      <c r="G442" s="20"/>
      <c r="H442" s="20"/>
      <c r="I442" s="19"/>
      <c r="J442" s="19"/>
      <c r="K442" s="19"/>
      <c r="L442" s="19"/>
      <c r="M442" s="19"/>
    </row>
    <row r="443" spans="5:13" ht="15.75" customHeight="1" x14ac:dyDescent="0.2">
      <c r="E443" s="18"/>
      <c r="G443" s="20"/>
      <c r="H443" s="20"/>
      <c r="I443" s="19"/>
      <c r="J443" s="19"/>
      <c r="K443" s="19"/>
      <c r="L443" s="19"/>
      <c r="M443" s="19"/>
    </row>
    <row r="444" spans="5:13" ht="15.75" customHeight="1" x14ac:dyDescent="0.2">
      <c r="E444" s="18"/>
      <c r="G444" s="20"/>
      <c r="H444" s="20"/>
      <c r="I444" s="19"/>
      <c r="J444" s="19"/>
      <c r="K444" s="19"/>
      <c r="L444" s="19"/>
      <c r="M444" s="19"/>
    </row>
    <row r="445" spans="5:13" ht="15.75" customHeight="1" x14ac:dyDescent="0.2">
      <c r="E445" s="18"/>
      <c r="G445" s="20"/>
      <c r="H445" s="20"/>
      <c r="I445" s="19"/>
      <c r="J445" s="19"/>
      <c r="K445" s="19"/>
      <c r="L445" s="19"/>
      <c r="M445" s="19"/>
    </row>
    <row r="446" spans="5:13" ht="15.75" customHeight="1" x14ac:dyDescent="0.2">
      <c r="E446" s="18"/>
      <c r="G446" s="20"/>
      <c r="H446" s="20"/>
      <c r="I446" s="19"/>
      <c r="J446" s="19"/>
      <c r="K446" s="19"/>
      <c r="L446" s="19"/>
      <c r="M446" s="19"/>
    </row>
    <row r="447" spans="5:13" ht="15.75" customHeight="1" x14ac:dyDescent="0.2">
      <c r="E447" s="18"/>
      <c r="G447" s="20"/>
      <c r="H447" s="20"/>
      <c r="I447" s="19"/>
      <c r="J447" s="19"/>
      <c r="K447" s="19"/>
      <c r="L447" s="19"/>
      <c r="M447" s="19"/>
    </row>
    <row r="448" spans="5:13" ht="15.75" customHeight="1" x14ac:dyDescent="0.2">
      <c r="E448" s="18"/>
      <c r="G448" s="20"/>
      <c r="H448" s="20"/>
      <c r="I448" s="19"/>
      <c r="J448" s="19"/>
      <c r="K448" s="19"/>
      <c r="L448" s="19"/>
      <c r="M448" s="19"/>
    </row>
    <row r="449" spans="5:13" ht="15.75" customHeight="1" x14ac:dyDescent="0.2">
      <c r="E449" s="18"/>
      <c r="G449" s="20"/>
      <c r="H449" s="20"/>
      <c r="I449" s="19"/>
      <c r="J449" s="19"/>
      <c r="K449" s="19"/>
      <c r="L449" s="19"/>
      <c r="M449" s="19"/>
    </row>
    <row r="450" spans="5:13" ht="15.75" customHeight="1" x14ac:dyDescent="0.2">
      <c r="E450" s="18"/>
      <c r="G450" s="20"/>
      <c r="H450" s="20"/>
      <c r="I450" s="19"/>
      <c r="J450" s="19"/>
      <c r="K450" s="19"/>
      <c r="L450" s="19"/>
      <c r="M450" s="19"/>
    </row>
    <row r="451" spans="5:13" ht="15.75" customHeight="1" x14ac:dyDescent="0.2">
      <c r="E451" s="18"/>
      <c r="G451" s="20"/>
      <c r="H451" s="20"/>
      <c r="I451" s="19"/>
      <c r="J451" s="19"/>
      <c r="K451" s="19"/>
      <c r="L451" s="19"/>
      <c r="M451" s="19"/>
    </row>
    <row r="452" spans="5:13" ht="15.75" customHeight="1" x14ac:dyDescent="0.2">
      <c r="E452" s="18"/>
      <c r="G452" s="20"/>
      <c r="H452" s="20"/>
      <c r="I452" s="19"/>
      <c r="J452" s="19"/>
      <c r="K452" s="19"/>
      <c r="L452" s="19"/>
      <c r="M452" s="19"/>
    </row>
    <row r="453" spans="5:13" ht="15.75" customHeight="1" x14ac:dyDescent="0.2">
      <c r="E453" s="18"/>
      <c r="G453" s="20"/>
      <c r="H453" s="20"/>
      <c r="I453" s="19"/>
      <c r="J453" s="19"/>
      <c r="K453" s="19"/>
      <c r="L453" s="19"/>
      <c r="M453" s="19"/>
    </row>
    <row r="454" spans="5:13" ht="15.75" customHeight="1" x14ac:dyDescent="0.2">
      <c r="E454" s="18"/>
      <c r="G454" s="20"/>
      <c r="H454" s="20"/>
      <c r="I454" s="19"/>
      <c r="J454" s="19"/>
      <c r="K454" s="19"/>
      <c r="L454" s="19"/>
      <c r="M454" s="19"/>
    </row>
    <row r="455" spans="5:13" ht="15.75" customHeight="1" x14ac:dyDescent="0.2">
      <c r="E455" s="18"/>
      <c r="G455" s="20"/>
      <c r="H455" s="20"/>
      <c r="I455" s="19"/>
      <c r="J455" s="19"/>
      <c r="K455" s="19"/>
      <c r="L455" s="19"/>
      <c r="M455" s="19"/>
    </row>
    <row r="456" spans="5:13" ht="15.75" customHeight="1" x14ac:dyDescent="0.2">
      <c r="E456" s="18"/>
      <c r="G456" s="20"/>
      <c r="H456" s="20"/>
      <c r="I456" s="19"/>
      <c r="J456" s="19"/>
      <c r="K456" s="19"/>
      <c r="L456" s="19"/>
      <c r="M456" s="19"/>
    </row>
    <row r="457" spans="5:13" ht="15.75" customHeight="1" x14ac:dyDescent="0.2">
      <c r="E457" s="18"/>
      <c r="G457" s="20"/>
      <c r="H457" s="20"/>
      <c r="I457" s="19"/>
      <c r="J457" s="19"/>
      <c r="K457" s="19"/>
      <c r="L457" s="19"/>
      <c r="M457" s="19"/>
    </row>
    <row r="458" spans="5:13" ht="15.75" customHeight="1" x14ac:dyDescent="0.2">
      <c r="E458" s="18"/>
      <c r="G458" s="20"/>
      <c r="H458" s="20"/>
      <c r="I458" s="19"/>
      <c r="J458" s="19"/>
      <c r="K458" s="19"/>
      <c r="L458" s="19"/>
      <c r="M458" s="19"/>
    </row>
    <row r="459" spans="5:13" ht="15.75" customHeight="1" x14ac:dyDescent="0.2">
      <c r="E459" s="18"/>
      <c r="G459" s="20"/>
      <c r="H459" s="20"/>
      <c r="I459" s="19"/>
      <c r="J459" s="19"/>
      <c r="K459" s="19"/>
      <c r="L459" s="19"/>
      <c r="M459" s="19"/>
    </row>
    <row r="460" spans="5:13" ht="15.75" customHeight="1" x14ac:dyDescent="0.2">
      <c r="E460" s="18"/>
      <c r="G460" s="20"/>
      <c r="H460" s="20"/>
      <c r="I460" s="19"/>
      <c r="J460" s="19"/>
      <c r="K460" s="19"/>
      <c r="L460" s="19"/>
      <c r="M460" s="19"/>
    </row>
    <row r="461" spans="5:13" ht="15.75" customHeight="1" x14ac:dyDescent="0.2">
      <c r="E461" s="18"/>
      <c r="G461" s="20"/>
      <c r="H461" s="20"/>
      <c r="I461" s="19"/>
      <c r="J461" s="19"/>
      <c r="K461" s="19"/>
      <c r="L461" s="19"/>
      <c r="M461" s="19"/>
    </row>
    <row r="462" spans="5:13" ht="15.75" customHeight="1" x14ac:dyDescent="0.2">
      <c r="E462" s="18"/>
      <c r="G462" s="20"/>
      <c r="H462" s="20"/>
      <c r="I462" s="19"/>
      <c r="J462" s="19"/>
      <c r="K462" s="19"/>
      <c r="L462" s="19"/>
      <c r="M462" s="19"/>
    </row>
    <row r="463" spans="5:13" ht="15.75" customHeight="1" x14ac:dyDescent="0.2">
      <c r="E463" s="18"/>
      <c r="G463" s="20"/>
      <c r="H463" s="20"/>
      <c r="I463" s="19"/>
      <c r="J463" s="19"/>
      <c r="K463" s="19"/>
      <c r="L463" s="19"/>
      <c r="M463" s="19"/>
    </row>
    <row r="464" spans="5:13" ht="15.75" customHeight="1" x14ac:dyDescent="0.2">
      <c r="E464" s="18"/>
      <c r="G464" s="20"/>
      <c r="H464" s="20"/>
      <c r="I464" s="19"/>
      <c r="J464" s="19"/>
      <c r="K464" s="19"/>
      <c r="L464" s="19"/>
      <c r="M464" s="19"/>
    </row>
    <row r="465" spans="5:13" ht="15.75" customHeight="1" x14ac:dyDescent="0.2">
      <c r="E465" s="18"/>
      <c r="G465" s="20"/>
      <c r="H465" s="20"/>
      <c r="I465" s="19"/>
      <c r="J465" s="19"/>
      <c r="K465" s="19"/>
      <c r="L465" s="19"/>
      <c r="M465" s="19"/>
    </row>
    <row r="466" spans="5:13" ht="15.75" customHeight="1" x14ac:dyDescent="0.2">
      <c r="E466" s="18"/>
      <c r="G466" s="20"/>
      <c r="H466" s="20"/>
      <c r="I466" s="19"/>
      <c r="J466" s="19"/>
      <c r="K466" s="19"/>
      <c r="L466" s="19"/>
      <c r="M466" s="19"/>
    </row>
    <row r="467" spans="5:13" ht="15.75" customHeight="1" x14ac:dyDescent="0.2">
      <c r="E467" s="18"/>
      <c r="G467" s="20"/>
      <c r="H467" s="20"/>
      <c r="I467" s="19"/>
      <c r="J467" s="19"/>
      <c r="K467" s="19"/>
      <c r="L467" s="19"/>
      <c r="M467" s="19"/>
    </row>
    <row r="468" spans="5:13" ht="15.75" customHeight="1" x14ac:dyDescent="0.2">
      <c r="E468" s="18"/>
      <c r="G468" s="20"/>
      <c r="H468" s="20"/>
      <c r="I468" s="19"/>
      <c r="J468" s="19"/>
      <c r="K468" s="19"/>
      <c r="L468" s="19"/>
      <c r="M468" s="19"/>
    </row>
    <row r="469" spans="5:13" ht="15.75" customHeight="1" x14ac:dyDescent="0.2">
      <c r="E469" s="18"/>
      <c r="G469" s="20"/>
      <c r="H469" s="20"/>
      <c r="I469" s="19"/>
      <c r="J469" s="19"/>
      <c r="K469" s="19"/>
      <c r="L469" s="19"/>
      <c r="M469" s="19"/>
    </row>
    <row r="470" spans="5:13" ht="15.75" customHeight="1" x14ac:dyDescent="0.2">
      <c r="E470" s="18"/>
      <c r="G470" s="20"/>
      <c r="H470" s="20"/>
      <c r="I470" s="19"/>
      <c r="J470" s="19"/>
      <c r="K470" s="19"/>
      <c r="L470" s="19"/>
      <c r="M470" s="19"/>
    </row>
    <row r="471" spans="5:13" ht="15.75" customHeight="1" x14ac:dyDescent="0.2">
      <c r="E471" s="18"/>
      <c r="G471" s="20"/>
      <c r="H471" s="20"/>
      <c r="I471" s="19"/>
      <c r="J471" s="19"/>
      <c r="K471" s="19"/>
      <c r="L471" s="19"/>
      <c r="M471" s="19"/>
    </row>
    <row r="472" spans="5:13" ht="15.75" customHeight="1" x14ac:dyDescent="0.2">
      <c r="E472" s="18"/>
      <c r="G472" s="20"/>
      <c r="H472" s="20"/>
      <c r="I472" s="19"/>
      <c r="J472" s="19"/>
      <c r="K472" s="19"/>
      <c r="L472" s="19"/>
      <c r="M472" s="19"/>
    </row>
    <row r="473" spans="5:13" ht="15.75" customHeight="1" x14ac:dyDescent="0.2">
      <c r="E473" s="18"/>
      <c r="G473" s="20"/>
      <c r="H473" s="20"/>
      <c r="I473" s="19"/>
      <c r="J473" s="19"/>
      <c r="K473" s="19"/>
      <c r="L473" s="19"/>
      <c r="M473" s="19"/>
    </row>
    <row r="474" spans="5:13" ht="15.75" customHeight="1" x14ac:dyDescent="0.2">
      <c r="E474" s="18"/>
      <c r="G474" s="20"/>
      <c r="H474" s="20"/>
      <c r="I474" s="19"/>
      <c r="J474" s="19"/>
      <c r="K474" s="19"/>
      <c r="L474" s="19"/>
      <c r="M474" s="19"/>
    </row>
    <row r="475" spans="5:13" ht="15.75" customHeight="1" x14ac:dyDescent="0.2">
      <c r="E475" s="18"/>
      <c r="G475" s="20"/>
      <c r="H475" s="20"/>
      <c r="I475" s="19"/>
      <c r="J475" s="19"/>
      <c r="K475" s="19"/>
      <c r="L475" s="19"/>
      <c r="M475" s="19"/>
    </row>
    <row r="476" spans="5:13" ht="15.75" customHeight="1" x14ac:dyDescent="0.2">
      <c r="E476" s="18"/>
      <c r="G476" s="20"/>
      <c r="H476" s="20"/>
      <c r="I476" s="19"/>
      <c r="J476" s="19"/>
      <c r="K476" s="19"/>
      <c r="L476" s="19"/>
      <c r="M476" s="19"/>
    </row>
    <row r="477" spans="5:13" ht="15.75" customHeight="1" x14ac:dyDescent="0.2">
      <c r="E477" s="18"/>
      <c r="G477" s="20"/>
      <c r="H477" s="20"/>
      <c r="I477" s="19"/>
      <c r="J477" s="19"/>
      <c r="K477" s="19"/>
      <c r="L477" s="19"/>
      <c r="M477" s="19"/>
    </row>
    <row r="478" spans="5:13" ht="15.75" customHeight="1" x14ac:dyDescent="0.2">
      <c r="E478" s="18"/>
      <c r="G478" s="20"/>
      <c r="H478" s="20"/>
      <c r="I478" s="19"/>
      <c r="J478" s="19"/>
      <c r="K478" s="19"/>
      <c r="L478" s="19"/>
      <c r="M478" s="19"/>
    </row>
    <row r="479" spans="5:13" ht="15.75" customHeight="1" x14ac:dyDescent="0.2">
      <c r="E479" s="18"/>
      <c r="G479" s="20"/>
      <c r="H479" s="20"/>
      <c r="I479" s="19"/>
      <c r="J479" s="19"/>
      <c r="K479" s="19"/>
      <c r="L479" s="19"/>
      <c r="M479" s="19"/>
    </row>
    <row r="480" spans="5:13" ht="15.75" customHeight="1" x14ac:dyDescent="0.2">
      <c r="E480" s="18"/>
      <c r="G480" s="20"/>
      <c r="H480" s="20"/>
      <c r="I480" s="19"/>
      <c r="J480" s="19"/>
      <c r="K480" s="19"/>
      <c r="L480" s="19"/>
      <c r="M480" s="19"/>
    </row>
    <row r="481" spans="5:13" ht="15.75" customHeight="1" x14ac:dyDescent="0.2">
      <c r="E481" s="18"/>
      <c r="G481" s="20"/>
      <c r="H481" s="20"/>
      <c r="I481" s="19"/>
      <c r="J481" s="19"/>
      <c r="K481" s="19"/>
      <c r="L481" s="19"/>
      <c r="M481" s="19"/>
    </row>
    <row r="482" spans="5:13" ht="15.75" customHeight="1" x14ac:dyDescent="0.2">
      <c r="E482" s="18"/>
      <c r="G482" s="20"/>
      <c r="H482" s="20"/>
      <c r="I482" s="19"/>
      <c r="J482" s="19"/>
      <c r="K482" s="19"/>
      <c r="L482" s="19"/>
      <c r="M482" s="19"/>
    </row>
    <row r="483" spans="5:13" ht="15.75" customHeight="1" x14ac:dyDescent="0.2">
      <c r="E483" s="18"/>
      <c r="G483" s="20"/>
      <c r="H483" s="20"/>
      <c r="I483" s="19"/>
      <c r="J483" s="19"/>
      <c r="K483" s="19"/>
      <c r="L483" s="19"/>
      <c r="M483" s="19"/>
    </row>
    <row r="484" spans="5:13" ht="15.75" customHeight="1" x14ac:dyDescent="0.2">
      <c r="E484" s="18"/>
      <c r="G484" s="20"/>
      <c r="H484" s="20"/>
      <c r="I484" s="19"/>
      <c r="J484" s="19"/>
      <c r="K484" s="19"/>
      <c r="L484" s="19"/>
      <c r="M484" s="19"/>
    </row>
    <row r="485" spans="5:13" ht="15.75" customHeight="1" x14ac:dyDescent="0.2">
      <c r="E485" s="18"/>
      <c r="G485" s="20"/>
      <c r="H485" s="20"/>
      <c r="I485" s="19"/>
      <c r="J485" s="19"/>
      <c r="K485" s="19"/>
      <c r="L485" s="19"/>
      <c r="M485" s="19"/>
    </row>
    <row r="486" spans="5:13" ht="15.75" customHeight="1" x14ac:dyDescent="0.2">
      <c r="E486" s="18"/>
      <c r="G486" s="20"/>
      <c r="H486" s="20"/>
      <c r="I486" s="19"/>
      <c r="J486" s="19"/>
      <c r="K486" s="19"/>
      <c r="L486" s="19"/>
      <c r="M486" s="19"/>
    </row>
    <row r="487" spans="5:13" ht="15.75" customHeight="1" x14ac:dyDescent="0.2">
      <c r="E487" s="18"/>
      <c r="G487" s="20"/>
      <c r="H487" s="20"/>
      <c r="I487" s="19"/>
      <c r="J487" s="19"/>
      <c r="K487" s="19"/>
      <c r="L487" s="19"/>
      <c r="M487" s="19"/>
    </row>
    <row r="488" spans="5:13" ht="15.75" customHeight="1" x14ac:dyDescent="0.2">
      <c r="E488" s="18"/>
      <c r="G488" s="20"/>
      <c r="H488" s="20"/>
      <c r="I488" s="19"/>
      <c r="J488" s="19"/>
      <c r="K488" s="19"/>
      <c r="L488" s="19"/>
      <c r="M488" s="19"/>
    </row>
    <row r="489" spans="5:13" ht="15.75" customHeight="1" x14ac:dyDescent="0.2">
      <c r="E489" s="18"/>
      <c r="G489" s="20"/>
      <c r="H489" s="20"/>
      <c r="I489" s="19"/>
      <c r="J489" s="19"/>
      <c r="K489" s="19"/>
      <c r="L489" s="19"/>
      <c r="M489" s="19"/>
    </row>
    <row r="490" spans="5:13" ht="15.75" customHeight="1" x14ac:dyDescent="0.2">
      <c r="E490" s="18"/>
      <c r="G490" s="20"/>
      <c r="H490" s="20"/>
      <c r="I490" s="19"/>
      <c r="J490" s="19"/>
      <c r="K490" s="19"/>
      <c r="L490" s="19"/>
      <c r="M490" s="19"/>
    </row>
    <row r="491" spans="5:13" ht="15.75" customHeight="1" x14ac:dyDescent="0.2">
      <c r="E491" s="18"/>
      <c r="G491" s="20"/>
      <c r="H491" s="20"/>
      <c r="I491" s="19"/>
      <c r="J491" s="19"/>
      <c r="K491" s="19"/>
      <c r="L491" s="19"/>
      <c r="M491" s="19"/>
    </row>
    <row r="492" spans="5:13" ht="15.75" customHeight="1" x14ac:dyDescent="0.2">
      <c r="E492" s="18"/>
      <c r="G492" s="20"/>
      <c r="H492" s="20"/>
      <c r="I492" s="19"/>
      <c r="J492" s="19"/>
      <c r="K492" s="19"/>
      <c r="L492" s="19"/>
      <c r="M492" s="19"/>
    </row>
    <row r="493" spans="5:13" ht="15.75" customHeight="1" x14ac:dyDescent="0.2">
      <c r="E493" s="18"/>
      <c r="G493" s="20"/>
      <c r="H493" s="20"/>
      <c r="I493" s="19"/>
      <c r="J493" s="19"/>
      <c r="K493" s="19"/>
      <c r="L493" s="19"/>
      <c r="M493" s="19"/>
    </row>
    <row r="494" spans="5:13" ht="15.75" customHeight="1" x14ac:dyDescent="0.2">
      <c r="E494" s="18"/>
      <c r="G494" s="20"/>
      <c r="H494" s="20"/>
      <c r="I494" s="19"/>
      <c r="J494" s="19"/>
      <c r="K494" s="19"/>
      <c r="L494" s="19"/>
      <c r="M494" s="19"/>
    </row>
    <row r="495" spans="5:13" ht="15.75" customHeight="1" x14ac:dyDescent="0.2">
      <c r="E495" s="18"/>
      <c r="G495" s="20"/>
      <c r="H495" s="20"/>
      <c r="I495" s="19"/>
      <c r="J495" s="19"/>
      <c r="K495" s="19"/>
      <c r="L495" s="19"/>
      <c r="M495" s="19"/>
    </row>
    <row r="496" spans="5:13" ht="15.75" customHeight="1" x14ac:dyDescent="0.2">
      <c r="E496" s="18"/>
      <c r="G496" s="20"/>
      <c r="H496" s="20"/>
      <c r="I496" s="19"/>
      <c r="J496" s="19"/>
      <c r="K496" s="19"/>
      <c r="L496" s="19"/>
      <c r="M496" s="19"/>
    </row>
    <row r="497" spans="5:13" ht="15.75" customHeight="1" x14ac:dyDescent="0.2">
      <c r="E497" s="18"/>
      <c r="G497" s="20"/>
      <c r="H497" s="20"/>
      <c r="I497" s="19"/>
      <c r="J497" s="19"/>
      <c r="K497" s="19"/>
      <c r="L497" s="19"/>
      <c r="M497" s="19"/>
    </row>
    <row r="498" spans="5:13" ht="15.75" customHeight="1" x14ac:dyDescent="0.2">
      <c r="E498" s="18"/>
      <c r="G498" s="20"/>
      <c r="H498" s="20"/>
      <c r="I498" s="19"/>
      <c r="J498" s="19"/>
      <c r="K498" s="19"/>
      <c r="L498" s="19"/>
      <c r="M498" s="19"/>
    </row>
    <row r="499" spans="5:13" ht="15.75" customHeight="1" x14ac:dyDescent="0.2">
      <c r="E499" s="18"/>
      <c r="G499" s="20"/>
      <c r="H499" s="20"/>
      <c r="I499" s="19"/>
      <c r="J499" s="19"/>
      <c r="K499" s="19"/>
      <c r="L499" s="19"/>
      <c r="M499" s="19"/>
    </row>
    <row r="500" spans="5:13" ht="15.75" customHeight="1" x14ac:dyDescent="0.2">
      <c r="E500" s="18"/>
      <c r="G500" s="20"/>
      <c r="H500" s="20"/>
      <c r="I500" s="19"/>
      <c r="J500" s="19"/>
      <c r="K500" s="19"/>
      <c r="L500" s="19"/>
      <c r="M500" s="19"/>
    </row>
    <row r="501" spans="5:13" ht="15.75" customHeight="1" x14ac:dyDescent="0.2">
      <c r="E501" s="18"/>
      <c r="G501" s="20"/>
      <c r="H501" s="20"/>
      <c r="I501" s="19"/>
      <c r="J501" s="19"/>
      <c r="K501" s="19"/>
      <c r="L501" s="19"/>
      <c r="M501" s="19"/>
    </row>
    <row r="502" spans="5:13" ht="15.75" customHeight="1" x14ac:dyDescent="0.2">
      <c r="E502" s="18"/>
      <c r="G502" s="20"/>
      <c r="H502" s="20"/>
      <c r="I502" s="19"/>
      <c r="J502" s="19"/>
      <c r="K502" s="19"/>
      <c r="L502" s="19"/>
      <c r="M502" s="19"/>
    </row>
    <row r="503" spans="5:13" ht="15.75" customHeight="1" x14ac:dyDescent="0.2">
      <c r="E503" s="18"/>
      <c r="G503" s="20"/>
      <c r="H503" s="20"/>
      <c r="I503" s="19"/>
      <c r="J503" s="19"/>
      <c r="K503" s="19"/>
      <c r="L503" s="19"/>
      <c r="M503" s="19"/>
    </row>
    <row r="504" spans="5:13" ht="15.75" customHeight="1" x14ac:dyDescent="0.2">
      <c r="E504" s="18"/>
      <c r="G504" s="20"/>
      <c r="H504" s="20"/>
      <c r="I504" s="19"/>
      <c r="J504" s="19"/>
      <c r="K504" s="19"/>
      <c r="L504" s="19"/>
      <c r="M504" s="19"/>
    </row>
    <row r="505" spans="5:13" ht="15.75" customHeight="1" x14ac:dyDescent="0.2">
      <c r="E505" s="18"/>
      <c r="G505" s="20"/>
      <c r="H505" s="20"/>
      <c r="I505" s="19"/>
      <c r="J505" s="19"/>
      <c r="K505" s="19"/>
      <c r="L505" s="19"/>
      <c r="M505" s="19"/>
    </row>
    <row r="506" spans="5:13" ht="15.75" customHeight="1" x14ac:dyDescent="0.2">
      <c r="E506" s="18"/>
      <c r="G506" s="20"/>
      <c r="H506" s="20"/>
      <c r="I506" s="19"/>
      <c r="J506" s="19"/>
      <c r="K506" s="19"/>
      <c r="L506" s="19"/>
      <c r="M506" s="19"/>
    </row>
    <row r="507" spans="5:13" ht="15.75" customHeight="1" x14ac:dyDescent="0.2">
      <c r="E507" s="18"/>
      <c r="G507" s="20"/>
      <c r="H507" s="20"/>
      <c r="I507" s="19"/>
      <c r="J507" s="19"/>
      <c r="K507" s="19"/>
      <c r="L507" s="19"/>
      <c r="M507" s="19"/>
    </row>
    <row r="508" spans="5:13" ht="15.75" customHeight="1" x14ac:dyDescent="0.2">
      <c r="E508" s="18"/>
      <c r="G508" s="20"/>
      <c r="H508" s="20"/>
      <c r="I508" s="19"/>
      <c r="J508" s="19"/>
      <c r="K508" s="19"/>
      <c r="L508" s="19"/>
      <c r="M508" s="19"/>
    </row>
    <row r="509" spans="5:13" ht="15.75" customHeight="1" x14ac:dyDescent="0.2">
      <c r="E509" s="18"/>
      <c r="G509" s="20"/>
      <c r="H509" s="20"/>
      <c r="I509" s="19"/>
      <c r="J509" s="19"/>
      <c r="K509" s="19"/>
      <c r="L509" s="19"/>
      <c r="M509" s="19"/>
    </row>
    <row r="510" spans="5:13" ht="15.75" customHeight="1" x14ac:dyDescent="0.2">
      <c r="E510" s="18"/>
      <c r="G510" s="20"/>
      <c r="H510" s="20"/>
      <c r="I510" s="19"/>
      <c r="J510" s="19"/>
      <c r="K510" s="19"/>
      <c r="L510" s="19"/>
      <c r="M510" s="19"/>
    </row>
    <row r="511" spans="5:13" ht="15.75" customHeight="1" x14ac:dyDescent="0.2">
      <c r="E511" s="18"/>
      <c r="G511" s="20"/>
      <c r="H511" s="20"/>
      <c r="I511" s="19"/>
      <c r="J511" s="19"/>
      <c r="K511" s="19"/>
      <c r="L511" s="19"/>
      <c r="M511" s="19"/>
    </row>
    <row r="512" spans="5:13" ht="15.75" customHeight="1" x14ac:dyDescent="0.2">
      <c r="E512" s="18"/>
      <c r="G512" s="20"/>
      <c r="H512" s="20"/>
      <c r="I512" s="19"/>
      <c r="J512" s="19"/>
      <c r="K512" s="19"/>
      <c r="L512" s="19"/>
      <c r="M512" s="19"/>
    </row>
    <row r="513" spans="5:13" ht="15.75" customHeight="1" x14ac:dyDescent="0.2">
      <c r="E513" s="18"/>
      <c r="G513" s="20"/>
      <c r="H513" s="20"/>
      <c r="I513" s="19"/>
      <c r="J513" s="19"/>
      <c r="K513" s="19"/>
      <c r="L513" s="19"/>
      <c r="M513" s="19"/>
    </row>
    <row r="514" spans="5:13" ht="15.75" customHeight="1" x14ac:dyDescent="0.2">
      <c r="E514" s="18"/>
      <c r="G514" s="20"/>
      <c r="H514" s="20"/>
      <c r="I514" s="19"/>
      <c r="J514" s="19"/>
      <c r="K514" s="19"/>
      <c r="L514" s="19"/>
      <c r="M514" s="19"/>
    </row>
    <row r="515" spans="5:13" ht="15.75" customHeight="1" x14ac:dyDescent="0.2">
      <c r="E515" s="18"/>
      <c r="G515" s="20"/>
      <c r="H515" s="20"/>
      <c r="I515" s="19"/>
      <c r="J515" s="19"/>
      <c r="K515" s="19"/>
      <c r="L515" s="19"/>
      <c r="M515" s="19"/>
    </row>
    <row r="516" spans="5:13" ht="15.75" customHeight="1" x14ac:dyDescent="0.2">
      <c r="E516" s="18"/>
      <c r="G516" s="20"/>
      <c r="H516" s="20"/>
      <c r="I516" s="19"/>
      <c r="J516" s="19"/>
      <c r="K516" s="19"/>
      <c r="L516" s="19"/>
      <c r="M516" s="19"/>
    </row>
    <row r="517" spans="5:13" ht="15.75" customHeight="1" x14ac:dyDescent="0.2">
      <c r="E517" s="18"/>
      <c r="G517" s="20"/>
      <c r="H517" s="20"/>
      <c r="I517" s="19"/>
      <c r="J517" s="19"/>
      <c r="K517" s="19"/>
      <c r="L517" s="19"/>
      <c r="M517" s="19"/>
    </row>
    <row r="518" spans="5:13" ht="15.75" customHeight="1" x14ac:dyDescent="0.2">
      <c r="E518" s="18"/>
      <c r="G518" s="20"/>
      <c r="H518" s="20"/>
      <c r="I518" s="19"/>
      <c r="J518" s="19"/>
      <c r="K518" s="19"/>
      <c r="L518" s="19"/>
      <c r="M518" s="19"/>
    </row>
    <row r="519" spans="5:13" ht="15.75" customHeight="1" x14ac:dyDescent="0.2">
      <c r="E519" s="18"/>
      <c r="G519" s="20"/>
      <c r="H519" s="20"/>
      <c r="I519" s="19"/>
      <c r="J519" s="19"/>
      <c r="K519" s="19"/>
      <c r="L519" s="19"/>
      <c r="M519" s="19"/>
    </row>
    <row r="520" spans="5:13" ht="15.75" customHeight="1" x14ac:dyDescent="0.2">
      <c r="E520" s="18"/>
      <c r="G520" s="20"/>
      <c r="H520" s="20"/>
      <c r="I520" s="19"/>
      <c r="J520" s="19"/>
      <c r="K520" s="19"/>
      <c r="L520" s="19"/>
      <c r="M520" s="19"/>
    </row>
    <row r="521" spans="5:13" ht="15.75" customHeight="1" x14ac:dyDescent="0.2">
      <c r="E521" s="18"/>
      <c r="G521" s="20"/>
      <c r="H521" s="20"/>
      <c r="I521" s="19"/>
      <c r="J521" s="19"/>
      <c r="K521" s="19"/>
      <c r="L521" s="19"/>
      <c r="M521" s="19"/>
    </row>
    <row r="522" spans="5:13" ht="15.75" customHeight="1" x14ac:dyDescent="0.2">
      <c r="E522" s="18"/>
      <c r="G522" s="20"/>
      <c r="H522" s="20"/>
      <c r="I522" s="19"/>
      <c r="J522" s="19"/>
      <c r="K522" s="19"/>
      <c r="L522" s="19"/>
      <c r="M522" s="19"/>
    </row>
    <row r="523" spans="5:13" ht="15.75" customHeight="1" x14ac:dyDescent="0.2">
      <c r="E523" s="18"/>
      <c r="G523" s="20"/>
      <c r="H523" s="20"/>
      <c r="I523" s="19"/>
      <c r="J523" s="19"/>
      <c r="K523" s="19"/>
      <c r="L523" s="19"/>
      <c r="M523" s="19"/>
    </row>
    <row r="524" spans="5:13" ht="15.75" customHeight="1" x14ac:dyDescent="0.2">
      <c r="E524" s="18"/>
      <c r="G524" s="20"/>
      <c r="H524" s="20"/>
      <c r="I524" s="19"/>
      <c r="J524" s="19"/>
      <c r="K524" s="19"/>
      <c r="L524" s="19"/>
      <c r="M524" s="19"/>
    </row>
    <row r="525" spans="5:13" ht="15.75" customHeight="1" x14ac:dyDescent="0.2">
      <c r="E525" s="18"/>
      <c r="G525" s="20"/>
      <c r="H525" s="20"/>
      <c r="I525" s="19"/>
      <c r="J525" s="19"/>
      <c r="K525" s="19"/>
      <c r="L525" s="19"/>
      <c r="M525" s="19"/>
    </row>
    <row r="526" spans="5:13" ht="15.75" customHeight="1" x14ac:dyDescent="0.2">
      <c r="E526" s="18"/>
      <c r="G526" s="20"/>
      <c r="H526" s="20"/>
      <c r="I526" s="19"/>
      <c r="J526" s="19"/>
      <c r="K526" s="19"/>
      <c r="L526" s="19"/>
      <c r="M526" s="19"/>
    </row>
    <row r="527" spans="5:13" ht="15.75" customHeight="1" x14ac:dyDescent="0.2">
      <c r="E527" s="18"/>
      <c r="G527" s="20"/>
      <c r="H527" s="20"/>
      <c r="I527" s="19"/>
      <c r="J527" s="19"/>
      <c r="K527" s="19"/>
      <c r="L527" s="19"/>
      <c r="M527" s="19"/>
    </row>
    <row r="528" spans="5:13" ht="15.75" customHeight="1" x14ac:dyDescent="0.2">
      <c r="E528" s="18"/>
      <c r="G528" s="20"/>
      <c r="H528" s="20"/>
      <c r="I528" s="19"/>
      <c r="J528" s="19"/>
      <c r="K528" s="19"/>
      <c r="L528" s="19"/>
      <c r="M528" s="19"/>
    </row>
    <row r="529" spans="5:13" ht="15.75" customHeight="1" x14ac:dyDescent="0.2">
      <c r="E529" s="18"/>
      <c r="G529" s="20"/>
      <c r="H529" s="20"/>
      <c r="I529" s="19"/>
      <c r="J529" s="19"/>
      <c r="K529" s="19"/>
      <c r="L529" s="19"/>
      <c r="M529" s="19"/>
    </row>
    <row r="530" spans="5:13" ht="15.75" customHeight="1" x14ac:dyDescent="0.2">
      <c r="E530" s="18"/>
      <c r="G530" s="20"/>
      <c r="H530" s="20"/>
      <c r="I530" s="19"/>
      <c r="J530" s="19"/>
      <c r="K530" s="19"/>
      <c r="L530" s="19"/>
      <c r="M530" s="19"/>
    </row>
    <row r="531" spans="5:13" ht="15.75" customHeight="1" x14ac:dyDescent="0.2">
      <c r="E531" s="18"/>
      <c r="G531" s="20"/>
      <c r="H531" s="20"/>
      <c r="I531" s="19"/>
      <c r="J531" s="19"/>
      <c r="K531" s="19"/>
      <c r="L531" s="19"/>
      <c r="M531" s="19"/>
    </row>
    <row r="532" spans="5:13" ht="15.75" customHeight="1" x14ac:dyDescent="0.2">
      <c r="E532" s="18"/>
      <c r="G532" s="20"/>
      <c r="H532" s="20"/>
      <c r="I532" s="19"/>
      <c r="J532" s="19"/>
      <c r="K532" s="19"/>
      <c r="L532" s="19"/>
      <c r="M532" s="19"/>
    </row>
    <row r="533" spans="5:13" ht="15.75" customHeight="1" x14ac:dyDescent="0.2">
      <c r="E533" s="18"/>
      <c r="G533" s="20"/>
      <c r="H533" s="20"/>
      <c r="I533" s="19"/>
      <c r="J533" s="19"/>
      <c r="K533" s="19"/>
      <c r="L533" s="19"/>
      <c r="M533" s="19"/>
    </row>
    <row r="534" spans="5:13" ht="15.75" customHeight="1" x14ac:dyDescent="0.2">
      <c r="E534" s="18"/>
      <c r="G534" s="20"/>
      <c r="H534" s="20"/>
      <c r="I534" s="19"/>
      <c r="J534" s="19"/>
      <c r="K534" s="19"/>
      <c r="L534" s="19"/>
      <c r="M534" s="19"/>
    </row>
    <row r="535" spans="5:13" ht="15.75" customHeight="1" x14ac:dyDescent="0.2">
      <c r="E535" s="18"/>
      <c r="G535" s="20"/>
      <c r="H535" s="20"/>
      <c r="I535" s="19"/>
      <c r="J535" s="19"/>
      <c r="K535" s="19"/>
      <c r="L535" s="19"/>
      <c r="M535" s="19"/>
    </row>
    <row r="536" spans="5:13" ht="15.75" customHeight="1" x14ac:dyDescent="0.2">
      <c r="E536" s="18"/>
      <c r="G536" s="20"/>
      <c r="H536" s="20"/>
      <c r="I536" s="19"/>
      <c r="J536" s="19"/>
      <c r="K536" s="19"/>
      <c r="L536" s="19"/>
      <c r="M536" s="19"/>
    </row>
    <row r="537" spans="5:13" ht="15.75" customHeight="1" x14ac:dyDescent="0.2">
      <c r="E537" s="18"/>
      <c r="G537" s="20"/>
      <c r="H537" s="20"/>
      <c r="I537" s="19"/>
      <c r="J537" s="19"/>
      <c r="K537" s="19"/>
      <c r="L537" s="19"/>
      <c r="M537" s="19"/>
    </row>
    <row r="538" spans="5:13" ht="15.75" customHeight="1" x14ac:dyDescent="0.2">
      <c r="E538" s="18"/>
      <c r="G538" s="20"/>
      <c r="H538" s="20"/>
      <c r="I538" s="19"/>
      <c r="J538" s="19"/>
      <c r="K538" s="19"/>
      <c r="L538" s="19"/>
      <c r="M538" s="19"/>
    </row>
    <row r="539" spans="5:13" ht="15.75" customHeight="1" x14ac:dyDescent="0.2">
      <c r="E539" s="18"/>
      <c r="G539" s="20"/>
      <c r="H539" s="20"/>
      <c r="I539" s="19"/>
      <c r="J539" s="19"/>
      <c r="K539" s="19"/>
      <c r="L539" s="19"/>
      <c r="M539" s="19"/>
    </row>
    <row r="540" spans="5:13" ht="15.75" customHeight="1" x14ac:dyDescent="0.2">
      <c r="E540" s="18"/>
      <c r="G540" s="20"/>
      <c r="H540" s="20"/>
      <c r="I540" s="19"/>
      <c r="J540" s="19"/>
      <c r="K540" s="19"/>
      <c r="L540" s="19"/>
      <c r="M540" s="19"/>
    </row>
    <row r="541" spans="5:13" ht="15.75" customHeight="1" x14ac:dyDescent="0.2">
      <c r="E541" s="18"/>
      <c r="G541" s="20"/>
      <c r="H541" s="20"/>
      <c r="I541" s="19"/>
      <c r="J541" s="19"/>
      <c r="K541" s="19"/>
      <c r="L541" s="19"/>
      <c r="M541" s="19"/>
    </row>
    <row r="542" spans="5:13" ht="15.75" customHeight="1" x14ac:dyDescent="0.2">
      <c r="E542" s="18"/>
      <c r="G542" s="20"/>
      <c r="H542" s="20"/>
      <c r="I542" s="19"/>
      <c r="J542" s="19"/>
      <c r="K542" s="19"/>
      <c r="L542" s="19"/>
      <c r="M542" s="19"/>
    </row>
    <row r="543" spans="5:13" ht="15.75" customHeight="1" x14ac:dyDescent="0.2">
      <c r="E543" s="18"/>
      <c r="G543" s="20"/>
      <c r="H543" s="20"/>
      <c r="I543" s="19"/>
      <c r="J543" s="19"/>
      <c r="K543" s="19"/>
      <c r="L543" s="19"/>
      <c r="M543" s="19"/>
    </row>
    <row r="544" spans="5:13" ht="15.75" customHeight="1" x14ac:dyDescent="0.2">
      <c r="E544" s="18"/>
      <c r="G544" s="20"/>
      <c r="H544" s="20"/>
      <c r="I544" s="19"/>
      <c r="J544" s="19"/>
      <c r="K544" s="19"/>
      <c r="L544" s="19"/>
      <c r="M544" s="19"/>
    </row>
    <row r="545" spans="5:13" ht="15.75" customHeight="1" x14ac:dyDescent="0.2">
      <c r="E545" s="18"/>
      <c r="G545" s="20"/>
      <c r="H545" s="20"/>
      <c r="I545" s="19"/>
      <c r="J545" s="19"/>
      <c r="K545" s="19"/>
      <c r="L545" s="19"/>
      <c r="M545" s="19"/>
    </row>
    <row r="546" spans="5:13" ht="15.75" customHeight="1" x14ac:dyDescent="0.2">
      <c r="E546" s="18"/>
      <c r="G546" s="20"/>
      <c r="H546" s="20"/>
      <c r="I546" s="19"/>
      <c r="J546" s="19"/>
      <c r="K546" s="19"/>
      <c r="L546" s="19"/>
      <c r="M546" s="19"/>
    </row>
    <row r="547" spans="5:13" ht="15.75" customHeight="1" x14ac:dyDescent="0.2">
      <c r="E547" s="18"/>
      <c r="G547" s="20"/>
      <c r="H547" s="20"/>
      <c r="I547" s="19"/>
      <c r="J547" s="19"/>
      <c r="K547" s="19"/>
      <c r="L547" s="19"/>
      <c r="M547" s="19"/>
    </row>
    <row r="548" spans="5:13" ht="15.75" customHeight="1" x14ac:dyDescent="0.2">
      <c r="E548" s="18"/>
      <c r="G548" s="20"/>
      <c r="H548" s="20"/>
      <c r="I548" s="19"/>
      <c r="J548" s="19"/>
      <c r="K548" s="19"/>
      <c r="L548" s="19"/>
      <c r="M548" s="19"/>
    </row>
    <row r="549" spans="5:13" ht="15.75" customHeight="1" x14ac:dyDescent="0.2">
      <c r="E549" s="18"/>
      <c r="G549" s="20"/>
      <c r="H549" s="20"/>
      <c r="I549" s="19"/>
      <c r="J549" s="19"/>
      <c r="K549" s="19"/>
      <c r="L549" s="19"/>
      <c r="M549" s="19"/>
    </row>
    <row r="550" spans="5:13" ht="15.75" customHeight="1" x14ac:dyDescent="0.2">
      <c r="E550" s="18"/>
      <c r="G550" s="20"/>
      <c r="H550" s="20"/>
      <c r="I550" s="19"/>
      <c r="J550" s="19"/>
      <c r="K550" s="19"/>
      <c r="L550" s="19"/>
      <c r="M550" s="19"/>
    </row>
    <row r="551" spans="5:13" ht="15.75" customHeight="1" x14ac:dyDescent="0.2">
      <c r="E551" s="18"/>
      <c r="G551" s="20"/>
      <c r="H551" s="20"/>
      <c r="I551" s="19"/>
      <c r="J551" s="19"/>
      <c r="K551" s="19"/>
      <c r="L551" s="19"/>
      <c r="M551" s="19"/>
    </row>
    <row r="552" spans="5:13" ht="15.75" customHeight="1" x14ac:dyDescent="0.2">
      <c r="E552" s="18"/>
      <c r="G552" s="20"/>
      <c r="H552" s="20"/>
      <c r="I552" s="19"/>
      <c r="J552" s="19"/>
      <c r="K552" s="19"/>
      <c r="L552" s="19"/>
      <c r="M552" s="19"/>
    </row>
    <row r="553" spans="5:13" ht="15.75" customHeight="1" x14ac:dyDescent="0.2">
      <c r="E553" s="18"/>
      <c r="G553" s="20"/>
      <c r="H553" s="20"/>
      <c r="I553" s="19"/>
      <c r="J553" s="19"/>
      <c r="K553" s="19"/>
      <c r="L553" s="19"/>
      <c r="M553" s="19"/>
    </row>
    <row r="554" spans="5:13" ht="15.75" customHeight="1" x14ac:dyDescent="0.2">
      <c r="E554" s="18"/>
      <c r="G554" s="20"/>
      <c r="H554" s="20"/>
      <c r="I554" s="19"/>
      <c r="J554" s="19"/>
      <c r="K554" s="19"/>
      <c r="L554" s="19"/>
      <c r="M554" s="19"/>
    </row>
    <row r="555" spans="5:13" ht="15.75" customHeight="1" x14ac:dyDescent="0.2">
      <c r="E555" s="18"/>
      <c r="G555" s="20"/>
      <c r="H555" s="20"/>
      <c r="I555" s="19"/>
      <c r="J555" s="19"/>
      <c r="K555" s="19"/>
      <c r="L555" s="19"/>
      <c r="M555" s="19"/>
    </row>
    <row r="556" spans="5:13" ht="15.75" customHeight="1" x14ac:dyDescent="0.2">
      <c r="E556" s="18"/>
      <c r="G556" s="20"/>
      <c r="H556" s="20"/>
      <c r="I556" s="19"/>
      <c r="J556" s="19"/>
      <c r="K556" s="19"/>
      <c r="L556" s="19"/>
      <c r="M556" s="19"/>
    </row>
    <row r="557" spans="5:13" ht="15.75" customHeight="1" x14ac:dyDescent="0.2">
      <c r="E557" s="18"/>
      <c r="G557" s="20"/>
      <c r="H557" s="20"/>
      <c r="I557" s="19"/>
      <c r="J557" s="19"/>
      <c r="K557" s="19"/>
      <c r="L557" s="19"/>
      <c r="M557" s="19"/>
    </row>
    <row r="558" spans="5:13" ht="15.75" customHeight="1" x14ac:dyDescent="0.2">
      <c r="E558" s="18"/>
      <c r="G558" s="20"/>
      <c r="H558" s="20"/>
      <c r="I558" s="19"/>
      <c r="J558" s="19"/>
      <c r="K558" s="19"/>
      <c r="L558" s="19"/>
      <c r="M558" s="19"/>
    </row>
    <row r="559" spans="5:13" ht="15.75" customHeight="1" x14ac:dyDescent="0.2">
      <c r="E559" s="18"/>
      <c r="G559" s="20"/>
      <c r="H559" s="20"/>
      <c r="I559" s="19"/>
      <c r="J559" s="19"/>
      <c r="K559" s="19"/>
      <c r="L559" s="19"/>
      <c r="M559" s="19"/>
    </row>
    <row r="560" spans="5:13" ht="15.75" customHeight="1" x14ac:dyDescent="0.2">
      <c r="E560" s="18"/>
      <c r="G560" s="20"/>
      <c r="H560" s="20"/>
      <c r="I560" s="19"/>
      <c r="J560" s="19"/>
      <c r="K560" s="19"/>
      <c r="L560" s="19"/>
      <c r="M560" s="19"/>
    </row>
    <row r="561" spans="5:13" ht="15.75" customHeight="1" x14ac:dyDescent="0.2">
      <c r="E561" s="18"/>
      <c r="G561" s="20"/>
      <c r="H561" s="20"/>
      <c r="I561" s="19"/>
      <c r="J561" s="19"/>
      <c r="K561" s="19"/>
      <c r="L561" s="19"/>
      <c r="M561" s="19"/>
    </row>
    <row r="562" spans="5:13" ht="15.75" customHeight="1" x14ac:dyDescent="0.2">
      <c r="E562" s="18"/>
      <c r="G562" s="20"/>
      <c r="H562" s="20"/>
      <c r="I562" s="19"/>
      <c r="J562" s="19"/>
      <c r="K562" s="19"/>
      <c r="L562" s="19"/>
      <c r="M562" s="19"/>
    </row>
    <row r="563" spans="5:13" ht="15.75" customHeight="1" x14ac:dyDescent="0.2">
      <c r="E563" s="18"/>
      <c r="G563" s="20"/>
      <c r="H563" s="20"/>
      <c r="I563" s="19"/>
      <c r="J563" s="19"/>
      <c r="K563" s="19"/>
      <c r="L563" s="19"/>
      <c r="M563" s="19"/>
    </row>
    <row r="564" spans="5:13" ht="15.75" customHeight="1" x14ac:dyDescent="0.2">
      <c r="E564" s="18"/>
      <c r="G564" s="20"/>
      <c r="H564" s="20"/>
      <c r="I564" s="19"/>
      <c r="J564" s="19"/>
      <c r="K564" s="19"/>
      <c r="L564" s="19"/>
      <c r="M564" s="19"/>
    </row>
    <row r="565" spans="5:13" ht="15.75" customHeight="1" x14ac:dyDescent="0.2">
      <c r="E565" s="18"/>
      <c r="G565" s="20"/>
      <c r="H565" s="20"/>
      <c r="I565" s="19"/>
      <c r="J565" s="19"/>
      <c r="K565" s="19"/>
      <c r="L565" s="19"/>
      <c r="M565" s="19"/>
    </row>
    <row r="566" spans="5:13" ht="15.75" customHeight="1" x14ac:dyDescent="0.2">
      <c r="E566" s="18"/>
      <c r="G566" s="20"/>
      <c r="H566" s="20"/>
      <c r="I566" s="19"/>
      <c r="J566" s="19"/>
      <c r="K566" s="19"/>
      <c r="L566" s="19"/>
      <c r="M566" s="19"/>
    </row>
    <row r="567" spans="5:13" ht="15.75" customHeight="1" x14ac:dyDescent="0.2">
      <c r="E567" s="18"/>
      <c r="G567" s="20"/>
      <c r="H567" s="20"/>
      <c r="I567" s="19"/>
      <c r="J567" s="19"/>
      <c r="K567" s="19"/>
      <c r="L567" s="19"/>
      <c r="M567" s="19"/>
    </row>
    <row r="568" spans="5:13" ht="15.75" customHeight="1" x14ac:dyDescent="0.2">
      <c r="E568" s="18"/>
      <c r="G568" s="20"/>
      <c r="H568" s="20"/>
      <c r="I568" s="19"/>
      <c r="J568" s="19"/>
      <c r="K568" s="19"/>
      <c r="L568" s="19"/>
      <c r="M568" s="19"/>
    </row>
    <row r="569" spans="5:13" ht="15.75" customHeight="1" x14ac:dyDescent="0.2">
      <c r="E569" s="18"/>
      <c r="G569" s="20"/>
      <c r="H569" s="20"/>
      <c r="I569" s="19"/>
      <c r="J569" s="19"/>
      <c r="K569" s="19"/>
      <c r="L569" s="19"/>
      <c r="M569" s="19"/>
    </row>
    <row r="570" spans="5:13" ht="15.75" customHeight="1" x14ac:dyDescent="0.2">
      <c r="E570" s="18"/>
      <c r="G570" s="20"/>
      <c r="H570" s="20"/>
      <c r="I570" s="19"/>
      <c r="J570" s="19"/>
      <c r="K570" s="19"/>
      <c r="L570" s="19"/>
      <c r="M570" s="19"/>
    </row>
    <row r="571" spans="5:13" ht="15.75" customHeight="1" x14ac:dyDescent="0.2">
      <c r="E571" s="18"/>
      <c r="G571" s="20"/>
      <c r="H571" s="20"/>
      <c r="I571" s="19"/>
      <c r="J571" s="19"/>
      <c r="K571" s="19"/>
      <c r="L571" s="19"/>
      <c r="M571" s="19"/>
    </row>
    <row r="572" spans="5:13" ht="15.75" customHeight="1" x14ac:dyDescent="0.2">
      <c r="E572" s="18"/>
      <c r="G572" s="20"/>
      <c r="H572" s="20"/>
      <c r="I572" s="19"/>
      <c r="J572" s="19"/>
      <c r="K572" s="19"/>
      <c r="L572" s="19"/>
      <c r="M572" s="19"/>
    </row>
    <row r="573" spans="5:13" ht="15.75" customHeight="1" x14ac:dyDescent="0.2">
      <c r="E573" s="18"/>
      <c r="G573" s="20"/>
      <c r="H573" s="20"/>
      <c r="I573" s="19"/>
      <c r="J573" s="19"/>
      <c r="K573" s="19"/>
      <c r="L573" s="19"/>
      <c r="M573" s="19"/>
    </row>
    <row r="574" spans="5:13" ht="15.75" customHeight="1" x14ac:dyDescent="0.2">
      <c r="E574" s="18"/>
      <c r="G574" s="20"/>
      <c r="H574" s="20"/>
      <c r="I574" s="19"/>
      <c r="J574" s="19"/>
      <c r="K574" s="19"/>
      <c r="L574" s="19"/>
      <c r="M574" s="19"/>
    </row>
    <row r="575" spans="5:13" ht="15.75" customHeight="1" x14ac:dyDescent="0.2">
      <c r="E575" s="18"/>
      <c r="G575" s="20"/>
      <c r="H575" s="20"/>
      <c r="I575" s="19"/>
      <c r="J575" s="19"/>
      <c r="K575" s="19"/>
      <c r="L575" s="19"/>
      <c r="M575" s="19"/>
    </row>
    <row r="576" spans="5:13" ht="15.75" customHeight="1" x14ac:dyDescent="0.2">
      <c r="E576" s="18"/>
      <c r="G576" s="20"/>
      <c r="H576" s="20"/>
      <c r="I576" s="19"/>
      <c r="J576" s="19"/>
      <c r="K576" s="19"/>
      <c r="L576" s="19"/>
      <c r="M576" s="19"/>
    </row>
    <row r="577" spans="5:13" ht="15.75" customHeight="1" x14ac:dyDescent="0.2">
      <c r="E577" s="18"/>
      <c r="G577" s="20"/>
      <c r="H577" s="20"/>
      <c r="I577" s="19"/>
      <c r="J577" s="19"/>
      <c r="K577" s="19"/>
      <c r="L577" s="19"/>
      <c r="M577" s="19"/>
    </row>
    <row r="578" spans="5:13" ht="15.75" customHeight="1" x14ac:dyDescent="0.2">
      <c r="E578" s="18"/>
      <c r="G578" s="20"/>
      <c r="H578" s="20"/>
      <c r="I578" s="19"/>
      <c r="J578" s="19"/>
      <c r="K578" s="19"/>
      <c r="L578" s="19"/>
      <c r="M578" s="19"/>
    </row>
    <row r="579" spans="5:13" ht="15.75" customHeight="1" x14ac:dyDescent="0.2">
      <c r="E579" s="18"/>
      <c r="G579" s="20"/>
      <c r="H579" s="20"/>
      <c r="I579" s="19"/>
      <c r="J579" s="19"/>
      <c r="K579" s="19"/>
      <c r="L579" s="19"/>
      <c r="M579" s="19"/>
    </row>
    <row r="580" spans="5:13" ht="15.75" customHeight="1" x14ac:dyDescent="0.2">
      <c r="E580" s="18"/>
      <c r="G580" s="20"/>
      <c r="H580" s="20"/>
      <c r="I580" s="19"/>
      <c r="J580" s="19"/>
      <c r="K580" s="19"/>
      <c r="L580" s="19"/>
      <c r="M580" s="19"/>
    </row>
    <row r="581" spans="5:13" ht="15.75" customHeight="1" x14ac:dyDescent="0.2">
      <c r="E581" s="18"/>
      <c r="G581" s="20"/>
      <c r="H581" s="20"/>
      <c r="I581" s="19"/>
      <c r="J581" s="19"/>
      <c r="K581" s="19"/>
      <c r="L581" s="19"/>
      <c r="M581" s="19"/>
    </row>
    <row r="582" spans="5:13" ht="15.75" customHeight="1" x14ac:dyDescent="0.2">
      <c r="E582" s="18"/>
      <c r="G582" s="20"/>
      <c r="H582" s="20"/>
      <c r="I582" s="19"/>
      <c r="J582" s="19"/>
      <c r="K582" s="19"/>
      <c r="L582" s="19"/>
      <c r="M582" s="19"/>
    </row>
    <row r="583" spans="5:13" ht="15.75" customHeight="1" x14ac:dyDescent="0.2">
      <c r="E583" s="18"/>
      <c r="G583" s="20"/>
      <c r="H583" s="20"/>
      <c r="I583" s="19"/>
      <c r="J583" s="19"/>
      <c r="K583" s="19"/>
      <c r="L583" s="19"/>
      <c r="M583" s="19"/>
    </row>
    <row r="584" spans="5:13" ht="15.75" customHeight="1" x14ac:dyDescent="0.2">
      <c r="E584" s="18"/>
      <c r="G584" s="20"/>
      <c r="H584" s="20"/>
      <c r="I584" s="19"/>
      <c r="J584" s="19"/>
      <c r="K584" s="19"/>
      <c r="L584" s="19"/>
      <c r="M584" s="19"/>
    </row>
    <row r="585" spans="5:13" ht="15.75" customHeight="1" x14ac:dyDescent="0.2">
      <c r="E585" s="18"/>
      <c r="G585" s="20"/>
      <c r="H585" s="20"/>
      <c r="I585" s="19"/>
      <c r="J585" s="19"/>
      <c r="K585" s="19"/>
      <c r="L585" s="19"/>
      <c r="M585" s="19"/>
    </row>
    <row r="586" spans="5:13" ht="15.75" customHeight="1" x14ac:dyDescent="0.2">
      <c r="E586" s="18"/>
      <c r="G586" s="20"/>
      <c r="H586" s="20"/>
      <c r="I586" s="19"/>
      <c r="J586" s="19"/>
      <c r="K586" s="19"/>
      <c r="L586" s="19"/>
      <c r="M586" s="19"/>
    </row>
    <row r="587" spans="5:13" ht="15.75" customHeight="1" x14ac:dyDescent="0.2">
      <c r="E587" s="18"/>
      <c r="G587" s="20"/>
      <c r="H587" s="20"/>
      <c r="I587" s="19"/>
      <c r="J587" s="19"/>
      <c r="K587" s="19"/>
      <c r="L587" s="19"/>
      <c r="M587" s="19"/>
    </row>
    <row r="588" spans="5:13" ht="15.75" customHeight="1" x14ac:dyDescent="0.2">
      <c r="E588" s="18"/>
      <c r="G588" s="20"/>
      <c r="H588" s="20"/>
      <c r="I588" s="19"/>
      <c r="J588" s="19"/>
      <c r="K588" s="19"/>
      <c r="L588" s="19"/>
      <c r="M588" s="19"/>
    </row>
    <row r="589" spans="5:13" ht="15.75" customHeight="1" x14ac:dyDescent="0.2">
      <c r="E589" s="18"/>
      <c r="G589" s="20"/>
      <c r="H589" s="20"/>
      <c r="I589" s="19"/>
      <c r="J589" s="19"/>
      <c r="K589" s="19"/>
      <c r="L589" s="19"/>
      <c r="M589" s="19"/>
    </row>
    <row r="590" spans="5:13" ht="15.75" customHeight="1" x14ac:dyDescent="0.2">
      <c r="E590" s="18"/>
      <c r="G590" s="20"/>
      <c r="H590" s="20"/>
      <c r="I590" s="19"/>
      <c r="J590" s="19"/>
      <c r="K590" s="19"/>
      <c r="L590" s="19"/>
      <c r="M590" s="19"/>
    </row>
    <row r="591" spans="5:13" ht="15.75" customHeight="1" x14ac:dyDescent="0.2">
      <c r="E591" s="18"/>
      <c r="G591" s="20"/>
      <c r="H591" s="20"/>
      <c r="I591" s="19"/>
      <c r="J591" s="19"/>
      <c r="K591" s="19"/>
      <c r="L591" s="19"/>
      <c r="M591" s="19"/>
    </row>
    <row r="592" spans="5:13" ht="15.75" customHeight="1" x14ac:dyDescent="0.2">
      <c r="E592" s="18"/>
      <c r="G592" s="20"/>
      <c r="H592" s="20"/>
      <c r="I592" s="19"/>
      <c r="J592" s="19"/>
      <c r="K592" s="19"/>
      <c r="L592" s="19"/>
      <c r="M592" s="19"/>
    </row>
    <row r="593" spans="5:13" ht="15.75" customHeight="1" x14ac:dyDescent="0.2">
      <c r="E593" s="18"/>
      <c r="G593" s="20"/>
      <c r="H593" s="20"/>
      <c r="I593" s="19"/>
      <c r="J593" s="19"/>
      <c r="K593" s="19"/>
      <c r="L593" s="19"/>
      <c r="M593" s="19"/>
    </row>
    <row r="594" spans="5:13" ht="15.75" customHeight="1" x14ac:dyDescent="0.2">
      <c r="E594" s="18"/>
      <c r="G594" s="20"/>
      <c r="H594" s="20"/>
      <c r="I594" s="19"/>
      <c r="J594" s="19"/>
      <c r="K594" s="19"/>
      <c r="L594" s="19"/>
      <c r="M594" s="19"/>
    </row>
    <row r="595" spans="5:13" ht="15.75" customHeight="1" x14ac:dyDescent="0.2">
      <c r="E595" s="18"/>
      <c r="G595" s="20"/>
      <c r="H595" s="20"/>
      <c r="I595" s="19"/>
      <c r="J595" s="19"/>
      <c r="K595" s="19"/>
      <c r="L595" s="19"/>
      <c r="M595" s="19"/>
    </row>
    <row r="596" spans="5:13" ht="15.75" customHeight="1" x14ac:dyDescent="0.2">
      <c r="E596" s="18"/>
      <c r="G596" s="20"/>
      <c r="H596" s="20"/>
      <c r="I596" s="19"/>
      <c r="J596" s="19"/>
      <c r="K596" s="19"/>
      <c r="L596" s="19"/>
      <c r="M596" s="19"/>
    </row>
    <row r="597" spans="5:13" ht="15.75" customHeight="1" x14ac:dyDescent="0.2">
      <c r="E597" s="18"/>
      <c r="G597" s="20"/>
      <c r="H597" s="20"/>
      <c r="I597" s="19"/>
      <c r="J597" s="19"/>
      <c r="K597" s="19"/>
      <c r="L597" s="19"/>
      <c r="M597" s="19"/>
    </row>
    <row r="598" spans="5:13" ht="15.75" customHeight="1" x14ac:dyDescent="0.2">
      <c r="E598" s="18"/>
      <c r="G598" s="20"/>
      <c r="H598" s="20"/>
      <c r="I598" s="19"/>
      <c r="J598" s="19"/>
      <c r="K598" s="19"/>
      <c r="L598" s="19"/>
      <c r="M598" s="19"/>
    </row>
    <row r="599" spans="5:13" ht="15.75" customHeight="1" x14ac:dyDescent="0.2">
      <c r="E599" s="18"/>
      <c r="G599" s="20"/>
      <c r="H599" s="20"/>
      <c r="I599" s="19"/>
      <c r="J599" s="19"/>
      <c r="K599" s="19"/>
      <c r="L599" s="19"/>
      <c r="M599" s="19"/>
    </row>
    <row r="600" spans="5:13" ht="15.75" customHeight="1" x14ac:dyDescent="0.2">
      <c r="E600" s="18"/>
      <c r="G600" s="20"/>
      <c r="H600" s="20"/>
      <c r="I600" s="19"/>
      <c r="J600" s="19"/>
      <c r="K600" s="19"/>
      <c r="L600" s="19"/>
      <c r="M600" s="19"/>
    </row>
    <row r="601" spans="5:13" ht="15.75" customHeight="1" x14ac:dyDescent="0.2">
      <c r="E601" s="18"/>
      <c r="G601" s="20"/>
      <c r="H601" s="20"/>
      <c r="I601" s="19"/>
      <c r="J601" s="19"/>
      <c r="K601" s="19"/>
      <c r="L601" s="19"/>
      <c r="M601" s="19"/>
    </row>
    <row r="602" spans="5:13" ht="15.75" customHeight="1" x14ac:dyDescent="0.2">
      <c r="E602" s="18"/>
      <c r="G602" s="20"/>
      <c r="H602" s="20"/>
      <c r="I602" s="19"/>
      <c r="J602" s="19"/>
      <c r="K602" s="19"/>
      <c r="L602" s="19"/>
      <c r="M602" s="19"/>
    </row>
    <row r="603" spans="5:13" ht="15.75" customHeight="1" x14ac:dyDescent="0.2">
      <c r="E603" s="18"/>
      <c r="G603" s="20"/>
      <c r="H603" s="20"/>
      <c r="I603" s="19"/>
      <c r="J603" s="19"/>
      <c r="K603" s="19"/>
      <c r="L603" s="19"/>
      <c r="M603" s="19"/>
    </row>
    <row r="604" spans="5:13" ht="15.75" customHeight="1" x14ac:dyDescent="0.2">
      <c r="E604" s="18"/>
      <c r="G604" s="20"/>
      <c r="H604" s="20"/>
      <c r="I604" s="19"/>
      <c r="J604" s="19"/>
      <c r="K604" s="19"/>
      <c r="L604" s="19"/>
      <c r="M604" s="19"/>
    </row>
    <row r="605" spans="5:13" ht="15.75" customHeight="1" x14ac:dyDescent="0.2">
      <c r="E605" s="18"/>
      <c r="G605" s="20"/>
      <c r="H605" s="20"/>
      <c r="I605" s="19"/>
      <c r="J605" s="19"/>
      <c r="K605" s="19"/>
      <c r="L605" s="19"/>
      <c r="M605" s="19"/>
    </row>
    <row r="606" spans="5:13" ht="15.75" customHeight="1" x14ac:dyDescent="0.2">
      <c r="E606" s="18"/>
      <c r="G606" s="20"/>
      <c r="H606" s="20"/>
      <c r="I606" s="19"/>
      <c r="J606" s="19"/>
      <c r="K606" s="19"/>
      <c r="L606" s="19"/>
      <c r="M606" s="19"/>
    </row>
    <row r="607" spans="5:13" ht="15.75" customHeight="1" x14ac:dyDescent="0.2">
      <c r="E607" s="18"/>
      <c r="G607" s="20"/>
      <c r="H607" s="20"/>
      <c r="I607" s="19"/>
      <c r="J607" s="19"/>
      <c r="K607" s="19"/>
      <c r="L607" s="19"/>
      <c r="M607" s="19"/>
    </row>
    <row r="608" spans="5:13" ht="15.75" customHeight="1" x14ac:dyDescent="0.2">
      <c r="E608" s="18"/>
      <c r="G608" s="20"/>
      <c r="H608" s="20"/>
      <c r="I608" s="19"/>
      <c r="J608" s="19"/>
      <c r="K608" s="19"/>
      <c r="L608" s="19"/>
      <c r="M608" s="19"/>
    </row>
    <row r="609" spans="5:13" ht="15.75" customHeight="1" x14ac:dyDescent="0.2">
      <c r="E609" s="18"/>
      <c r="G609" s="20"/>
      <c r="H609" s="20"/>
      <c r="I609" s="19"/>
      <c r="J609" s="19"/>
      <c r="K609" s="19"/>
      <c r="L609" s="19"/>
      <c r="M609" s="19"/>
    </row>
    <row r="610" spans="5:13" ht="15.75" customHeight="1" x14ac:dyDescent="0.2">
      <c r="E610" s="18"/>
      <c r="G610" s="20"/>
      <c r="H610" s="20"/>
      <c r="I610" s="19"/>
      <c r="J610" s="19"/>
      <c r="K610" s="19"/>
      <c r="L610" s="19"/>
      <c r="M610" s="19"/>
    </row>
    <row r="611" spans="5:13" ht="15.75" customHeight="1" x14ac:dyDescent="0.2">
      <c r="E611" s="18"/>
      <c r="G611" s="20"/>
      <c r="H611" s="20"/>
      <c r="I611" s="19"/>
      <c r="J611" s="19"/>
      <c r="K611" s="19"/>
      <c r="L611" s="19"/>
      <c r="M611" s="19"/>
    </row>
    <row r="612" spans="5:13" ht="15.75" customHeight="1" x14ac:dyDescent="0.2">
      <c r="E612" s="18"/>
      <c r="G612" s="20"/>
      <c r="H612" s="20"/>
      <c r="I612" s="19"/>
      <c r="J612" s="19"/>
      <c r="K612" s="19"/>
      <c r="L612" s="19"/>
      <c r="M612" s="19"/>
    </row>
    <row r="613" spans="5:13" ht="15.75" customHeight="1" x14ac:dyDescent="0.2">
      <c r="E613" s="18"/>
      <c r="G613" s="20"/>
      <c r="H613" s="20"/>
      <c r="I613" s="19"/>
      <c r="J613" s="19"/>
      <c r="K613" s="19"/>
      <c r="L613" s="19"/>
      <c r="M613" s="19"/>
    </row>
    <row r="614" spans="5:13" ht="15.75" customHeight="1" x14ac:dyDescent="0.2">
      <c r="E614" s="18"/>
      <c r="G614" s="20"/>
      <c r="H614" s="20"/>
      <c r="I614" s="19"/>
      <c r="J614" s="19"/>
      <c r="K614" s="19"/>
      <c r="L614" s="19"/>
      <c r="M614" s="19"/>
    </row>
    <row r="615" spans="5:13" ht="15.75" customHeight="1" x14ac:dyDescent="0.2">
      <c r="E615" s="18"/>
      <c r="G615" s="20"/>
      <c r="H615" s="20"/>
      <c r="I615" s="19"/>
      <c r="J615" s="19"/>
      <c r="K615" s="19"/>
      <c r="L615" s="19"/>
      <c r="M615" s="19"/>
    </row>
    <row r="616" spans="5:13" ht="15.75" customHeight="1" x14ac:dyDescent="0.2">
      <c r="E616" s="18"/>
      <c r="G616" s="20"/>
      <c r="H616" s="20"/>
      <c r="I616" s="19"/>
      <c r="J616" s="19"/>
      <c r="K616" s="19"/>
      <c r="L616" s="19"/>
      <c r="M616" s="19"/>
    </row>
    <row r="617" spans="5:13" ht="15.75" customHeight="1" x14ac:dyDescent="0.2">
      <c r="E617" s="18"/>
      <c r="G617" s="20"/>
      <c r="H617" s="20"/>
      <c r="I617" s="19"/>
      <c r="J617" s="19"/>
      <c r="K617" s="19"/>
      <c r="L617" s="19"/>
      <c r="M617" s="19"/>
    </row>
    <row r="618" spans="5:13" ht="15.75" customHeight="1" x14ac:dyDescent="0.2">
      <c r="E618" s="18"/>
      <c r="G618" s="20"/>
      <c r="H618" s="20"/>
      <c r="I618" s="19"/>
      <c r="J618" s="19"/>
      <c r="K618" s="19"/>
      <c r="L618" s="19"/>
      <c r="M618" s="19"/>
    </row>
    <row r="619" spans="5:13" ht="15.75" customHeight="1" x14ac:dyDescent="0.2">
      <c r="E619" s="18"/>
      <c r="G619" s="20"/>
      <c r="H619" s="20"/>
      <c r="I619" s="19"/>
      <c r="J619" s="19"/>
      <c r="K619" s="19"/>
      <c r="L619" s="19"/>
      <c r="M619" s="19"/>
    </row>
    <row r="620" spans="5:13" ht="15.75" customHeight="1" x14ac:dyDescent="0.2">
      <c r="E620" s="18"/>
      <c r="G620" s="20"/>
      <c r="H620" s="20"/>
      <c r="I620" s="19"/>
      <c r="J620" s="19"/>
      <c r="K620" s="19"/>
      <c r="L620" s="19"/>
      <c r="M620" s="19"/>
    </row>
    <row r="621" spans="5:13" ht="15.75" customHeight="1" x14ac:dyDescent="0.2">
      <c r="E621" s="18"/>
      <c r="G621" s="20"/>
      <c r="H621" s="20"/>
      <c r="I621" s="19"/>
      <c r="J621" s="19"/>
      <c r="K621" s="19"/>
      <c r="L621" s="19"/>
      <c r="M621" s="19"/>
    </row>
    <row r="622" spans="5:13" ht="15.75" customHeight="1" x14ac:dyDescent="0.2">
      <c r="E622" s="18"/>
      <c r="G622" s="20"/>
      <c r="H622" s="20"/>
      <c r="I622" s="19"/>
      <c r="J622" s="19"/>
      <c r="K622" s="19"/>
      <c r="L622" s="19"/>
      <c r="M622" s="19"/>
    </row>
    <row r="623" spans="5:13" ht="15.75" customHeight="1" x14ac:dyDescent="0.2">
      <c r="E623" s="18"/>
      <c r="G623" s="20"/>
      <c r="H623" s="20"/>
      <c r="I623" s="19"/>
      <c r="J623" s="19"/>
      <c r="K623" s="19"/>
      <c r="L623" s="19"/>
      <c r="M623" s="19"/>
    </row>
    <row r="624" spans="5:13" ht="15.75" customHeight="1" x14ac:dyDescent="0.2">
      <c r="E624" s="18"/>
      <c r="G624" s="20"/>
      <c r="H624" s="20"/>
      <c r="I624" s="19"/>
      <c r="J624" s="19"/>
      <c r="K624" s="19"/>
      <c r="L624" s="19"/>
      <c r="M624" s="19"/>
    </row>
    <row r="625" spans="5:13" ht="15.75" customHeight="1" x14ac:dyDescent="0.2">
      <c r="E625" s="18"/>
      <c r="G625" s="20"/>
      <c r="H625" s="20"/>
      <c r="I625" s="19"/>
      <c r="J625" s="19"/>
      <c r="K625" s="19"/>
      <c r="L625" s="19"/>
      <c r="M625" s="19"/>
    </row>
    <row r="626" spans="5:13" ht="15.75" customHeight="1" x14ac:dyDescent="0.2">
      <c r="E626" s="18"/>
      <c r="G626" s="20"/>
      <c r="H626" s="20"/>
      <c r="I626" s="19"/>
      <c r="J626" s="19"/>
      <c r="K626" s="19"/>
      <c r="L626" s="19"/>
      <c r="M626" s="19"/>
    </row>
    <row r="627" spans="5:13" ht="15.75" customHeight="1" x14ac:dyDescent="0.2">
      <c r="E627" s="18"/>
      <c r="G627" s="20"/>
      <c r="H627" s="20"/>
      <c r="I627" s="19"/>
      <c r="J627" s="19"/>
      <c r="K627" s="19"/>
      <c r="L627" s="19"/>
      <c r="M627" s="19"/>
    </row>
    <row r="628" spans="5:13" ht="15.75" customHeight="1" x14ac:dyDescent="0.2">
      <c r="E628" s="18"/>
      <c r="G628" s="20"/>
      <c r="H628" s="20"/>
      <c r="I628" s="19"/>
      <c r="J628" s="19"/>
      <c r="K628" s="19"/>
      <c r="L628" s="19"/>
      <c r="M628" s="19"/>
    </row>
    <row r="629" spans="5:13" ht="15.75" customHeight="1" x14ac:dyDescent="0.2">
      <c r="E629" s="18"/>
      <c r="G629" s="20"/>
      <c r="H629" s="20"/>
      <c r="I629" s="19"/>
      <c r="J629" s="19"/>
      <c r="K629" s="19"/>
      <c r="L629" s="19"/>
      <c r="M629" s="19"/>
    </row>
    <row r="630" spans="5:13" ht="15.75" customHeight="1" x14ac:dyDescent="0.2">
      <c r="E630" s="18"/>
      <c r="G630" s="20"/>
      <c r="H630" s="20"/>
      <c r="I630" s="19"/>
      <c r="J630" s="19"/>
      <c r="K630" s="19"/>
      <c r="L630" s="19"/>
      <c r="M630" s="19"/>
    </row>
    <row r="631" spans="5:13" ht="15.75" customHeight="1" x14ac:dyDescent="0.2">
      <c r="E631" s="18"/>
      <c r="G631" s="20"/>
      <c r="H631" s="20"/>
      <c r="I631" s="19"/>
      <c r="J631" s="19"/>
      <c r="K631" s="19"/>
      <c r="L631" s="19"/>
      <c r="M631" s="19"/>
    </row>
    <row r="632" spans="5:13" ht="15.75" customHeight="1" x14ac:dyDescent="0.2">
      <c r="E632" s="18"/>
      <c r="G632" s="20"/>
      <c r="H632" s="20"/>
      <c r="I632" s="19"/>
      <c r="J632" s="19"/>
      <c r="K632" s="19"/>
      <c r="L632" s="19"/>
      <c r="M632" s="19"/>
    </row>
    <row r="633" spans="5:13" ht="15.75" customHeight="1" x14ac:dyDescent="0.2">
      <c r="E633" s="18"/>
      <c r="G633" s="20"/>
      <c r="H633" s="20"/>
      <c r="I633" s="19"/>
      <c r="J633" s="19"/>
      <c r="K633" s="19"/>
      <c r="L633" s="19"/>
      <c r="M633" s="19"/>
    </row>
    <row r="634" spans="5:13" ht="15.75" customHeight="1" x14ac:dyDescent="0.2">
      <c r="E634" s="18"/>
      <c r="G634" s="20"/>
      <c r="H634" s="20"/>
      <c r="I634" s="19"/>
      <c r="J634" s="19"/>
      <c r="K634" s="19"/>
      <c r="L634" s="19"/>
      <c r="M634" s="19"/>
    </row>
    <row r="635" spans="5:13" ht="15.75" customHeight="1" x14ac:dyDescent="0.2">
      <c r="E635" s="18"/>
      <c r="G635" s="20"/>
      <c r="H635" s="20"/>
      <c r="I635" s="19"/>
      <c r="J635" s="19"/>
      <c r="K635" s="19"/>
      <c r="L635" s="19"/>
      <c r="M635" s="19"/>
    </row>
    <row r="636" spans="5:13" ht="15.75" customHeight="1" x14ac:dyDescent="0.2">
      <c r="E636" s="18"/>
      <c r="G636" s="20"/>
      <c r="H636" s="20"/>
      <c r="I636" s="19"/>
      <c r="J636" s="19"/>
      <c r="K636" s="19"/>
      <c r="L636" s="19"/>
      <c r="M636" s="19"/>
    </row>
    <row r="637" spans="5:13" ht="15.75" customHeight="1" x14ac:dyDescent="0.2">
      <c r="E637" s="18"/>
      <c r="G637" s="20"/>
      <c r="H637" s="20"/>
      <c r="I637" s="19"/>
      <c r="J637" s="19"/>
      <c r="K637" s="19"/>
      <c r="L637" s="19"/>
      <c r="M637" s="19"/>
    </row>
    <row r="638" spans="5:13" ht="15.75" customHeight="1" x14ac:dyDescent="0.2">
      <c r="E638" s="18"/>
      <c r="G638" s="20"/>
      <c r="H638" s="20"/>
      <c r="I638" s="19"/>
      <c r="J638" s="19"/>
      <c r="K638" s="19"/>
      <c r="L638" s="19"/>
      <c r="M638" s="19"/>
    </row>
    <row r="639" spans="5:13" ht="15.75" customHeight="1" x14ac:dyDescent="0.2">
      <c r="E639" s="18"/>
      <c r="G639" s="20"/>
      <c r="H639" s="20"/>
      <c r="I639" s="19"/>
      <c r="J639" s="19"/>
      <c r="K639" s="19"/>
      <c r="L639" s="19"/>
      <c r="M639" s="19"/>
    </row>
    <row r="640" spans="5:13" ht="15.75" customHeight="1" x14ac:dyDescent="0.2">
      <c r="E640" s="18"/>
      <c r="G640" s="20"/>
      <c r="H640" s="20"/>
      <c r="I640" s="19"/>
      <c r="J640" s="19"/>
      <c r="K640" s="19"/>
      <c r="L640" s="19"/>
      <c r="M640" s="19"/>
    </row>
    <row r="641" spans="5:13" ht="15.75" customHeight="1" x14ac:dyDescent="0.2">
      <c r="E641" s="18"/>
      <c r="G641" s="20"/>
      <c r="H641" s="20"/>
      <c r="I641" s="19"/>
      <c r="J641" s="19"/>
      <c r="K641" s="19"/>
      <c r="L641" s="19"/>
      <c r="M641" s="19"/>
    </row>
    <row r="642" spans="5:13" ht="15.75" customHeight="1" x14ac:dyDescent="0.2">
      <c r="E642" s="18"/>
      <c r="G642" s="20"/>
      <c r="H642" s="20"/>
      <c r="I642" s="19"/>
      <c r="J642" s="19"/>
      <c r="K642" s="19"/>
      <c r="L642" s="19"/>
      <c r="M642" s="19"/>
    </row>
    <row r="643" spans="5:13" ht="15.75" customHeight="1" x14ac:dyDescent="0.2">
      <c r="E643" s="18"/>
      <c r="G643" s="20"/>
      <c r="H643" s="20"/>
      <c r="I643" s="19"/>
      <c r="J643" s="19"/>
      <c r="K643" s="19"/>
      <c r="L643" s="19"/>
      <c r="M643" s="19"/>
    </row>
    <row r="644" spans="5:13" ht="15.75" customHeight="1" x14ac:dyDescent="0.2">
      <c r="E644" s="18"/>
      <c r="G644" s="20"/>
      <c r="H644" s="20"/>
      <c r="I644" s="19"/>
      <c r="J644" s="19"/>
      <c r="K644" s="19"/>
      <c r="L644" s="19"/>
      <c r="M644" s="19"/>
    </row>
    <row r="645" spans="5:13" ht="15.75" customHeight="1" x14ac:dyDescent="0.2">
      <c r="E645" s="18"/>
      <c r="G645" s="20"/>
      <c r="H645" s="20"/>
      <c r="I645" s="19"/>
      <c r="J645" s="19"/>
      <c r="K645" s="19"/>
      <c r="L645" s="19"/>
      <c r="M645" s="19"/>
    </row>
    <row r="646" spans="5:13" ht="15.75" customHeight="1" x14ac:dyDescent="0.2">
      <c r="E646" s="18"/>
      <c r="G646" s="20"/>
      <c r="H646" s="20"/>
      <c r="I646" s="19"/>
      <c r="J646" s="19"/>
      <c r="K646" s="19"/>
      <c r="L646" s="19"/>
      <c r="M646" s="19"/>
    </row>
    <row r="647" spans="5:13" ht="15.75" customHeight="1" x14ac:dyDescent="0.2">
      <c r="E647" s="18"/>
      <c r="G647" s="20"/>
      <c r="H647" s="20"/>
      <c r="I647" s="19"/>
      <c r="J647" s="19"/>
      <c r="K647" s="19"/>
      <c r="L647" s="19"/>
      <c r="M647" s="19"/>
    </row>
    <row r="648" spans="5:13" ht="15.75" customHeight="1" x14ac:dyDescent="0.2">
      <c r="E648" s="18"/>
      <c r="G648" s="20"/>
      <c r="H648" s="20"/>
      <c r="I648" s="19"/>
      <c r="J648" s="19"/>
      <c r="K648" s="19"/>
      <c r="L648" s="19"/>
      <c r="M648" s="19"/>
    </row>
    <row r="649" spans="5:13" ht="15.75" customHeight="1" x14ac:dyDescent="0.2">
      <c r="E649" s="18"/>
      <c r="G649" s="20"/>
      <c r="H649" s="20"/>
      <c r="I649" s="19"/>
      <c r="J649" s="19"/>
      <c r="K649" s="19"/>
      <c r="L649" s="19"/>
      <c r="M649" s="19"/>
    </row>
    <row r="650" spans="5:13" ht="15.75" customHeight="1" x14ac:dyDescent="0.2">
      <c r="E650" s="18"/>
      <c r="G650" s="20"/>
      <c r="H650" s="20"/>
      <c r="I650" s="19"/>
      <c r="J650" s="19"/>
      <c r="K650" s="19"/>
      <c r="L650" s="19"/>
      <c r="M650" s="19"/>
    </row>
    <row r="651" spans="5:13" ht="15.75" customHeight="1" x14ac:dyDescent="0.2">
      <c r="E651" s="18"/>
      <c r="G651" s="20"/>
      <c r="H651" s="20"/>
      <c r="I651" s="19"/>
      <c r="J651" s="19"/>
      <c r="K651" s="19"/>
      <c r="L651" s="19"/>
      <c r="M651" s="19"/>
    </row>
    <row r="652" spans="5:13" ht="15.75" customHeight="1" x14ac:dyDescent="0.2">
      <c r="E652" s="18"/>
      <c r="G652" s="20"/>
      <c r="H652" s="20"/>
      <c r="I652" s="19"/>
      <c r="J652" s="19"/>
      <c r="K652" s="19"/>
      <c r="L652" s="19"/>
      <c r="M652" s="19"/>
    </row>
    <row r="653" spans="5:13" ht="15.75" customHeight="1" x14ac:dyDescent="0.2">
      <c r="E653" s="18"/>
      <c r="G653" s="20"/>
      <c r="H653" s="20"/>
      <c r="I653" s="19"/>
      <c r="J653" s="19"/>
      <c r="K653" s="19"/>
      <c r="L653" s="19"/>
      <c r="M653" s="19"/>
    </row>
    <row r="654" spans="5:13" ht="15.75" customHeight="1" x14ac:dyDescent="0.2">
      <c r="E654" s="18"/>
      <c r="G654" s="20"/>
      <c r="H654" s="20"/>
      <c r="I654" s="19"/>
      <c r="J654" s="19"/>
      <c r="K654" s="19"/>
      <c r="L654" s="19"/>
      <c r="M654" s="19"/>
    </row>
    <row r="655" spans="5:13" ht="15.75" customHeight="1" x14ac:dyDescent="0.2">
      <c r="E655" s="18"/>
      <c r="G655" s="20"/>
      <c r="H655" s="20"/>
      <c r="I655" s="19"/>
      <c r="J655" s="19"/>
      <c r="K655" s="19"/>
      <c r="L655" s="19"/>
      <c r="M655" s="19"/>
    </row>
    <row r="656" spans="5:13" ht="15.75" customHeight="1" x14ac:dyDescent="0.2">
      <c r="E656" s="18"/>
      <c r="G656" s="20"/>
      <c r="H656" s="20"/>
      <c r="I656" s="19"/>
      <c r="J656" s="19"/>
      <c r="K656" s="19"/>
      <c r="L656" s="19"/>
      <c r="M656" s="19"/>
    </row>
    <row r="657" spans="5:13" ht="15.75" customHeight="1" x14ac:dyDescent="0.2">
      <c r="E657" s="18"/>
      <c r="G657" s="20"/>
      <c r="H657" s="20"/>
      <c r="I657" s="19"/>
      <c r="J657" s="19"/>
      <c r="K657" s="19"/>
      <c r="L657" s="19"/>
      <c r="M657" s="19"/>
    </row>
    <row r="658" spans="5:13" ht="15.75" customHeight="1" x14ac:dyDescent="0.2">
      <c r="E658" s="18"/>
      <c r="G658" s="20"/>
      <c r="H658" s="20"/>
      <c r="I658" s="19"/>
      <c r="J658" s="19"/>
      <c r="K658" s="19"/>
      <c r="L658" s="19"/>
      <c r="M658" s="19"/>
    </row>
    <row r="659" spans="5:13" ht="15.75" customHeight="1" x14ac:dyDescent="0.2">
      <c r="E659" s="18"/>
      <c r="G659" s="20"/>
      <c r="H659" s="20"/>
      <c r="I659" s="19"/>
      <c r="J659" s="19"/>
      <c r="K659" s="19"/>
      <c r="L659" s="19"/>
      <c r="M659" s="19"/>
    </row>
    <row r="660" spans="5:13" ht="15.75" customHeight="1" x14ac:dyDescent="0.2">
      <c r="E660" s="18"/>
      <c r="G660" s="20"/>
      <c r="H660" s="20"/>
      <c r="I660" s="19"/>
      <c r="J660" s="19"/>
      <c r="K660" s="19"/>
      <c r="L660" s="19"/>
      <c r="M660" s="19"/>
    </row>
    <row r="661" spans="5:13" ht="15.75" customHeight="1" x14ac:dyDescent="0.2">
      <c r="E661" s="18"/>
      <c r="G661" s="20"/>
      <c r="H661" s="20"/>
      <c r="I661" s="19"/>
      <c r="J661" s="19"/>
      <c r="K661" s="19"/>
      <c r="L661" s="19"/>
      <c r="M661" s="19"/>
    </row>
    <row r="662" spans="5:13" ht="15.75" customHeight="1" x14ac:dyDescent="0.2">
      <c r="E662" s="18"/>
      <c r="G662" s="20"/>
      <c r="H662" s="20"/>
      <c r="I662" s="19"/>
      <c r="J662" s="19"/>
      <c r="K662" s="19"/>
      <c r="L662" s="19"/>
      <c r="M662" s="19"/>
    </row>
    <row r="663" spans="5:13" ht="15.75" customHeight="1" x14ac:dyDescent="0.2">
      <c r="E663" s="18"/>
      <c r="G663" s="20"/>
      <c r="H663" s="20"/>
      <c r="I663" s="19"/>
      <c r="J663" s="19"/>
      <c r="K663" s="19"/>
      <c r="L663" s="19"/>
      <c r="M663" s="19"/>
    </row>
    <row r="664" spans="5:13" ht="15.75" customHeight="1" x14ac:dyDescent="0.2">
      <c r="E664" s="18"/>
      <c r="G664" s="20"/>
      <c r="H664" s="20"/>
      <c r="I664" s="19"/>
      <c r="J664" s="19"/>
      <c r="K664" s="19"/>
      <c r="L664" s="19"/>
      <c r="M664" s="19"/>
    </row>
    <row r="665" spans="5:13" ht="15.75" customHeight="1" x14ac:dyDescent="0.2">
      <c r="E665" s="18"/>
      <c r="G665" s="20"/>
      <c r="H665" s="20"/>
      <c r="I665" s="19"/>
      <c r="J665" s="19"/>
      <c r="K665" s="19"/>
      <c r="L665" s="19"/>
      <c r="M665" s="19"/>
    </row>
    <row r="666" spans="5:13" ht="15.75" customHeight="1" x14ac:dyDescent="0.2">
      <c r="E666" s="18"/>
      <c r="G666" s="20"/>
      <c r="H666" s="20"/>
      <c r="I666" s="19"/>
      <c r="J666" s="19"/>
      <c r="K666" s="19"/>
      <c r="L666" s="19"/>
      <c r="M666" s="19"/>
    </row>
    <row r="667" spans="5:13" ht="15.75" customHeight="1" x14ac:dyDescent="0.2">
      <c r="E667" s="18"/>
      <c r="G667" s="20"/>
      <c r="H667" s="20"/>
      <c r="I667" s="19"/>
      <c r="J667" s="19"/>
      <c r="K667" s="19"/>
      <c r="L667" s="19"/>
      <c r="M667" s="19"/>
    </row>
    <row r="668" spans="5:13" ht="15.75" customHeight="1" x14ac:dyDescent="0.2">
      <c r="E668" s="18"/>
      <c r="G668" s="20"/>
      <c r="H668" s="20"/>
      <c r="I668" s="19"/>
      <c r="J668" s="19"/>
      <c r="K668" s="19"/>
      <c r="L668" s="19"/>
      <c r="M668" s="19"/>
    </row>
    <row r="669" spans="5:13" ht="15.75" customHeight="1" x14ac:dyDescent="0.2">
      <c r="E669" s="18"/>
      <c r="G669" s="20"/>
      <c r="H669" s="20"/>
      <c r="I669" s="19"/>
      <c r="J669" s="19"/>
      <c r="K669" s="19"/>
      <c r="L669" s="19"/>
      <c r="M669" s="19"/>
    </row>
    <row r="670" spans="5:13" ht="15.75" customHeight="1" x14ac:dyDescent="0.2">
      <c r="E670" s="18"/>
      <c r="G670" s="20"/>
      <c r="H670" s="20"/>
      <c r="I670" s="19"/>
      <c r="J670" s="19"/>
      <c r="K670" s="19"/>
      <c r="L670" s="19"/>
      <c r="M670" s="19"/>
    </row>
    <row r="671" spans="5:13" ht="15.75" customHeight="1" x14ac:dyDescent="0.2">
      <c r="E671" s="18"/>
      <c r="G671" s="20"/>
      <c r="H671" s="20"/>
      <c r="I671" s="19"/>
      <c r="J671" s="19"/>
      <c r="K671" s="19"/>
      <c r="L671" s="19"/>
      <c r="M671" s="19"/>
    </row>
    <row r="672" spans="5:13" ht="15.75" customHeight="1" x14ac:dyDescent="0.2">
      <c r="E672" s="18"/>
      <c r="G672" s="20"/>
      <c r="H672" s="20"/>
      <c r="I672" s="19"/>
      <c r="J672" s="19"/>
      <c r="K672" s="19"/>
      <c r="L672" s="19"/>
      <c r="M672" s="19"/>
    </row>
    <row r="673" spans="5:13" ht="15.75" customHeight="1" x14ac:dyDescent="0.2">
      <c r="E673" s="18"/>
      <c r="G673" s="20"/>
      <c r="H673" s="20"/>
      <c r="I673" s="19"/>
      <c r="J673" s="19"/>
      <c r="K673" s="19"/>
      <c r="L673" s="19"/>
      <c r="M673" s="19"/>
    </row>
    <row r="674" spans="5:13" ht="15.75" customHeight="1" x14ac:dyDescent="0.2">
      <c r="E674" s="18"/>
      <c r="G674" s="20"/>
      <c r="H674" s="20"/>
      <c r="I674" s="19"/>
      <c r="J674" s="19"/>
      <c r="K674" s="19"/>
      <c r="L674" s="19"/>
      <c r="M674" s="19"/>
    </row>
    <row r="675" spans="5:13" ht="15.75" customHeight="1" x14ac:dyDescent="0.2">
      <c r="E675" s="18"/>
      <c r="G675" s="20"/>
      <c r="H675" s="20"/>
      <c r="I675" s="19"/>
      <c r="J675" s="19"/>
      <c r="K675" s="19"/>
      <c r="L675" s="19"/>
      <c r="M675" s="19"/>
    </row>
    <row r="676" spans="5:13" ht="15.75" customHeight="1" x14ac:dyDescent="0.2">
      <c r="E676" s="18"/>
      <c r="G676" s="20"/>
      <c r="H676" s="20"/>
      <c r="I676" s="19"/>
      <c r="J676" s="19"/>
      <c r="K676" s="19"/>
      <c r="L676" s="19"/>
      <c r="M676" s="19"/>
    </row>
    <row r="677" spans="5:13" ht="15.75" customHeight="1" x14ac:dyDescent="0.2">
      <c r="E677" s="18"/>
      <c r="G677" s="20"/>
      <c r="H677" s="20"/>
      <c r="I677" s="19"/>
      <c r="J677" s="19"/>
      <c r="K677" s="19"/>
      <c r="L677" s="19"/>
      <c r="M677" s="19"/>
    </row>
    <row r="678" spans="5:13" ht="15.75" customHeight="1" x14ac:dyDescent="0.2">
      <c r="E678" s="18"/>
      <c r="G678" s="20"/>
      <c r="H678" s="20"/>
      <c r="I678" s="19"/>
      <c r="J678" s="19"/>
      <c r="K678" s="19"/>
      <c r="L678" s="19"/>
      <c r="M678" s="19"/>
    </row>
    <row r="679" spans="5:13" ht="15.75" customHeight="1" x14ac:dyDescent="0.2">
      <c r="E679" s="18"/>
      <c r="G679" s="20"/>
      <c r="H679" s="20"/>
      <c r="I679" s="19"/>
      <c r="J679" s="19"/>
      <c r="K679" s="19"/>
      <c r="L679" s="19"/>
      <c r="M679" s="19"/>
    </row>
    <row r="680" spans="5:13" ht="15.75" customHeight="1" x14ac:dyDescent="0.2">
      <c r="E680" s="18"/>
      <c r="G680" s="20"/>
      <c r="H680" s="20"/>
      <c r="I680" s="19"/>
      <c r="J680" s="19"/>
      <c r="K680" s="19"/>
      <c r="L680" s="19"/>
      <c r="M680" s="19"/>
    </row>
    <row r="681" spans="5:13" ht="15.75" customHeight="1" x14ac:dyDescent="0.2">
      <c r="E681" s="18"/>
      <c r="G681" s="20"/>
      <c r="H681" s="20"/>
      <c r="I681" s="19"/>
      <c r="J681" s="19"/>
      <c r="K681" s="19"/>
      <c r="L681" s="19"/>
      <c r="M681" s="19"/>
    </row>
    <row r="682" spans="5:13" ht="15.75" customHeight="1" x14ac:dyDescent="0.2">
      <c r="E682" s="18"/>
      <c r="G682" s="20"/>
      <c r="H682" s="20"/>
      <c r="I682" s="19"/>
      <c r="J682" s="19"/>
      <c r="K682" s="19"/>
      <c r="L682" s="19"/>
      <c r="M682" s="19"/>
    </row>
    <row r="683" spans="5:13" ht="15.75" customHeight="1" x14ac:dyDescent="0.2">
      <c r="E683" s="18"/>
      <c r="G683" s="20"/>
      <c r="H683" s="20"/>
      <c r="I683" s="19"/>
      <c r="J683" s="19"/>
      <c r="K683" s="19"/>
      <c r="L683" s="19"/>
      <c r="M683" s="19"/>
    </row>
    <row r="684" spans="5:13" ht="15.75" customHeight="1" x14ac:dyDescent="0.2">
      <c r="E684" s="18"/>
      <c r="G684" s="20"/>
      <c r="H684" s="20"/>
      <c r="I684" s="19"/>
      <c r="J684" s="19"/>
      <c r="K684" s="19"/>
      <c r="L684" s="19"/>
      <c r="M684" s="19"/>
    </row>
    <row r="685" spans="5:13" ht="15.75" customHeight="1" x14ac:dyDescent="0.2">
      <c r="E685" s="18"/>
      <c r="G685" s="20"/>
      <c r="H685" s="20"/>
      <c r="I685" s="19"/>
      <c r="J685" s="19"/>
      <c r="K685" s="19"/>
      <c r="L685" s="19"/>
      <c r="M685" s="19"/>
    </row>
    <row r="686" spans="5:13" ht="15.75" customHeight="1" x14ac:dyDescent="0.2">
      <c r="E686" s="18"/>
      <c r="G686" s="20"/>
      <c r="H686" s="20"/>
      <c r="I686" s="19"/>
      <c r="J686" s="19"/>
      <c r="K686" s="19"/>
      <c r="L686" s="19"/>
      <c r="M686" s="19"/>
    </row>
    <row r="687" spans="5:13" ht="15.75" customHeight="1" x14ac:dyDescent="0.2">
      <c r="E687" s="18"/>
      <c r="G687" s="20"/>
      <c r="H687" s="20"/>
      <c r="I687" s="19"/>
      <c r="J687" s="19"/>
      <c r="K687" s="19"/>
      <c r="L687" s="19"/>
      <c r="M687" s="19"/>
    </row>
    <row r="688" spans="5:13" ht="15.75" customHeight="1" x14ac:dyDescent="0.2">
      <c r="E688" s="18"/>
      <c r="G688" s="20"/>
      <c r="H688" s="20"/>
      <c r="I688" s="19"/>
      <c r="J688" s="19"/>
      <c r="K688" s="19"/>
      <c r="L688" s="19"/>
      <c r="M688" s="19"/>
    </row>
    <row r="689" spans="5:13" ht="15.75" customHeight="1" x14ac:dyDescent="0.2">
      <c r="E689" s="18"/>
      <c r="G689" s="20"/>
      <c r="H689" s="20"/>
      <c r="I689" s="19"/>
      <c r="J689" s="19"/>
      <c r="K689" s="19"/>
      <c r="L689" s="19"/>
      <c r="M689" s="19"/>
    </row>
    <row r="690" spans="5:13" ht="15.75" customHeight="1" x14ac:dyDescent="0.2">
      <c r="E690" s="18"/>
      <c r="G690" s="20"/>
      <c r="H690" s="20"/>
      <c r="I690" s="19"/>
      <c r="J690" s="19"/>
      <c r="K690" s="19"/>
      <c r="L690" s="19"/>
      <c r="M690" s="19"/>
    </row>
    <row r="691" spans="5:13" ht="15.75" customHeight="1" x14ac:dyDescent="0.2">
      <c r="E691" s="18"/>
      <c r="G691" s="20"/>
      <c r="H691" s="20"/>
      <c r="I691" s="19"/>
      <c r="J691" s="19"/>
      <c r="K691" s="19"/>
      <c r="L691" s="19"/>
      <c r="M691" s="19"/>
    </row>
    <row r="692" spans="5:13" ht="15.75" customHeight="1" x14ac:dyDescent="0.2">
      <c r="E692" s="18"/>
      <c r="G692" s="20"/>
      <c r="H692" s="20"/>
      <c r="I692" s="19"/>
      <c r="J692" s="19"/>
      <c r="K692" s="19"/>
      <c r="L692" s="19"/>
      <c r="M692" s="19"/>
    </row>
    <row r="693" spans="5:13" ht="15.75" customHeight="1" x14ac:dyDescent="0.2">
      <c r="E693" s="18"/>
      <c r="G693" s="20"/>
      <c r="H693" s="20"/>
      <c r="I693" s="19"/>
      <c r="J693" s="19"/>
      <c r="K693" s="19"/>
      <c r="L693" s="19"/>
      <c r="M693" s="19"/>
    </row>
    <row r="694" spans="5:13" ht="15.75" customHeight="1" x14ac:dyDescent="0.2">
      <c r="E694" s="18"/>
      <c r="G694" s="20"/>
      <c r="H694" s="20"/>
      <c r="I694" s="19"/>
      <c r="J694" s="19"/>
      <c r="K694" s="19"/>
      <c r="L694" s="19"/>
      <c r="M694" s="19"/>
    </row>
    <row r="695" spans="5:13" ht="15.75" customHeight="1" x14ac:dyDescent="0.2">
      <c r="E695" s="18"/>
      <c r="G695" s="20"/>
      <c r="H695" s="20"/>
      <c r="I695" s="19"/>
      <c r="J695" s="19"/>
      <c r="K695" s="19"/>
      <c r="L695" s="19"/>
      <c r="M695" s="19"/>
    </row>
    <row r="696" spans="5:13" ht="15.75" customHeight="1" x14ac:dyDescent="0.2">
      <c r="E696" s="18"/>
      <c r="G696" s="20"/>
      <c r="H696" s="20"/>
      <c r="I696" s="19"/>
      <c r="J696" s="19"/>
      <c r="K696" s="19"/>
      <c r="L696" s="19"/>
      <c r="M696" s="19"/>
    </row>
    <row r="697" spans="5:13" ht="15.75" customHeight="1" x14ac:dyDescent="0.2">
      <c r="E697" s="18"/>
      <c r="G697" s="20"/>
      <c r="H697" s="20"/>
      <c r="I697" s="19"/>
      <c r="J697" s="19"/>
      <c r="K697" s="19"/>
      <c r="L697" s="19"/>
      <c r="M697" s="19"/>
    </row>
    <row r="698" spans="5:13" ht="15.75" customHeight="1" x14ac:dyDescent="0.2">
      <c r="E698" s="18"/>
      <c r="G698" s="20"/>
      <c r="H698" s="20"/>
      <c r="I698" s="19"/>
      <c r="J698" s="19"/>
      <c r="K698" s="19"/>
      <c r="L698" s="19"/>
      <c r="M698" s="19"/>
    </row>
    <row r="699" spans="5:13" ht="15.75" customHeight="1" x14ac:dyDescent="0.2">
      <c r="E699" s="18"/>
      <c r="G699" s="20"/>
      <c r="H699" s="20"/>
      <c r="I699" s="19"/>
      <c r="J699" s="19"/>
      <c r="K699" s="19"/>
      <c r="L699" s="19"/>
      <c r="M699" s="19"/>
    </row>
    <row r="700" spans="5:13" ht="15.75" customHeight="1" x14ac:dyDescent="0.2">
      <c r="E700" s="18"/>
      <c r="G700" s="20"/>
      <c r="H700" s="20"/>
      <c r="I700" s="19"/>
      <c r="J700" s="19"/>
      <c r="K700" s="19"/>
      <c r="L700" s="19"/>
      <c r="M700" s="19"/>
    </row>
    <row r="701" spans="5:13" ht="15.75" customHeight="1" x14ac:dyDescent="0.2">
      <c r="E701" s="18"/>
      <c r="G701" s="20"/>
      <c r="H701" s="20"/>
      <c r="I701" s="19"/>
      <c r="J701" s="19"/>
      <c r="K701" s="19"/>
      <c r="L701" s="19"/>
      <c r="M701" s="19"/>
    </row>
    <row r="702" spans="5:13" ht="15.75" customHeight="1" x14ac:dyDescent="0.2">
      <c r="E702" s="18"/>
      <c r="G702" s="20"/>
      <c r="H702" s="20"/>
      <c r="I702" s="19"/>
      <c r="J702" s="19"/>
      <c r="K702" s="19"/>
      <c r="L702" s="19"/>
      <c r="M702" s="19"/>
    </row>
    <row r="703" spans="5:13" ht="15.75" customHeight="1" x14ac:dyDescent="0.2">
      <c r="E703" s="18"/>
      <c r="G703" s="20"/>
      <c r="H703" s="20"/>
      <c r="I703" s="19"/>
      <c r="J703" s="19"/>
      <c r="K703" s="19"/>
      <c r="L703" s="19"/>
      <c r="M703" s="19"/>
    </row>
    <row r="704" spans="5:13" ht="15.75" customHeight="1" x14ac:dyDescent="0.2">
      <c r="E704" s="18"/>
      <c r="G704" s="20"/>
      <c r="H704" s="20"/>
      <c r="I704" s="19"/>
      <c r="J704" s="19"/>
      <c r="K704" s="19"/>
      <c r="L704" s="19"/>
      <c r="M704" s="19"/>
    </row>
    <row r="705" spans="5:13" ht="15.75" customHeight="1" x14ac:dyDescent="0.2">
      <c r="E705" s="18"/>
      <c r="G705" s="20"/>
      <c r="H705" s="20"/>
      <c r="I705" s="19"/>
      <c r="J705" s="19"/>
      <c r="K705" s="19"/>
      <c r="L705" s="19"/>
      <c r="M705" s="19"/>
    </row>
    <row r="706" spans="5:13" ht="15.75" customHeight="1" x14ac:dyDescent="0.2">
      <c r="E706" s="18"/>
      <c r="G706" s="20"/>
      <c r="H706" s="20"/>
      <c r="I706" s="19"/>
      <c r="J706" s="19"/>
      <c r="K706" s="19"/>
      <c r="L706" s="19"/>
      <c r="M706" s="19"/>
    </row>
    <row r="707" spans="5:13" ht="15.75" customHeight="1" x14ac:dyDescent="0.2">
      <c r="E707" s="18"/>
      <c r="G707" s="20"/>
      <c r="H707" s="20"/>
      <c r="I707" s="19"/>
      <c r="J707" s="19"/>
      <c r="K707" s="19"/>
      <c r="L707" s="19"/>
      <c r="M707" s="19"/>
    </row>
    <row r="708" spans="5:13" ht="15.75" customHeight="1" x14ac:dyDescent="0.2">
      <c r="E708" s="18"/>
      <c r="G708" s="20"/>
      <c r="H708" s="20"/>
      <c r="I708" s="19"/>
      <c r="J708" s="19"/>
      <c r="K708" s="19"/>
      <c r="L708" s="19"/>
      <c r="M708" s="19"/>
    </row>
    <row r="709" spans="5:13" ht="15.75" customHeight="1" x14ac:dyDescent="0.2">
      <c r="E709" s="18"/>
      <c r="G709" s="20"/>
      <c r="H709" s="20"/>
      <c r="I709" s="19"/>
      <c r="J709" s="19"/>
      <c r="K709" s="19"/>
      <c r="L709" s="19"/>
      <c r="M709" s="19"/>
    </row>
    <row r="710" spans="5:13" ht="15.75" customHeight="1" x14ac:dyDescent="0.2">
      <c r="E710" s="18"/>
      <c r="G710" s="20"/>
      <c r="H710" s="20"/>
      <c r="I710" s="19"/>
      <c r="J710" s="19"/>
      <c r="K710" s="19"/>
      <c r="L710" s="19"/>
      <c r="M710" s="19"/>
    </row>
    <row r="711" spans="5:13" ht="15.75" customHeight="1" x14ac:dyDescent="0.2">
      <c r="E711" s="18"/>
      <c r="G711" s="20"/>
      <c r="H711" s="20"/>
      <c r="I711" s="19"/>
      <c r="J711" s="19"/>
      <c r="K711" s="19"/>
      <c r="L711" s="19"/>
      <c r="M711" s="19"/>
    </row>
    <row r="712" spans="5:13" ht="15.75" customHeight="1" x14ac:dyDescent="0.2">
      <c r="E712" s="18"/>
      <c r="G712" s="20"/>
      <c r="H712" s="20"/>
      <c r="I712" s="19"/>
      <c r="J712" s="19"/>
      <c r="K712" s="19"/>
      <c r="L712" s="19"/>
      <c r="M712" s="19"/>
    </row>
    <row r="713" spans="5:13" ht="15.75" customHeight="1" x14ac:dyDescent="0.2">
      <c r="E713" s="18"/>
      <c r="G713" s="20"/>
      <c r="H713" s="20"/>
      <c r="I713" s="19"/>
      <c r="J713" s="19"/>
      <c r="K713" s="19"/>
      <c r="L713" s="19"/>
      <c r="M713" s="19"/>
    </row>
    <row r="714" spans="5:13" ht="15.75" customHeight="1" x14ac:dyDescent="0.2">
      <c r="E714" s="18"/>
      <c r="G714" s="20"/>
      <c r="H714" s="20"/>
      <c r="I714" s="19"/>
      <c r="J714" s="19"/>
      <c r="K714" s="19"/>
      <c r="L714" s="19"/>
      <c r="M714" s="19"/>
    </row>
    <row r="715" spans="5:13" ht="15.75" customHeight="1" x14ac:dyDescent="0.2">
      <c r="E715" s="18"/>
      <c r="G715" s="20"/>
      <c r="H715" s="20"/>
      <c r="I715" s="19"/>
      <c r="J715" s="19"/>
      <c r="K715" s="19"/>
      <c r="L715" s="19"/>
      <c r="M715" s="19"/>
    </row>
    <row r="716" spans="5:13" ht="15.75" customHeight="1" x14ac:dyDescent="0.2">
      <c r="E716" s="18"/>
      <c r="G716" s="21"/>
      <c r="H716" s="20"/>
      <c r="I716" s="19"/>
      <c r="J716" s="19"/>
      <c r="K716" s="19"/>
      <c r="L716" s="19"/>
      <c r="M716" s="19"/>
    </row>
    <row r="717" spans="5:13" ht="15.75" customHeight="1" x14ac:dyDescent="0.2">
      <c r="E717" s="18"/>
      <c r="G717" s="21"/>
      <c r="H717" s="20"/>
      <c r="I717" s="19"/>
      <c r="J717" s="19"/>
      <c r="K717" s="19"/>
      <c r="L717" s="19"/>
      <c r="M717" s="19"/>
    </row>
    <row r="718" spans="5:13" ht="15.75" customHeight="1" x14ac:dyDescent="0.2">
      <c r="E718" s="18"/>
      <c r="G718" s="21"/>
      <c r="H718" s="20"/>
      <c r="I718" s="19"/>
      <c r="J718" s="19"/>
      <c r="K718" s="19"/>
      <c r="L718" s="19"/>
      <c r="M718" s="19"/>
    </row>
    <row r="719" spans="5:13" ht="15.75" customHeight="1" x14ac:dyDescent="0.2">
      <c r="E719" s="18"/>
      <c r="G719" s="21"/>
      <c r="H719" s="20"/>
      <c r="I719" s="19"/>
      <c r="J719" s="19"/>
      <c r="K719" s="19"/>
      <c r="L719" s="19"/>
      <c r="M719" s="19"/>
    </row>
    <row r="720" spans="5:13" ht="15.75" customHeight="1" x14ac:dyDescent="0.2">
      <c r="E720" s="18"/>
      <c r="G720" s="21"/>
      <c r="H720" s="20"/>
      <c r="I720" s="19"/>
      <c r="J720" s="19"/>
      <c r="K720" s="19"/>
      <c r="L720" s="19"/>
      <c r="M720" s="19"/>
    </row>
    <row r="721" spans="5:13" ht="15.75" customHeight="1" x14ac:dyDescent="0.2">
      <c r="E721" s="18"/>
      <c r="G721" s="21"/>
      <c r="H721" s="21"/>
      <c r="I721" s="19"/>
      <c r="J721" s="19"/>
      <c r="K721" s="19"/>
      <c r="L721" s="19"/>
      <c r="M721" s="19"/>
    </row>
    <row r="722" spans="5:13" ht="15.75" customHeight="1" x14ac:dyDescent="0.2">
      <c r="E722" s="18"/>
      <c r="G722" s="21"/>
      <c r="H722" s="21"/>
      <c r="I722" s="19"/>
      <c r="J722" s="19"/>
      <c r="K722" s="19"/>
      <c r="L722" s="19"/>
      <c r="M722" s="19"/>
    </row>
    <row r="723" spans="5:13" ht="15.75" customHeight="1" x14ac:dyDescent="0.2">
      <c r="E723" s="18"/>
      <c r="G723" s="21"/>
      <c r="H723" s="21"/>
      <c r="I723" s="19"/>
      <c r="J723" s="19"/>
      <c r="K723" s="19"/>
      <c r="L723" s="19"/>
      <c r="M723" s="19"/>
    </row>
    <row r="724" spans="5:13" ht="15.75" customHeight="1" x14ac:dyDescent="0.2">
      <c r="E724" s="18"/>
      <c r="G724" s="21"/>
      <c r="H724" s="21"/>
      <c r="I724" s="19"/>
      <c r="J724" s="19"/>
      <c r="K724" s="19"/>
      <c r="L724" s="19"/>
      <c r="M724" s="19"/>
    </row>
    <row r="725" spans="5:13" ht="15.75" customHeight="1" x14ac:dyDescent="0.2">
      <c r="E725" s="18"/>
      <c r="G725" s="21"/>
      <c r="H725" s="21"/>
      <c r="I725" s="19"/>
      <c r="J725" s="19"/>
      <c r="K725" s="19"/>
      <c r="L725" s="19"/>
      <c r="M725" s="19"/>
    </row>
    <row r="726" spans="5:13" ht="15.75" customHeight="1" x14ac:dyDescent="0.2">
      <c r="E726" s="18"/>
      <c r="G726" s="21"/>
      <c r="H726" s="21"/>
      <c r="I726" s="19"/>
      <c r="J726" s="19"/>
      <c r="K726" s="19"/>
      <c r="L726" s="19"/>
      <c r="M726" s="19"/>
    </row>
    <row r="727" spans="5:13" ht="15.75" customHeight="1" x14ac:dyDescent="0.2">
      <c r="E727" s="18"/>
      <c r="G727" s="21"/>
      <c r="H727" s="21"/>
      <c r="I727" s="19"/>
      <c r="J727" s="19"/>
      <c r="K727" s="19"/>
      <c r="L727" s="19"/>
      <c r="M727" s="19"/>
    </row>
    <row r="728" spans="5:13" ht="15.75" customHeight="1" x14ac:dyDescent="0.2">
      <c r="E728" s="18"/>
      <c r="G728" s="21"/>
      <c r="H728" s="21"/>
      <c r="I728" s="19"/>
      <c r="J728" s="19"/>
      <c r="K728" s="19"/>
      <c r="L728" s="19"/>
      <c r="M728" s="19"/>
    </row>
    <row r="729" spans="5:13" ht="15.75" customHeight="1" x14ac:dyDescent="0.2">
      <c r="E729" s="18"/>
      <c r="G729" s="21"/>
      <c r="H729" s="21"/>
      <c r="I729" s="19"/>
      <c r="J729" s="19"/>
      <c r="K729" s="19"/>
      <c r="L729" s="19"/>
      <c r="M729" s="19"/>
    </row>
    <row r="730" spans="5:13" ht="15.75" customHeight="1" x14ac:dyDescent="0.2">
      <c r="E730" s="18"/>
      <c r="G730" s="21"/>
      <c r="H730" s="21"/>
      <c r="I730" s="19"/>
      <c r="J730" s="19"/>
      <c r="K730" s="19"/>
      <c r="L730" s="19"/>
      <c r="M730" s="19"/>
    </row>
    <row r="731" spans="5:13" ht="15.75" customHeight="1" x14ac:dyDescent="0.2">
      <c r="E731" s="18"/>
      <c r="G731" s="21"/>
      <c r="H731" s="21"/>
      <c r="I731" s="19"/>
      <c r="J731" s="19"/>
      <c r="K731" s="19"/>
      <c r="L731" s="19"/>
      <c r="M731" s="19"/>
    </row>
    <row r="732" spans="5:13" ht="15.75" customHeight="1" x14ac:dyDescent="0.2">
      <c r="E732" s="18"/>
      <c r="G732" s="21"/>
      <c r="H732" s="21"/>
      <c r="I732" s="19"/>
      <c r="J732" s="19"/>
      <c r="K732" s="19"/>
      <c r="L732" s="19"/>
      <c r="M732" s="19"/>
    </row>
    <row r="733" spans="5:13" ht="15.75" customHeight="1" x14ac:dyDescent="0.2">
      <c r="E733" s="18"/>
      <c r="G733" s="21"/>
      <c r="H733" s="21"/>
      <c r="I733" s="19"/>
      <c r="J733" s="19"/>
      <c r="K733" s="19"/>
      <c r="L733" s="19"/>
      <c r="M733" s="19"/>
    </row>
    <row r="734" spans="5:13" ht="15.75" customHeight="1" x14ac:dyDescent="0.2">
      <c r="E734" s="18"/>
      <c r="G734" s="21"/>
      <c r="H734" s="21"/>
      <c r="I734" s="19"/>
      <c r="J734" s="19"/>
      <c r="K734" s="19"/>
      <c r="L734" s="19"/>
      <c r="M734" s="19"/>
    </row>
    <row r="735" spans="5:13" ht="15.75" customHeight="1" x14ac:dyDescent="0.2">
      <c r="E735" s="18"/>
      <c r="G735" s="21"/>
      <c r="H735" s="21"/>
      <c r="I735" s="19"/>
      <c r="J735" s="19"/>
      <c r="K735" s="19"/>
      <c r="L735" s="19"/>
      <c r="M735" s="19"/>
    </row>
    <row r="736" spans="5:13" ht="15.75" customHeight="1" x14ac:dyDescent="0.2">
      <c r="E736" s="18"/>
      <c r="G736" s="21"/>
      <c r="H736" s="21"/>
      <c r="I736" s="19"/>
      <c r="J736" s="19"/>
      <c r="K736" s="19"/>
      <c r="L736" s="19"/>
      <c r="M736" s="19"/>
    </row>
    <row r="737" spans="5:13" ht="15.75" customHeight="1" x14ac:dyDescent="0.2">
      <c r="E737" s="18"/>
      <c r="G737" s="21"/>
      <c r="H737" s="21"/>
      <c r="I737" s="19"/>
      <c r="J737" s="19"/>
      <c r="K737" s="19"/>
      <c r="L737" s="19"/>
      <c r="M737" s="19"/>
    </row>
    <row r="738" spans="5:13" ht="15.75" customHeight="1" x14ac:dyDescent="0.2">
      <c r="E738" s="18"/>
      <c r="G738" s="21"/>
      <c r="H738" s="21"/>
      <c r="I738" s="19"/>
      <c r="J738" s="19"/>
      <c r="K738" s="19"/>
      <c r="L738" s="19"/>
      <c r="M738" s="19"/>
    </row>
    <row r="739" spans="5:13" ht="15.75" customHeight="1" x14ac:dyDescent="0.2">
      <c r="E739" s="18"/>
      <c r="G739" s="21"/>
      <c r="H739" s="21"/>
      <c r="I739" s="19"/>
      <c r="J739" s="19"/>
      <c r="K739" s="19"/>
      <c r="L739" s="19"/>
      <c r="M739" s="19"/>
    </row>
    <row r="740" spans="5:13" ht="15.75" customHeight="1" x14ac:dyDescent="0.2">
      <c r="E740" s="18"/>
      <c r="G740" s="21"/>
      <c r="H740" s="21"/>
      <c r="I740" s="19"/>
      <c r="J740" s="19"/>
      <c r="K740" s="19"/>
      <c r="L740" s="19"/>
      <c r="M740" s="19"/>
    </row>
    <row r="741" spans="5:13" ht="15.75" customHeight="1" x14ac:dyDescent="0.2">
      <c r="E741" s="18"/>
      <c r="G741" s="21"/>
      <c r="H741" s="21"/>
      <c r="I741" s="19"/>
      <c r="J741" s="19"/>
      <c r="K741" s="19"/>
      <c r="L741" s="19"/>
      <c r="M741" s="19"/>
    </row>
    <row r="742" spans="5:13" ht="15.75" customHeight="1" x14ac:dyDescent="0.2">
      <c r="E742" s="18"/>
      <c r="G742" s="21"/>
      <c r="H742" s="21"/>
      <c r="I742" s="19"/>
      <c r="J742" s="19"/>
      <c r="K742" s="19"/>
      <c r="L742" s="19"/>
      <c r="M742" s="19"/>
    </row>
    <row r="743" spans="5:13" ht="15.75" customHeight="1" x14ac:dyDescent="0.2">
      <c r="E743" s="18"/>
      <c r="G743" s="20"/>
      <c r="H743" s="21"/>
      <c r="I743" s="19"/>
      <c r="J743" s="19"/>
      <c r="K743" s="19"/>
      <c r="L743" s="19"/>
      <c r="M743" s="19"/>
    </row>
    <row r="744" spans="5:13" ht="15.75" customHeight="1" x14ac:dyDescent="0.2">
      <c r="E744" s="18"/>
      <c r="G744" s="20"/>
      <c r="H744" s="21"/>
      <c r="I744" s="19"/>
      <c r="J744" s="19"/>
      <c r="K744" s="19"/>
      <c r="L744" s="19"/>
      <c r="M744" s="19"/>
    </row>
    <row r="745" spans="5:13" ht="15.75" customHeight="1" x14ac:dyDescent="0.2">
      <c r="E745" s="18"/>
      <c r="G745" s="20"/>
      <c r="H745" s="21"/>
      <c r="I745" s="19"/>
      <c r="J745" s="19"/>
      <c r="K745" s="19"/>
      <c r="L745" s="19"/>
      <c r="M745" s="19"/>
    </row>
    <row r="746" spans="5:13" ht="15.75" customHeight="1" x14ac:dyDescent="0.2">
      <c r="E746" s="18"/>
      <c r="G746" s="20"/>
      <c r="H746" s="21"/>
      <c r="I746" s="19"/>
      <c r="J746" s="19"/>
      <c r="K746" s="19"/>
      <c r="L746" s="19"/>
      <c r="M746" s="19"/>
    </row>
    <row r="747" spans="5:13" ht="15.75" customHeight="1" x14ac:dyDescent="0.2">
      <c r="E747" s="18"/>
      <c r="G747" s="20"/>
      <c r="H747" s="21"/>
      <c r="I747" s="19"/>
      <c r="J747" s="19"/>
      <c r="K747" s="19"/>
      <c r="L747" s="19"/>
      <c r="M747" s="19"/>
    </row>
    <row r="748" spans="5:13" ht="15.75" customHeight="1" x14ac:dyDescent="0.2">
      <c r="E748" s="18"/>
      <c r="G748" s="20"/>
      <c r="H748" s="21"/>
      <c r="I748" s="19"/>
      <c r="J748" s="19"/>
      <c r="K748" s="19"/>
      <c r="L748" s="19"/>
      <c r="M748" s="19"/>
    </row>
    <row r="749" spans="5:13" ht="15.75" customHeight="1" x14ac:dyDescent="0.2">
      <c r="E749" s="18"/>
      <c r="G749" s="20"/>
      <c r="H749" s="21"/>
      <c r="I749" s="19"/>
      <c r="J749" s="19"/>
      <c r="K749" s="19"/>
      <c r="L749" s="19"/>
      <c r="M749" s="19"/>
    </row>
    <row r="750" spans="5:13" ht="15.75" customHeight="1" x14ac:dyDescent="0.2">
      <c r="E750" s="18"/>
      <c r="G750" s="20"/>
      <c r="H750" s="21"/>
      <c r="I750" s="19"/>
      <c r="J750" s="19"/>
      <c r="K750" s="19"/>
      <c r="L750" s="19"/>
      <c r="M750" s="19"/>
    </row>
    <row r="751" spans="5:13" ht="15.75" customHeight="1" x14ac:dyDescent="0.2">
      <c r="E751" s="18"/>
      <c r="G751" s="20"/>
      <c r="H751" s="21"/>
      <c r="I751" s="19"/>
      <c r="J751" s="19"/>
      <c r="K751" s="19"/>
      <c r="L751" s="19"/>
      <c r="M751" s="19"/>
    </row>
    <row r="752" spans="5:13" ht="15.75" customHeight="1" x14ac:dyDescent="0.2">
      <c r="E752" s="18"/>
      <c r="G752" s="20"/>
      <c r="H752" s="21"/>
      <c r="I752" s="19"/>
      <c r="J752" s="19"/>
      <c r="K752" s="19"/>
      <c r="L752" s="19"/>
      <c r="M752" s="19"/>
    </row>
    <row r="753" spans="5:13" ht="15.75" customHeight="1" x14ac:dyDescent="0.2">
      <c r="E753" s="18"/>
      <c r="G753" s="20"/>
      <c r="H753" s="21"/>
      <c r="I753" s="19"/>
      <c r="J753" s="19"/>
      <c r="K753" s="19"/>
      <c r="L753" s="19"/>
      <c r="M753" s="19"/>
    </row>
    <row r="754" spans="5:13" ht="15.75" customHeight="1" x14ac:dyDescent="0.2">
      <c r="E754" s="18"/>
      <c r="G754" s="20"/>
      <c r="H754" s="21"/>
      <c r="I754" s="19"/>
      <c r="J754" s="19"/>
      <c r="K754" s="19"/>
      <c r="L754" s="19"/>
      <c r="M754" s="19"/>
    </row>
    <row r="755" spans="5:13" ht="15.75" customHeight="1" x14ac:dyDescent="0.2">
      <c r="E755" s="18"/>
      <c r="G755" s="20"/>
      <c r="H755" s="21"/>
      <c r="I755" s="19"/>
      <c r="J755" s="19"/>
      <c r="K755" s="19"/>
      <c r="L755" s="19"/>
      <c r="M755" s="19"/>
    </row>
    <row r="756" spans="5:13" ht="15.75" customHeight="1" x14ac:dyDescent="0.2">
      <c r="E756" s="18"/>
      <c r="G756" s="20"/>
      <c r="H756" s="21"/>
      <c r="I756" s="19"/>
      <c r="J756" s="19"/>
      <c r="K756" s="19"/>
      <c r="L756" s="19"/>
      <c r="M756" s="19"/>
    </row>
    <row r="757" spans="5:13" ht="15.75" customHeight="1" x14ac:dyDescent="0.2">
      <c r="E757" s="18"/>
      <c r="G757" s="20"/>
      <c r="H757" s="21"/>
      <c r="I757" s="19"/>
      <c r="J757" s="19"/>
      <c r="K757" s="19"/>
      <c r="L757" s="19"/>
      <c r="M757" s="19"/>
    </row>
    <row r="758" spans="5:13" ht="15.75" customHeight="1" x14ac:dyDescent="0.2">
      <c r="E758" s="18"/>
      <c r="G758" s="20"/>
      <c r="H758" s="21"/>
      <c r="I758" s="19"/>
      <c r="J758" s="19"/>
      <c r="K758" s="19"/>
      <c r="L758" s="19"/>
      <c r="M758" s="19"/>
    </row>
    <row r="759" spans="5:13" ht="15.75" customHeight="1" x14ac:dyDescent="0.2">
      <c r="E759" s="18"/>
      <c r="G759" s="20"/>
      <c r="H759" s="21"/>
      <c r="I759" s="19"/>
      <c r="J759" s="19"/>
      <c r="K759" s="19"/>
      <c r="L759" s="19"/>
      <c r="M759" s="19"/>
    </row>
    <row r="760" spans="5:13" ht="15.75" customHeight="1" x14ac:dyDescent="0.2">
      <c r="E760" s="18"/>
      <c r="G760" s="20"/>
      <c r="H760" s="21"/>
      <c r="I760" s="19"/>
      <c r="J760" s="19"/>
      <c r="K760" s="19"/>
      <c r="L760" s="19"/>
      <c r="M760" s="19"/>
    </row>
    <row r="761" spans="5:13" ht="15.75" customHeight="1" x14ac:dyDescent="0.2">
      <c r="E761" s="18"/>
      <c r="G761" s="20"/>
      <c r="H761" s="21"/>
      <c r="I761" s="19"/>
      <c r="J761" s="19"/>
      <c r="K761" s="19"/>
      <c r="L761" s="19"/>
      <c r="M761" s="19"/>
    </row>
    <row r="762" spans="5:13" ht="15.75" customHeight="1" x14ac:dyDescent="0.2">
      <c r="E762" s="18"/>
      <c r="G762" s="20"/>
      <c r="H762" s="21"/>
      <c r="I762" s="19"/>
      <c r="J762" s="19"/>
      <c r="K762" s="19"/>
      <c r="L762" s="19"/>
      <c r="M762" s="19"/>
    </row>
    <row r="763" spans="5:13" ht="15.75" customHeight="1" x14ac:dyDescent="0.2">
      <c r="E763" s="18"/>
      <c r="G763" s="20"/>
      <c r="H763" s="21"/>
      <c r="I763" s="19"/>
      <c r="J763" s="19"/>
      <c r="K763" s="19"/>
      <c r="L763" s="19"/>
      <c r="M763" s="19"/>
    </row>
    <row r="764" spans="5:13" ht="15.75" customHeight="1" x14ac:dyDescent="0.2">
      <c r="E764" s="18"/>
      <c r="G764" s="20"/>
      <c r="H764" s="21"/>
      <c r="I764" s="19"/>
      <c r="J764" s="19"/>
      <c r="K764" s="19"/>
      <c r="L764" s="19"/>
      <c r="M764" s="19"/>
    </row>
    <row r="765" spans="5:13" ht="15.75" customHeight="1" x14ac:dyDescent="0.2">
      <c r="E765" s="18"/>
      <c r="G765" s="20"/>
      <c r="H765" s="21"/>
      <c r="I765" s="19"/>
      <c r="J765" s="19"/>
      <c r="K765" s="19"/>
      <c r="L765" s="19"/>
      <c r="M765" s="19"/>
    </row>
    <row r="766" spans="5:13" ht="15.75" customHeight="1" x14ac:dyDescent="0.2">
      <c r="E766" s="18"/>
      <c r="G766" s="20"/>
      <c r="H766" s="21"/>
      <c r="I766" s="19"/>
      <c r="J766" s="19"/>
      <c r="K766" s="19"/>
      <c r="L766" s="19"/>
      <c r="M766" s="19"/>
    </row>
    <row r="767" spans="5:13" ht="15.75" customHeight="1" x14ac:dyDescent="0.2">
      <c r="E767" s="18"/>
      <c r="G767" s="20"/>
      <c r="H767" s="21"/>
      <c r="I767" s="19"/>
      <c r="J767" s="19"/>
      <c r="K767" s="19"/>
      <c r="L767" s="19"/>
      <c r="M767" s="19"/>
    </row>
    <row r="768" spans="5:13" ht="15.75" customHeight="1" x14ac:dyDescent="0.2">
      <c r="E768" s="18"/>
      <c r="G768" s="20"/>
      <c r="H768" s="21"/>
      <c r="I768" s="19"/>
      <c r="J768" s="19"/>
      <c r="K768" s="19"/>
      <c r="L768" s="19"/>
      <c r="M768" s="19"/>
    </row>
    <row r="769" spans="5:13" ht="15.75" customHeight="1" x14ac:dyDescent="0.2">
      <c r="E769" s="18"/>
      <c r="G769" s="20"/>
      <c r="H769" s="21"/>
      <c r="I769" s="19"/>
      <c r="J769" s="19"/>
      <c r="K769" s="19"/>
      <c r="L769" s="19"/>
      <c r="M769" s="19"/>
    </row>
    <row r="770" spans="5:13" ht="15.75" customHeight="1" x14ac:dyDescent="0.2">
      <c r="E770" s="18"/>
      <c r="G770" s="20"/>
      <c r="H770" s="21"/>
      <c r="I770" s="19"/>
      <c r="J770" s="19"/>
      <c r="K770" s="19"/>
      <c r="L770" s="19"/>
      <c r="M770" s="19"/>
    </row>
    <row r="771" spans="5:13" ht="15.75" customHeight="1" x14ac:dyDescent="0.2">
      <c r="E771" s="18"/>
      <c r="G771" s="20"/>
      <c r="H771" s="21"/>
      <c r="I771" s="19"/>
      <c r="J771" s="19"/>
      <c r="K771" s="19"/>
      <c r="L771" s="19"/>
      <c r="M771" s="19"/>
    </row>
    <row r="772" spans="5:13" ht="15.75" customHeight="1" x14ac:dyDescent="0.2">
      <c r="E772" s="18"/>
      <c r="G772" s="20"/>
      <c r="H772" s="21"/>
      <c r="I772" s="19"/>
      <c r="J772" s="19"/>
      <c r="K772" s="19"/>
      <c r="L772" s="19"/>
      <c r="M772" s="19"/>
    </row>
    <row r="773" spans="5:13" ht="15.75" customHeight="1" x14ac:dyDescent="0.2">
      <c r="E773" s="18"/>
      <c r="G773" s="20"/>
      <c r="H773" s="21"/>
      <c r="I773" s="19"/>
      <c r="J773" s="19"/>
      <c r="K773" s="19"/>
      <c r="L773" s="19"/>
      <c r="M773" s="19"/>
    </row>
    <row r="774" spans="5:13" ht="15.75" customHeight="1" x14ac:dyDescent="0.2">
      <c r="E774" s="18"/>
      <c r="G774" s="20"/>
      <c r="H774" s="21"/>
      <c r="I774" s="19"/>
      <c r="J774" s="19"/>
      <c r="K774" s="19"/>
      <c r="L774" s="19"/>
      <c r="M774" s="19"/>
    </row>
    <row r="775" spans="5:13" ht="15.75" customHeight="1" x14ac:dyDescent="0.2">
      <c r="E775" s="18"/>
      <c r="G775" s="20"/>
      <c r="H775" s="21"/>
      <c r="I775" s="19"/>
      <c r="J775" s="19"/>
      <c r="K775" s="19"/>
      <c r="L775" s="19"/>
      <c r="M775" s="19"/>
    </row>
    <row r="776" spans="5:13" ht="15.75" customHeight="1" x14ac:dyDescent="0.2">
      <c r="E776" s="18"/>
      <c r="G776" s="20"/>
      <c r="H776" s="21"/>
      <c r="I776" s="19"/>
      <c r="J776" s="19"/>
      <c r="K776" s="19"/>
      <c r="L776" s="19"/>
      <c r="M776" s="19"/>
    </row>
    <row r="777" spans="5:13" ht="15.75" customHeight="1" x14ac:dyDescent="0.2">
      <c r="E777" s="18"/>
      <c r="G777" s="20"/>
      <c r="H777" s="21"/>
      <c r="I777" s="19"/>
      <c r="J777" s="19"/>
      <c r="K777" s="19"/>
      <c r="L777" s="19"/>
      <c r="M777" s="19"/>
    </row>
    <row r="778" spans="5:13" ht="15.75" customHeight="1" x14ac:dyDescent="0.2">
      <c r="E778" s="18"/>
      <c r="G778" s="20"/>
      <c r="H778" s="21"/>
      <c r="I778" s="19"/>
      <c r="J778" s="19"/>
      <c r="K778" s="19"/>
      <c r="L778" s="19"/>
      <c r="M778" s="19"/>
    </row>
    <row r="779" spans="5:13" ht="15.75" customHeight="1" x14ac:dyDescent="0.2">
      <c r="E779" s="18"/>
      <c r="G779" s="20"/>
      <c r="H779" s="21"/>
      <c r="I779" s="19"/>
      <c r="J779" s="19"/>
      <c r="K779" s="19"/>
      <c r="L779" s="19"/>
      <c r="M779" s="19"/>
    </row>
    <row r="780" spans="5:13" ht="15.75" customHeight="1" x14ac:dyDescent="0.2">
      <c r="E780" s="18"/>
      <c r="G780" s="20"/>
      <c r="H780" s="21"/>
      <c r="I780" s="19"/>
      <c r="J780" s="19"/>
      <c r="K780" s="19"/>
      <c r="L780" s="19"/>
      <c r="M780" s="19"/>
    </row>
    <row r="781" spans="5:13" ht="15.75" customHeight="1" x14ac:dyDescent="0.2">
      <c r="E781" s="18"/>
      <c r="G781" s="20"/>
      <c r="H781" s="21"/>
      <c r="I781" s="19"/>
      <c r="J781" s="19"/>
      <c r="K781" s="19"/>
      <c r="L781" s="19"/>
      <c r="M781" s="19"/>
    </row>
    <row r="782" spans="5:13" ht="15.75" customHeight="1" x14ac:dyDescent="0.2">
      <c r="E782" s="18"/>
      <c r="G782" s="20"/>
      <c r="H782" s="21"/>
      <c r="I782" s="19"/>
      <c r="J782" s="19"/>
      <c r="K782" s="19"/>
      <c r="L782" s="19"/>
      <c r="M782" s="19"/>
    </row>
    <row r="783" spans="5:13" ht="15.75" customHeight="1" x14ac:dyDescent="0.2">
      <c r="E783" s="18"/>
      <c r="G783" s="20"/>
      <c r="H783" s="21"/>
      <c r="I783" s="19"/>
      <c r="J783" s="19"/>
      <c r="K783" s="19"/>
      <c r="L783" s="19"/>
      <c r="M783" s="19"/>
    </row>
    <row r="784" spans="5:13" ht="15.75" customHeight="1" x14ac:dyDescent="0.2">
      <c r="E784" s="18"/>
      <c r="G784" s="20"/>
      <c r="H784" s="21"/>
      <c r="I784" s="19"/>
      <c r="J784" s="19"/>
      <c r="K784" s="19"/>
      <c r="L784" s="19"/>
      <c r="M784" s="19"/>
    </row>
    <row r="785" spans="5:13" ht="15.75" customHeight="1" x14ac:dyDescent="0.2">
      <c r="E785" s="18"/>
      <c r="G785" s="20"/>
      <c r="H785" s="21"/>
      <c r="I785" s="19"/>
      <c r="J785" s="19"/>
      <c r="K785" s="19"/>
      <c r="L785" s="19"/>
      <c r="M785" s="19"/>
    </row>
    <row r="786" spans="5:13" ht="15.75" customHeight="1" x14ac:dyDescent="0.2">
      <c r="E786" s="18"/>
      <c r="G786" s="20"/>
      <c r="H786" s="21"/>
      <c r="I786" s="19"/>
      <c r="J786" s="19"/>
      <c r="K786" s="19"/>
      <c r="L786" s="19"/>
      <c r="M786" s="19"/>
    </row>
    <row r="787" spans="5:13" ht="15.75" customHeight="1" x14ac:dyDescent="0.2">
      <c r="E787" s="18"/>
      <c r="G787" s="20"/>
      <c r="H787" s="21"/>
      <c r="I787" s="19"/>
      <c r="J787" s="19"/>
      <c r="K787" s="19"/>
      <c r="L787" s="19"/>
      <c r="M787" s="19"/>
    </row>
    <row r="788" spans="5:13" ht="15.75" customHeight="1" x14ac:dyDescent="0.2">
      <c r="E788" s="18"/>
      <c r="G788" s="20"/>
      <c r="H788" s="21"/>
      <c r="I788" s="19"/>
      <c r="J788" s="19"/>
      <c r="K788" s="19"/>
      <c r="L788" s="19"/>
      <c r="M788" s="19"/>
    </row>
    <row r="789" spans="5:13" ht="15.75" customHeight="1" x14ac:dyDescent="0.2">
      <c r="E789" s="18"/>
      <c r="G789" s="20"/>
      <c r="H789" s="21"/>
      <c r="I789" s="19"/>
      <c r="J789" s="19"/>
      <c r="K789" s="19"/>
      <c r="L789" s="19"/>
      <c r="M789" s="19"/>
    </row>
    <row r="790" spans="5:13" ht="15.75" customHeight="1" x14ac:dyDescent="0.2">
      <c r="E790" s="18"/>
      <c r="G790" s="20"/>
      <c r="H790" s="21"/>
      <c r="I790" s="19"/>
      <c r="J790" s="19"/>
      <c r="K790" s="19"/>
      <c r="L790" s="19"/>
      <c r="M790" s="19"/>
    </row>
    <row r="791" spans="5:13" ht="15.75" customHeight="1" x14ac:dyDescent="0.2">
      <c r="E791" s="18"/>
      <c r="G791" s="20"/>
      <c r="H791" s="21"/>
      <c r="I791" s="19"/>
      <c r="J791" s="19"/>
      <c r="K791" s="19"/>
      <c r="L791" s="19"/>
      <c r="M791" s="19"/>
    </row>
    <row r="792" spans="5:13" ht="15.75" customHeight="1" x14ac:dyDescent="0.2">
      <c r="E792" s="18"/>
      <c r="G792" s="20"/>
      <c r="H792" s="21"/>
      <c r="I792" s="19"/>
      <c r="J792" s="19"/>
      <c r="K792" s="19"/>
      <c r="L792" s="19"/>
      <c r="M792" s="19"/>
    </row>
    <row r="793" spans="5:13" ht="15.75" customHeight="1" x14ac:dyDescent="0.2">
      <c r="E793" s="18"/>
      <c r="G793" s="20"/>
      <c r="H793" s="21"/>
      <c r="I793" s="19"/>
      <c r="J793" s="19"/>
      <c r="K793" s="19"/>
      <c r="L793" s="19"/>
      <c r="M793" s="19"/>
    </row>
    <row r="794" spans="5:13" ht="15.75" customHeight="1" x14ac:dyDescent="0.2">
      <c r="E794" s="18"/>
      <c r="G794" s="20"/>
      <c r="H794" s="21"/>
      <c r="I794" s="19"/>
      <c r="J794" s="19"/>
      <c r="K794" s="19"/>
      <c r="L794" s="19"/>
      <c r="M794" s="19"/>
    </row>
    <row r="795" spans="5:13" ht="15.75" customHeight="1" x14ac:dyDescent="0.2">
      <c r="E795" s="18"/>
      <c r="G795" s="20"/>
      <c r="H795" s="21"/>
      <c r="I795" s="19"/>
      <c r="J795" s="19"/>
      <c r="K795" s="19"/>
      <c r="L795" s="19"/>
      <c r="M795" s="19"/>
    </row>
    <row r="796" spans="5:13" ht="15.75" customHeight="1" x14ac:dyDescent="0.2">
      <c r="E796" s="18"/>
      <c r="G796" s="20"/>
      <c r="H796" s="21"/>
      <c r="I796" s="19"/>
      <c r="J796" s="19"/>
      <c r="K796" s="19"/>
      <c r="L796" s="19"/>
      <c r="M796" s="19"/>
    </row>
    <row r="797" spans="5:13" ht="15.75" customHeight="1" x14ac:dyDescent="0.2">
      <c r="E797" s="18"/>
      <c r="G797" s="20"/>
      <c r="H797" s="21"/>
      <c r="I797" s="19"/>
      <c r="J797" s="19"/>
      <c r="K797" s="19"/>
      <c r="L797" s="19"/>
      <c r="M797" s="19"/>
    </row>
    <row r="798" spans="5:13" ht="15.75" customHeight="1" x14ac:dyDescent="0.2">
      <c r="E798" s="18"/>
      <c r="G798" s="20"/>
      <c r="H798" s="21"/>
      <c r="I798" s="19"/>
      <c r="J798" s="19"/>
      <c r="K798" s="19"/>
      <c r="L798" s="19"/>
      <c r="M798" s="19"/>
    </row>
    <row r="799" spans="5:13" ht="15.75" customHeight="1" x14ac:dyDescent="0.2">
      <c r="E799" s="18"/>
      <c r="G799" s="20"/>
      <c r="H799" s="21"/>
      <c r="I799" s="19"/>
      <c r="J799" s="19"/>
      <c r="K799" s="19"/>
      <c r="L799" s="19"/>
      <c r="M799" s="19"/>
    </row>
    <row r="800" spans="5:13" ht="15.75" customHeight="1" x14ac:dyDescent="0.2">
      <c r="E800" s="18"/>
      <c r="G800" s="20"/>
      <c r="H800" s="21"/>
      <c r="I800" s="19"/>
      <c r="J800" s="19"/>
      <c r="K800" s="19"/>
      <c r="L800" s="19"/>
      <c r="M800" s="19"/>
    </row>
    <row r="801" spans="5:13" ht="15.75" customHeight="1" x14ac:dyDescent="0.2">
      <c r="E801" s="18"/>
      <c r="G801" s="20"/>
      <c r="H801" s="21"/>
      <c r="I801" s="19"/>
      <c r="J801" s="19"/>
      <c r="K801" s="19"/>
      <c r="L801" s="19"/>
      <c r="M801" s="19"/>
    </row>
    <row r="802" spans="5:13" ht="15.75" customHeight="1" x14ac:dyDescent="0.2">
      <c r="E802" s="18"/>
      <c r="G802" s="20"/>
      <c r="H802" s="21"/>
      <c r="I802" s="19"/>
      <c r="J802" s="19"/>
      <c r="K802" s="19"/>
      <c r="L802" s="19"/>
      <c r="M802" s="19"/>
    </row>
    <row r="803" spans="5:13" ht="15.75" customHeight="1" x14ac:dyDescent="0.2">
      <c r="E803" s="18"/>
      <c r="G803" s="20"/>
      <c r="H803" s="21"/>
      <c r="I803" s="19"/>
      <c r="J803" s="19"/>
      <c r="K803" s="19"/>
      <c r="L803" s="19"/>
      <c r="M803" s="19"/>
    </row>
    <row r="804" spans="5:13" ht="15.75" customHeight="1" x14ac:dyDescent="0.2">
      <c r="E804" s="18"/>
      <c r="G804" s="20"/>
      <c r="H804" s="21"/>
      <c r="I804" s="19"/>
      <c r="J804" s="19"/>
      <c r="K804" s="19"/>
      <c r="L804" s="19"/>
      <c r="M804" s="19"/>
    </row>
    <row r="805" spans="5:13" ht="15.75" customHeight="1" x14ac:dyDescent="0.2">
      <c r="E805" s="18"/>
      <c r="G805" s="20"/>
      <c r="H805" s="21"/>
      <c r="I805" s="19"/>
      <c r="J805" s="19"/>
      <c r="K805" s="19"/>
      <c r="L805" s="19"/>
      <c r="M805" s="19"/>
    </row>
    <row r="806" spans="5:13" ht="15.75" customHeight="1" x14ac:dyDescent="0.2">
      <c r="E806" s="18"/>
      <c r="G806" s="20"/>
      <c r="H806" s="21"/>
      <c r="I806" s="19"/>
      <c r="J806" s="19"/>
      <c r="K806" s="19"/>
      <c r="L806" s="19"/>
      <c r="M806" s="19"/>
    </row>
    <row r="807" spans="5:13" ht="15.75" customHeight="1" x14ac:dyDescent="0.2">
      <c r="E807" s="18"/>
      <c r="G807" s="20"/>
      <c r="H807" s="21"/>
      <c r="I807" s="19"/>
      <c r="J807" s="19"/>
      <c r="K807" s="19"/>
      <c r="L807" s="19"/>
      <c r="M807" s="19"/>
    </row>
    <row r="808" spans="5:13" ht="15.75" customHeight="1" x14ac:dyDescent="0.2">
      <c r="E808" s="18"/>
      <c r="G808" s="20"/>
      <c r="H808" s="21"/>
      <c r="I808" s="19"/>
      <c r="J808" s="19"/>
      <c r="K808" s="19"/>
      <c r="L808" s="19"/>
      <c r="M808" s="19"/>
    </row>
    <row r="809" spans="5:13" ht="15.75" customHeight="1" x14ac:dyDescent="0.2">
      <c r="E809" s="18"/>
      <c r="G809" s="20"/>
      <c r="H809" s="21"/>
      <c r="I809" s="19"/>
      <c r="J809" s="19"/>
      <c r="K809" s="19"/>
      <c r="L809" s="19"/>
      <c r="M809" s="19"/>
    </row>
    <row r="810" spans="5:13" ht="15.75" customHeight="1" x14ac:dyDescent="0.2">
      <c r="E810" s="18"/>
      <c r="G810" s="20"/>
      <c r="H810" s="21"/>
      <c r="I810" s="19"/>
      <c r="J810" s="19"/>
      <c r="K810" s="19"/>
      <c r="L810" s="19"/>
      <c r="M810" s="19"/>
    </row>
    <row r="811" spans="5:13" ht="15.75" customHeight="1" x14ac:dyDescent="0.2">
      <c r="E811" s="18"/>
      <c r="G811" s="20"/>
      <c r="H811" s="21"/>
      <c r="I811" s="19"/>
      <c r="J811" s="19"/>
      <c r="K811" s="19"/>
      <c r="L811" s="19"/>
      <c r="M811" s="19"/>
    </row>
    <row r="812" spans="5:13" ht="15.75" customHeight="1" x14ac:dyDescent="0.2">
      <c r="E812" s="18"/>
      <c r="G812" s="20"/>
      <c r="H812" s="21"/>
      <c r="I812" s="19"/>
      <c r="J812" s="19"/>
      <c r="K812" s="19"/>
      <c r="L812" s="19"/>
      <c r="M812" s="19"/>
    </row>
    <row r="813" spans="5:13" ht="15.75" customHeight="1" x14ac:dyDescent="0.2">
      <c r="E813" s="18"/>
      <c r="G813" s="20"/>
      <c r="H813" s="21"/>
      <c r="I813" s="19"/>
      <c r="J813" s="19"/>
      <c r="K813" s="19"/>
      <c r="L813" s="19"/>
      <c r="M813" s="19"/>
    </row>
    <row r="814" spans="5:13" ht="15.75" customHeight="1" x14ac:dyDescent="0.2">
      <c r="E814" s="18"/>
      <c r="G814" s="20"/>
      <c r="H814" s="21"/>
      <c r="I814" s="19"/>
      <c r="J814" s="19"/>
      <c r="K814" s="19"/>
      <c r="L814" s="19"/>
      <c r="M814" s="19"/>
    </row>
    <row r="815" spans="5:13" ht="15.75" customHeight="1" x14ac:dyDescent="0.2">
      <c r="E815" s="18"/>
      <c r="G815" s="20"/>
      <c r="H815" s="21"/>
      <c r="I815" s="19"/>
      <c r="J815" s="19"/>
      <c r="K815" s="19"/>
      <c r="L815" s="19"/>
      <c r="M815" s="19"/>
    </row>
    <row r="816" spans="5:13" ht="15.75" customHeight="1" x14ac:dyDescent="0.2">
      <c r="E816" s="18"/>
      <c r="G816" s="20"/>
      <c r="H816" s="21"/>
      <c r="I816" s="19"/>
      <c r="J816" s="19"/>
      <c r="K816" s="19"/>
      <c r="L816" s="19"/>
      <c r="M816" s="19"/>
    </row>
    <row r="817" spans="5:13" ht="15.75" customHeight="1" x14ac:dyDescent="0.2">
      <c r="E817" s="18"/>
      <c r="H817" s="19"/>
      <c r="I817" s="19"/>
      <c r="J817" s="19"/>
      <c r="K817" s="19"/>
      <c r="L817" s="19"/>
      <c r="M817" s="19"/>
    </row>
    <row r="818" spans="5:13" ht="15.75" customHeight="1" x14ac:dyDescent="0.2">
      <c r="E818" s="18"/>
      <c r="H818" s="19"/>
      <c r="I818" s="19"/>
      <c r="J818" s="19"/>
      <c r="K818" s="19"/>
      <c r="L818" s="19"/>
      <c r="M818" s="19"/>
    </row>
    <row r="819" spans="5:13" ht="15.75" customHeight="1" x14ac:dyDescent="0.2">
      <c r="E819" s="18"/>
      <c r="H819" s="19"/>
      <c r="I819" s="19"/>
      <c r="J819" s="19"/>
      <c r="K819" s="19"/>
      <c r="L819" s="19"/>
      <c r="M819" s="19"/>
    </row>
    <row r="820" spans="5:13" ht="15.75" customHeight="1" x14ac:dyDescent="0.2">
      <c r="E820" s="18"/>
      <c r="H820" s="19"/>
      <c r="I820" s="19"/>
      <c r="J820" s="19"/>
      <c r="K820" s="19"/>
      <c r="L820" s="19"/>
      <c r="M820" s="19"/>
    </row>
    <row r="821" spans="5:13" ht="15.75" customHeight="1" x14ac:dyDescent="0.2">
      <c r="E821" s="18"/>
      <c r="H821" s="19"/>
      <c r="I821" s="19"/>
      <c r="J821" s="19"/>
      <c r="K821" s="19"/>
      <c r="L821" s="19"/>
      <c r="M821" s="19"/>
    </row>
    <row r="822" spans="5:13" ht="15.75" customHeight="1" x14ac:dyDescent="0.2">
      <c r="E822" s="18"/>
      <c r="H822" s="19"/>
      <c r="I822" s="19"/>
      <c r="J822" s="19"/>
      <c r="K822" s="19"/>
      <c r="L822" s="19"/>
      <c r="M822" s="19"/>
    </row>
    <row r="823" spans="5:13" ht="15.75" customHeight="1" x14ac:dyDescent="0.2">
      <c r="E823" s="18"/>
      <c r="H823" s="19"/>
      <c r="I823" s="19"/>
      <c r="J823" s="19"/>
      <c r="K823" s="19"/>
      <c r="L823" s="19"/>
      <c r="M823" s="19"/>
    </row>
    <row r="824" spans="5:13" ht="15.75" customHeight="1" x14ac:dyDescent="0.2">
      <c r="E824" s="18"/>
      <c r="H824" s="19"/>
      <c r="I824" s="19"/>
      <c r="J824" s="19"/>
      <c r="K824" s="19"/>
      <c r="L824" s="19"/>
      <c r="M824" s="19"/>
    </row>
    <row r="825" spans="5:13" ht="15.75" customHeight="1" x14ac:dyDescent="0.2">
      <c r="E825" s="18"/>
      <c r="H825" s="19"/>
      <c r="I825" s="19"/>
      <c r="J825" s="19"/>
      <c r="K825" s="19"/>
      <c r="L825" s="19"/>
      <c r="M825" s="19"/>
    </row>
    <row r="826" spans="5:13" ht="15.75" customHeight="1" x14ac:dyDescent="0.2">
      <c r="E826" s="18"/>
      <c r="H826" s="19"/>
      <c r="I826" s="19"/>
      <c r="J826" s="19"/>
      <c r="K826" s="19"/>
      <c r="L826" s="19"/>
      <c r="M826" s="19"/>
    </row>
    <row r="827" spans="5:13" ht="15.75" customHeight="1" x14ac:dyDescent="0.2">
      <c r="E827" s="18"/>
      <c r="H827" s="19"/>
      <c r="I827" s="19"/>
      <c r="J827" s="19"/>
      <c r="K827" s="19"/>
      <c r="L827" s="19"/>
      <c r="M827" s="19"/>
    </row>
    <row r="828" spans="5:13" ht="15.75" customHeight="1" x14ac:dyDescent="0.2">
      <c r="E828" s="18"/>
      <c r="H828" s="19"/>
      <c r="I828" s="19"/>
      <c r="J828" s="19"/>
      <c r="K828" s="19"/>
      <c r="L828" s="19"/>
      <c r="M828" s="19"/>
    </row>
    <row r="829" spans="5:13" ht="15.75" customHeight="1" x14ac:dyDescent="0.2">
      <c r="E829" s="18"/>
      <c r="H829" s="19"/>
      <c r="I829" s="19"/>
      <c r="J829" s="19"/>
      <c r="K829" s="19"/>
      <c r="L829" s="19"/>
      <c r="M829" s="19"/>
    </row>
    <row r="830" spans="5:13" ht="15.75" customHeight="1" x14ac:dyDescent="0.2">
      <c r="E830" s="18"/>
      <c r="H830" s="19"/>
      <c r="I830" s="19"/>
      <c r="J830" s="19"/>
      <c r="K830" s="19"/>
      <c r="L830" s="19"/>
      <c r="M830" s="19"/>
    </row>
    <row r="831" spans="5:13" ht="15.75" customHeight="1" x14ac:dyDescent="0.2">
      <c r="E831" s="18"/>
      <c r="H831" s="19"/>
      <c r="I831" s="19"/>
      <c r="J831" s="19"/>
      <c r="K831" s="19"/>
      <c r="L831" s="19"/>
      <c r="M831" s="19"/>
    </row>
    <row r="832" spans="5:13" ht="15.75" customHeight="1" x14ac:dyDescent="0.2">
      <c r="E832" s="18"/>
      <c r="H832" s="19"/>
      <c r="I832" s="19"/>
      <c r="J832" s="19"/>
      <c r="K832" s="19"/>
      <c r="L832" s="19"/>
      <c r="M832" s="19"/>
    </row>
    <row r="833" spans="5:13" ht="15.75" customHeight="1" x14ac:dyDescent="0.2">
      <c r="E833" s="18"/>
      <c r="H833" s="19"/>
      <c r="I833" s="19"/>
      <c r="J833" s="19"/>
      <c r="K833" s="19"/>
      <c r="L833" s="19"/>
      <c r="M833" s="19"/>
    </row>
    <row r="834" spans="5:13" ht="15.75" customHeight="1" x14ac:dyDescent="0.2">
      <c r="E834" s="18"/>
      <c r="H834" s="19"/>
      <c r="I834" s="19"/>
      <c r="J834" s="19"/>
      <c r="K834" s="19"/>
      <c r="L834" s="19"/>
      <c r="M834" s="19"/>
    </row>
    <row r="835" spans="5:13" ht="15.75" customHeight="1" x14ac:dyDescent="0.2">
      <c r="E835" s="18"/>
      <c r="H835" s="19"/>
      <c r="I835" s="19"/>
      <c r="J835" s="19"/>
      <c r="K835" s="19"/>
      <c r="L835" s="19"/>
      <c r="M835" s="19"/>
    </row>
    <row r="836" spans="5:13" ht="15.75" customHeight="1" x14ac:dyDescent="0.2">
      <c r="E836" s="18"/>
      <c r="H836" s="19"/>
      <c r="I836" s="19"/>
      <c r="J836" s="19"/>
      <c r="K836" s="19"/>
      <c r="L836" s="19"/>
      <c r="M836" s="19"/>
    </row>
    <row r="837" spans="5:13" ht="15.75" customHeight="1" x14ac:dyDescent="0.2">
      <c r="E837" s="18"/>
      <c r="H837" s="19"/>
      <c r="I837" s="19"/>
      <c r="J837" s="19"/>
      <c r="K837" s="19"/>
      <c r="L837" s="19"/>
      <c r="M837" s="19"/>
    </row>
    <row r="838" spans="5:13" ht="15.75" customHeight="1" x14ac:dyDescent="0.2">
      <c r="E838" s="18"/>
      <c r="H838" s="19"/>
      <c r="I838" s="19"/>
      <c r="J838" s="19"/>
      <c r="K838" s="19"/>
      <c r="L838" s="19"/>
      <c r="M838" s="19"/>
    </row>
    <row r="839" spans="5:13" ht="15.75" customHeight="1" x14ac:dyDescent="0.2">
      <c r="E839" s="18"/>
      <c r="H839" s="19"/>
      <c r="I839" s="19"/>
      <c r="J839" s="19"/>
      <c r="K839" s="19"/>
      <c r="L839" s="19"/>
      <c r="M839" s="19"/>
    </row>
    <row r="840" spans="5:13" ht="15.75" customHeight="1" x14ac:dyDescent="0.2">
      <c r="E840" s="18"/>
      <c r="H840" s="19"/>
      <c r="I840" s="19"/>
      <c r="J840" s="19"/>
      <c r="K840" s="19"/>
      <c r="L840" s="19"/>
      <c r="M840" s="19"/>
    </row>
    <row r="841" spans="5:13" ht="15.75" customHeight="1" x14ac:dyDescent="0.2">
      <c r="E841" s="18"/>
      <c r="H841" s="19"/>
      <c r="I841" s="19"/>
      <c r="J841" s="19"/>
      <c r="K841" s="19"/>
      <c r="L841" s="19"/>
      <c r="M841" s="19"/>
    </row>
    <row r="842" spans="5:13" ht="15.75" customHeight="1" x14ac:dyDescent="0.2">
      <c r="E842" s="18"/>
      <c r="H842" s="19"/>
      <c r="I842" s="19"/>
      <c r="J842" s="19"/>
      <c r="K842" s="19"/>
      <c r="L842" s="19"/>
      <c r="M842" s="19"/>
    </row>
    <row r="843" spans="5:13" ht="15.75" customHeight="1" x14ac:dyDescent="0.2">
      <c r="E843" s="18"/>
      <c r="H843" s="19"/>
      <c r="I843" s="19"/>
      <c r="J843" s="19"/>
      <c r="K843" s="19"/>
      <c r="L843" s="19"/>
      <c r="M843" s="19"/>
    </row>
    <row r="844" spans="5:13" ht="15.75" customHeight="1" x14ac:dyDescent="0.2">
      <c r="E844" s="18"/>
      <c r="H844" s="19"/>
      <c r="I844" s="19"/>
      <c r="J844" s="19"/>
      <c r="K844" s="19"/>
      <c r="L844" s="19"/>
      <c r="M844" s="19"/>
    </row>
    <row r="845" spans="5:13" ht="15.75" customHeight="1" x14ac:dyDescent="0.2">
      <c r="E845" s="18"/>
      <c r="H845" s="19"/>
      <c r="I845" s="19"/>
      <c r="J845" s="19"/>
      <c r="K845" s="19"/>
      <c r="L845" s="19"/>
      <c r="M845" s="19"/>
    </row>
    <row r="846" spans="5:13" ht="15.75" customHeight="1" x14ac:dyDescent="0.2">
      <c r="E846" s="18"/>
      <c r="H846" s="19"/>
      <c r="I846" s="19"/>
      <c r="J846" s="19"/>
      <c r="K846" s="19"/>
      <c r="L846" s="19"/>
      <c r="M846" s="19"/>
    </row>
    <row r="847" spans="5:13" ht="15.75" customHeight="1" x14ac:dyDescent="0.2">
      <c r="E847" s="18"/>
      <c r="H847" s="19"/>
      <c r="I847" s="19"/>
      <c r="J847" s="19"/>
      <c r="K847" s="19"/>
      <c r="L847" s="19"/>
      <c r="M847" s="19"/>
    </row>
    <row r="848" spans="5:13" ht="15.75" customHeight="1" x14ac:dyDescent="0.2">
      <c r="E848" s="18"/>
      <c r="H848" s="19"/>
      <c r="I848" s="19"/>
      <c r="J848" s="19"/>
      <c r="K848" s="19"/>
      <c r="L848" s="19"/>
      <c r="M848" s="19"/>
    </row>
    <row r="849" spans="5:13" ht="15.75" customHeight="1" x14ac:dyDescent="0.2">
      <c r="E849" s="18"/>
      <c r="H849" s="19"/>
      <c r="I849" s="19"/>
      <c r="J849" s="19"/>
      <c r="K849" s="19"/>
      <c r="L849" s="19"/>
      <c r="M849" s="19"/>
    </row>
    <row r="850" spans="5:13" ht="15.75" customHeight="1" x14ac:dyDescent="0.2">
      <c r="E850" s="18"/>
      <c r="H850" s="19"/>
      <c r="I850" s="19"/>
      <c r="J850" s="19"/>
      <c r="K850" s="19"/>
      <c r="L850" s="19"/>
      <c r="M850" s="19"/>
    </row>
    <row r="851" spans="5:13" ht="15.75" customHeight="1" x14ac:dyDescent="0.2">
      <c r="E851" s="18"/>
      <c r="H851" s="19"/>
      <c r="I851" s="19"/>
      <c r="J851" s="19"/>
      <c r="K851" s="19"/>
      <c r="L851" s="19"/>
      <c r="M851" s="19"/>
    </row>
    <row r="852" spans="5:13" ht="15.75" customHeight="1" x14ac:dyDescent="0.2">
      <c r="E852" s="18"/>
      <c r="H852" s="19"/>
      <c r="I852" s="19"/>
      <c r="J852" s="19"/>
      <c r="K852" s="19"/>
      <c r="L852" s="19"/>
      <c r="M852" s="19"/>
    </row>
    <row r="853" spans="5:13" ht="15.75" customHeight="1" x14ac:dyDescent="0.2">
      <c r="E853" s="18"/>
      <c r="H853" s="19"/>
      <c r="I853" s="19"/>
      <c r="J853" s="19"/>
      <c r="K853" s="19"/>
      <c r="L853" s="19"/>
      <c r="M853" s="19"/>
    </row>
    <row r="854" spans="5:13" ht="15.75" customHeight="1" x14ac:dyDescent="0.2">
      <c r="E854" s="18"/>
      <c r="H854" s="19"/>
      <c r="I854" s="19"/>
      <c r="J854" s="19"/>
      <c r="K854" s="19"/>
      <c r="L854" s="19"/>
      <c r="M854" s="19"/>
    </row>
    <row r="855" spans="5:13" ht="15.75" customHeight="1" x14ac:dyDescent="0.2">
      <c r="E855" s="18"/>
      <c r="H855" s="19"/>
      <c r="I855" s="19"/>
      <c r="J855" s="19"/>
      <c r="K855" s="19"/>
      <c r="L855" s="19"/>
      <c r="M855" s="19"/>
    </row>
    <row r="856" spans="5:13" ht="15.75" customHeight="1" x14ac:dyDescent="0.2">
      <c r="E856" s="18"/>
      <c r="H856" s="19"/>
      <c r="I856" s="19"/>
      <c r="J856" s="19"/>
      <c r="K856" s="19"/>
      <c r="L856" s="19"/>
      <c r="M856" s="19"/>
    </row>
    <row r="857" spans="5:13" ht="15.75" customHeight="1" x14ac:dyDescent="0.2">
      <c r="E857" s="18"/>
      <c r="H857" s="19"/>
      <c r="I857" s="19"/>
      <c r="J857" s="19"/>
      <c r="K857" s="19"/>
      <c r="L857" s="19"/>
      <c r="M857" s="19"/>
    </row>
    <row r="858" spans="5:13" ht="15.75" customHeight="1" x14ac:dyDescent="0.2">
      <c r="E858" s="18"/>
      <c r="H858" s="19"/>
      <c r="I858" s="19"/>
      <c r="J858" s="19"/>
      <c r="K858" s="19"/>
      <c r="L858" s="19"/>
      <c r="M858" s="19"/>
    </row>
    <row r="859" spans="5:13" ht="15.75" customHeight="1" x14ac:dyDescent="0.2">
      <c r="E859" s="18"/>
      <c r="H859" s="19"/>
      <c r="I859" s="19"/>
      <c r="J859" s="19"/>
      <c r="K859" s="19"/>
      <c r="L859" s="19"/>
      <c r="M859" s="19"/>
    </row>
    <row r="860" spans="5:13" ht="15.75" customHeight="1" x14ac:dyDescent="0.2">
      <c r="E860" s="18"/>
      <c r="H860" s="19"/>
      <c r="I860" s="19"/>
      <c r="J860" s="19"/>
      <c r="K860" s="19"/>
      <c r="L860" s="19"/>
      <c r="M860" s="19"/>
    </row>
    <row r="861" spans="5:13" ht="15.75" customHeight="1" x14ac:dyDescent="0.2">
      <c r="E861" s="18"/>
      <c r="H861" s="19"/>
      <c r="I861" s="19"/>
      <c r="J861" s="19"/>
      <c r="K861" s="19"/>
      <c r="L861" s="19"/>
      <c r="M861" s="19"/>
    </row>
    <row r="862" spans="5:13" ht="15.75" customHeight="1" x14ac:dyDescent="0.2">
      <c r="E862" s="18"/>
      <c r="H862" s="19"/>
      <c r="I862" s="19"/>
      <c r="J862" s="19"/>
      <c r="K862" s="19"/>
      <c r="L862" s="19"/>
      <c r="M862" s="19"/>
    </row>
    <row r="863" spans="5:13" ht="15.75" customHeight="1" x14ac:dyDescent="0.2">
      <c r="E863" s="18"/>
      <c r="H863" s="19"/>
      <c r="I863" s="19"/>
      <c r="J863" s="19"/>
      <c r="K863" s="19"/>
      <c r="L863" s="19"/>
      <c r="M863" s="19"/>
    </row>
    <row r="864" spans="5:13" ht="15.75" customHeight="1" x14ac:dyDescent="0.2">
      <c r="E864" s="18"/>
      <c r="H864" s="19"/>
      <c r="I864" s="19"/>
      <c r="J864" s="19"/>
      <c r="K864" s="19"/>
      <c r="L864" s="19"/>
      <c r="M864" s="19"/>
    </row>
    <row r="865" spans="5:13" ht="15.75" customHeight="1" x14ac:dyDescent="0.2">
      <c r="E865" s="18"/>
      <c r="H865" s="19"/>
      <c r="I865" s="19"/>
      <c r="J865" s="19"/>
      <c r="K865" s="19"/>
      <c r="L865" s="19"/>
      <c r="M865" s="19"/>
    </row>
    <row r="866" spans="5:13" ht="15.75" customHeight="1" x14ac:dyDescent="0.2">
      <c r="E866" s="18"/>
      <c r="H866" s="19"/>
      <c r="I866" s="19"/>
      <c r="J866" s="19"/>
      <c r="K866" s="19"/>
      <c r="L866" s="19"/>
      <c r="M866" s="19"/>
    </row>
    <row r="867" spans="5:13" ht="15.75" customHeight="1" x14ac:dyDescent="0.2">
      <c r="E867" s="18"/>
      <c r="H867" s="19"/>
      <c r="I867" s="19"/>
      <c r="J867" s="19"/>
      <c r="K867" s="19"/>
      <c r="L867" s="19"/>
      <c r="M867" s="19"/>
    </row>
    <row r="868" spans="5:13" ht="15.75" customHeight="1" x14ac:dyDescent="0.2">
      <c r="E868" s="18"/>
      <c r="H868" s="19"/>
      <c r="I868" s="19"/>
      <c r="J868" s="19"/>
      <c r="K868" s="19"/>
      <c r="L868" s="19"/>
      <c r="M868" s="19"/>
    </row>
    <row r="869" spans="5:13" ht="15.75" customHeight="1" x14ac:dyDescent="0.2">
      <c r="E869" s="18"/>
      <c r="H869" s="19"/>
      <c r="I869" s="19"/>
      <c r="J869" s="19"/>
      <c r="K869" s="19"/>
      <c r="L869" s="19"/>
      <c r="M869" s="19"/>
    </row>
    <row r="870" spans="5:13" ht="15.75" customHeight="1" x14ac:dyDescent="0.2">
      <c r="E870" s="18"/>
      <c r="H870" s="19"/>
      <c r="I870" s="19"/>
      <c r="J870" s="19"/>
      <c r="K870" s="19"/>
      <c r="L870" s="19"/>
      <c r="M870" s="19"/>
    </row>
    <row r="871" spans="5:13" ht="15.75" customHeight="1" x14ac:dyDescent="0.2">
      <c r="E871" s="18"/>
      <c r="H871" s="19"/>
      <c r="I871" s="19"/>
      <c r="J871" s="19"/>
      <c r="K871" s="19"/>
      <c r="L871" s="19"/>
      <c r="M871" s="19"/>
    </row>
    <row r="872" spans="5:13" ht="15.75" customHeight="1" x14ac:dyDescent="0.2">
      <c r="E872" s="18"/>
      <c r="H872" s="19"/>
      <c r="I872" s="19"/>
      <c r="J872" s="19"/>
      <c r="K872" s="19"/>
      <c r="L872" s="19"/>
      <c r="M872" s="19"/>
    </row>
    <row r="873" spans="5:13" ht="15.75" customHeight="1" x14ac:dyDescent="0.2">
      <c r="E873" s="18"/>
      <c r="H873" s="19"/>
      <c r="I873" s="19"/>
      <c r="J873" s="19"/>
      <c r="K873" s="19"/>
      <c r="L873" s="19"/>
      <c r="M873" s="19"/>
    </row>
    <row r="874" spans="5:13" ht="15.75" customHeight="1" x14ac:dyDescent="0.2">
      <c r="E874" s="18"/>
      <c r="H874" s="19"/>
      <c r="I874" s="19"/>
      <c r="J874" s="19"/>
      <c r="K874" s="19"/>
      <c r="L874" s="19"/>
      <c r="M874" s="19"/>
    </row>
    <row r="875" spans="5:13" ht="15.75" customHeight="1" x14ac:dyDescent="0.2">
      <c r="E875" s="18"/>
      <c r="H875" s="19"/>
      <c r="I875" s="19"/>
      <c r="J875" s="19"/>
      <c r="K875" s="19"/>
      <c r="L875" s="19"/>
      <c r="M875" s="19"/>
    </row>
    <row r="876" spans="5:13" ht="15.75" customHeight="1" x14ac:dyDescent="0.2">
      <c r="E876" s="18"/>
      <c r="H876" s="19"/>
      <c r="I876" s="19"/>
      <c r="J876" s="19"/>
      <c r="K876" s="19"/>
      <c r="L876" s="19"/>
      <c r="M876" s="19"/>
    </row>
    <row r="877" spans="5:13" ht="15.75" customHeight="1" x14ac:dyDescent="0.2">
      <c r="E877" s="18"/>
      <c r="H877" s="19"/>
      <c r="I877" s="19"/>
      <c r="J877" s="19"/>
      <c r="K877" s="19"/>
      <c r="L877" s="19"/>
      <c r="M877" s="19"/>
    </row>
    <row r="878" spans="5:13" ht="15.75" customHeight="1" x14ac:dyDescent="0.2">
      <c r="E878" s="18"/>
      <c r="H878" s="19"/>
      <c r="I878" s="19"/>
      <c r="J878" s="19"/>
      <c r="K878" s="19"/>
      <c r="L878" s="19"/>
      <c r="M878" s="19"/>
    </row>
    <row r="879" spans="5:13" ht="15.75" customHeight="1" x14ac:dyDescent="0.2">
      <c r="E879" s="18"/>
      <c r="H879" s="19"/>
      <c r="I879" s="19"/>
      <c r="J879" s="19"/>
      <c r="K879" s="19"/>
      <c r="L879" s="19"/>
      <c r="M879" s="19"/>
    </row>
    <row r="880" spans="5:13" ht="15.75" customHeight="1" x14ac:dyDescent="0.2">
      <c r="E880" s="18"/>
      <c r="H880" s="19"/>
      <c r="I880" s="19"/>
      <c r="J880" s="19"/>
      <c r="K880" s="19"/>
      <c r="L880" s="19"/>
      <c r="M880" s="19"/>
    </row>
    <row r="881" spans="5:13" ht="15.75" customHeight="1" x14ac:dyDescent="0.2">
      <c r="E881" s="18"/>
      <c r="H881" s="19"/>
      <c r="I881" s="19"/>
      <c r="J881" s="19"/>
      <c r="K881" s="19"/>
      <c r="L881" s="19"/>
      <c r="M881" s="19"/>
    </row>
    <row r="882" spans="5:13" ht="15.75" customHeight="1" x14ac:dyDescent="0.2">
      <c r="E882" s="18"/>
      <c r="H882" s="19"/>
      <c r="I882" s="19"/>
      <c r="J882" s="19"/>
      <c r="K882" s="19"/>
      <c r="L882" s="19"/>
      <c r="M882" s="19"/>
    </row>
    <row r="883" spans="5:13" ht="15.75" customHeight="1" x14ac:dyDescent="0.2">
      <c r="E883" s="18"/>
      <c r="H883" s="19"/>
      <c r="I883" s="19"/>
      <c r="J883" s="19"/>
      <c r="K883" s="19"/>
      <c r="L883" s="19"/>
      <c r="M883" s="19"/>
    </row>
    <row r="884" spans="5:13" ht="15.75" customHeight="1" x14ac:dyDescent="0.2">
      <c r="E884" s="18"/>
      <c r="H884" s="19"/>
      <c r="I884" s="19"/>
      <c r="J884" s="19"/>
      <c r="K884" s="19"/>
      <c r="L884" s="19"/>
      <c r="M884" s="19"/>
    </row>
    <row r="885" spans="5:13" ht="15.75" customHeight="1" x14ac:dyDescent="0.2">
      <c r="E885" s="18"/>
      <c r="H885" s="19"/>
      <c r="I885" s="19"/>
      <c r="J885" s="19"/>
      <c r="K885" s="19"/>
      <c r="L885" s="19"/>
      <c r="M885" s="19"/>
    </row>
    <row r="886" spans="5:13" ht="15.75" customHeight="1" x14ac:dyDescent="0.2">
      <c r="E886" s="18"/>
      <c r="H886" s="19"/>
      <c r="I886" s="19"/>
      <c r="J886" s="19"/>
      <c r="K886" s="19"/>
      <c r="L886" s="19"/>
      <c r="M886" s="19"/>
    </row>
    <row r="887" spans="5:13" ht="15.75" customHeight="1" x14ac:dyDescent="0.2">
      <c r="E887" s="18"/>
      <c r="H887" s="19"/>
      <c r="I887" s="19"/>
      <c r="J887" s="19"/>
      <c r="K887" s="19"/>
      <c r="L887" s="19"/>
      <c r="M887" s="19"/>
    </row>
    <row r="888" spans="5:13" ht="15.75" customHeight="1" x14ac:dyDescent="0.2">
      <c r="E888" s="18"/>
      <c r="H888" s="19"/>
      <c r="I888" s="19"/>
      <c r="J888" s="19"/>
      <c r="K888" s="19"/>
      <c r="L888" s="19"/>
      <c r="M888" s="19"/>
    </row>
    <row r="889" spans="5:13" ht="15.75" customHeight="1" x14ac:dyDescent="0.2">
      <c r="E889" s="18"/>
      <c r="H889" s="19"/>
      <c r="I889" s="19"/>
      <c r="J889" s="19"/>
      <c r="K889" s="19"/>
      <c r="L889" s="19"/>
      <c r="M889" s="19"/>
    </row>
    <row r="890" spans="5:13" ht="15.75" customHeight="1" x14ac:dyDescent="0.2">
      <c r="E890" s="18"/>
      <c r="H890" s="19"/>
      <c r="I890" s="19"/>
      <c r="J890" s="19"/>
      <c r="K890" s="19"/>
      <c r="L890" s="19"/>
      <c r="M890" s="19"/>
    </row>
    <row r="891" spans="5:13" ht="15.75" customHeight="1" x14ac:dyDescent="0.2">
      <c r="E891" s="18"/>
      <c r="H891" s="19"/>
      <c r="I891" s="19"/>
      <c r="J891" s="19"/>
      <c r="K891" s="19"/>
      <c r="L891" s="19"/>
      <c r="M891" s="19"/>
    </row>
    <row r="892" spans="5:13" ht="15.75" customHeight="1" x14ac:dyDescent="0.2">
      <c r="E892" s="18"/>
      <c r="H892" s="19"/>
      <c r="I892" s="19"/>
      <c r="J892" s="19"/>
      <c r="K892" s="19"/>
      <c r="L892" s="19"/>
      <c r="M892" s="19"/>
    </row>
    <row r="893" spans="5:13" ht="15.75" customHeight="1" x14ac:dyDescent="0.2">
      <c r="E893" s="18"/>
      <c r="H893" s="19"/>
      <c r="I893" s="19"/>
      <c r="J893" s="19"/>
      <c r="K893" s="19"/>
      <c r="L893" s="19"/>
      <c r="M893" s="19"/>
    </row>
    <row r="894" spans="5:13" ht="15.75" customHeight="1" x14ac:dyDescent="0.2">
      <c r="E894" s="18"/>
      <c r="H894" s="19"/>
      <c r="I894" s="19"/>
      <c r="J894" s="19"/>
      <c r="K894" s="19"/>
      <c r="L894" s="19"/>
      <c r="M894" s="19"/>
    </row>
    <row r="895" spans="5:13" ht="15.75" customHeight="1" x14ac:dyDescent="0.2">
      <c r="E895" s="18"/>
      <c r="H895" s="19"/>
      <c r="I895" s="19"/>
      <c r="J895" s="19"/>
      <c r="K895" s="19"/>
      <c r="L895" s="19"/>
      <c r="M895" s="19"/>
    </row>
    <row r="896" spans="5:13" ht="15.75" customHeight="1" x14ac:dyDescent="0.2">
      <c r="E896" s="18"/>
      <c r="H896" s="19"/>
      <c r="I896" s="19"/>
      <c r="J896" s="19"/>
      <c r="K896" s="19"/>
      <c r="L896" s="19"/>
      <c r="M896" s="19"/>
    </row>
    <row r="897" spans="5:13" ht="15.75" customHeight="1" x14ac:dyDescent="0.2">
      <c r="E897" s="18"/>
      <c r="H897" s="19"/>
      <c r="I897" s="19"/>
      <c r="J897" s="19"/>
      <c r="K897" s="19"/>
      <c r="L897" s="19"/>
      <c r="M897" s="19"/>
    </row>
    <row r="898" spans="5:13" ht="15.75" customHeight="1" x14ac:dyDescent="0.2">
      <c r="E898" s="18"/>
      <c r="H898" s="19"/>
      <c r="I898" s="19"/>
      <c r="J898" s="19"/>
      <c r="K898" s="19"/>
      <c r="L898" s="19"/>
      <c r="M898" s="19"/>
    </row>
    <row r="899" spans="5:13" ht="15.75" customHeight="1" x14ac:dyDescent="0.2">
      <c r="E899" s="18"/>
      <c r="H899" s="19"/>
      <c r="I899" s="19"/>
      <c r="J899" s="19"/>
      <c r="K899" s="19"/>
      <c r="L899" s="19"/>
      <c r="M899" s="19"/>
    </row>
    <row r="900" spans="5:13" ht="15.75" customHeight="1" x14ac:dyDescent="0.2">
      <c r="E900" s="18"/>
      <c r="H900" s="19"/>
      <c r="I900" s="19"/>
      <c r="J900" s="19"/>
      <c r="K900" s="19"/>
      <c r="L900" s="19"/>
      <c r="M900" s="19"/>
    </row>
    <row r="901" spans="5:13" ht="15.75" customHeight="1" x14ac:dyDescent="0.2">
      <c r="E901" s="18"/>
      <c r="H901" s="19"/>
      <c r="I901" s="19"/>
      <c r="J901" s="19"/>
      <c r="K901" s="19"/>
      <c r="L901" s="19"/>
      <c r="M901" s="19"/>
    </row>
    <row r="902" spans="5:13" ht="15.75" customHeight="1" x14ac:dyDescent="0.2">
      <c r="E902" s="18"/>
      <c r="H902" s="19"/>
      <c r="I902" s="19"/>
      <c r="J902" s="19"/>
      <c r="K902" s="19"/>
      <c r="L902" s="19"/>
      <c r="M902" s="19"/>
    </row>
    <row r="903" spans="5:13" ht="15.75" customHeight="1" x14ac:dyDescent="0.2">
      <c r="E903" s="18"/>
      <c r="H903" s="19"/>
      <c r="I903" s="19"/>
      <c r="J903" s="19"/>
      <c r="K903" s="19"/>
      <c r="L903" s="19"/>
      <c r="M903" s="19"/>
    </row>
    <row r="904" spans="5:13" ht="15.75" customHeight="1" x14ac:dyDescent="0.2">
      <c r="E904" s="18"/>
      <c r="H904" s="19"/>
      <c r="I904" s="19"/>
      <c r="J904" s="19"/>
      <c r="K904" s="19"/>
      <c r="L904" s="19"/>
      <c r="M904" s="19"/>
    </row>
    <row r="905" spans="5:13" ht="15.75" customHeight="1" x14ac:dyDescent="0.2">
      <c r="E905" s="18"/>
      <c r="H905" s="19"/>
      <c r="I905" s="19"/>
      <c r="J905" s="19"/>
      <c r="K905" s="19"/>
      <c r="L905" s="19"/>
      <c r="M905" s="19"/>
    </row>
    <row r="906" spans="5:13" ht="15.75" customHeight="1" x14ac:dyDescent="0.2">
      <c r="E906" s="18"/>
      <c r="H906" s="19"/>
      <c r="I906" s="19"/>
      <c r="J906" s="19"/>
      <c r="K906" s="19"/>
      <c r="L906" s="19"/>
      <c r="M906" s="19"/>
    </row>
    <row r="907" spans="5:13" ht="15.75" customHeight="1" x14ac:dyDescent="0.2">
      <c r="E907" s="18"/>
      <c r="H907" s="19"/>
      <c r="I907" s="19"/>
      <c r="J907" s="19"/>
      <c r="K907" s="19"/>
      <c r="L907" s="19"/>
      <c r="M907" s="19"/>
    </row>
    <row r="908" spans="5:13" ht="15.75" customHeight="1" x14ac:dyDescent="0.2">
      <c r="E908" s="18"/>
      <c r="H908" s="22"/>
      <c r="I908" s="19"/>
      <c r="J908" s="19"/>
      <c r="K908" s="19"/>
      <c r="L908" s="19"/>
      <c r="M908" s="19"/>
    </row>
    <row r="909" spans="5:13" ht="15.75" customHeight="1" x14ac:dyDescent="0.2">
      <c r="E909" s="18"/>
      <c r="H909" s="22"/>
      <c r="I909" s="19"/>
      <c r="J909" s="19"/>
      <c r="K909" s="19"/>
      <c r="L909" s="19"/>
      <c r="M909" s="19"/>
    </row>
    <row r="910" spans="5:13" ht="15.75" customHeight="1" x14ac:dyDescent="0.2">
      <c r="E910" s="18"/>
      <c r="H910" s="22"/>
      <c r="I910" s="19"/>
      <c r="J910" s="19"/>
      <c r="K910" s="19"/>
      <c r="L910" s="19"/>
      <c r="M910" s="19"/>
    </row>
    <row r="911" spans="5:13" ht="15.75" customHeight="1" x14ac:dyDescent="0.2">
      <c r="E911" s="18"/>
      <c r="H911" s="22"/>
      <c r="I911" s="19"/>
      <c r="J911" s="19"/>
      <c r="K911" s="19"/>
      <c r="L911" s="19"/>
      <c r="M911" s="19"/>
    </row>
  </sheetData>
  <mergeCells count="19">
    <mergeCell ref="A2:K2"/>
    <mergeCell ref="A1:K1"/>
    <mergeCell ref="A3:D3"/>
    <mergeCell ref="E3:AB3"/>
    <mergeCell ref="H4:H5"/>
    <mergeCell ref="M4:M5"/>
    <mergeCell ref="R4:R5"/>
    <mergeCell ref="S4:V4"/>
    <mergeCell ref="N4:Q4"/>
    <mergeCell ref="I4:L4"/>
    <mergeCell ref="W4:AB4"/>
    <mergeCell ref="A30:J30"/>
    <mergeCell ref="A4:A5"/>
    <mergeCell ref="B4:B5"/>
    <mergeCell ref="C4:C5"/>
    <mergeCell ref="D4:D5"/>
    <mergeCell ref="E4:E5"/>
    <mergeCell ref="F4:F5"/>
    <mergeCell ref="G4:G5"/>
  </mergeCells>
  <pageMargins left="0.7" right="0.7" top="0.75" bottom="0.75" header="0" footer="0"/>
  <pageSetup orientation="landscape"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ESTUDIO DE MERCADO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Microsoft Office User</cp:lastModifiedBy>
  <dcterms:created xsi:type="dcterms:W3CDTF">2025-10-02T21:03:09Z</dcterms:created>
  <dcterms:modified xsi:type="dcterms:W3CDTF">2026-09-30T21:55:41Z</dcterms:modified>
</cp:coreProperties>
</file>