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21"/>
  <workbookPr codeName="ThisWorkbook"/>
  <mc:AlternateContent xmlns:mc="http://schemas.openxmlformats.org/markup-compatibility/2006">
    <mc:Choice Requires="x15">
      <x15ac:absPath xmlns:x15ac="http://schemas.microsoft.com/office/spreadsheetml/2010/11/ac" url="/Users/johannacatalinapinzonperdomo/Downloads/DOCUMENTOS DEFINITVOS PROCESO VÍCTIMAS 2026/FINALES 21-09-2026/"/>
    </mc:Choice>
  </mc:AlternateContent>
  <xr:revisionPtr revIDLastSave="0" documentId="13_ncr:1_{2233134F-DFC4-2E47-94E4-F306D8D3F0E4}" xr6:coauthVersionLast="47" xr6:coauthVersionMax="47" xr10:uidLastSave="{00000000-0000-0000-0000-000000000000}"/>
  <bookViews>
    <workbookView xWindow="0" yWindow="500" windowWidth="28800" windowHeight="16240" tabRatio="900"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TRATAMIENTO'!$B$2:$X$42</definedName>
    <definedName name="_xlnm.Print_Area" localSheetId="0">CONTEXTO!$B$2:$F$19</definedName>
    <definedName name="_xlnm.Print_Area" localSheetId="2">EVALUACION!$B$2:$L$55</definedName>
    <definedName name="_xlnm.Print_Area" localSheetId="3">'EVALUACION CON CONTROLES'!$B$2:$R$47</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TRATAMIENTO'!$B$46:$B$48</definedName>
    <definedName name="planeación">'IDENTIFICACION Y ANALISIS'!$B$19:$B$29</definedName>
    <definedName name="selección">'IDENTIFICACION Y ANALISIS'!$B$31:$B$37</definedName>
    <definedName name="_xlnm.Print_Titles" localSheetId="4">'ASIGNACION Y TRATAMIENTO'!$2:$5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Q23" i="6" l="1"/>
  <c r="R23" i="6" s="1"/>
  <c r="K21" i="6"/>
  <c r="K22" i="6"/>
  <c r="R22" i="6"/>
  <c r="R21" i="6"/>
  <c r="Q22" i="6"/>
  <c r="Q21" i="6"/>
  <c r="J24" i="6"/>
  <c r="K24" i="6" s="1"/>
  <c r="J23" i="6"/>
  <c r="K23" i="6" s="1"/>
  <c r="J22" i="6"/>
  <c r="J21" i="6"/>
  <c r="F22" i="6"/>
  <c r="F23" i="6"/>
  <c r="F21" i="6"/>
  <c r="E23" i="6"/>
  <c r="E22" i="6"/>
  <c r="E21" i="6"/>
  <c r="D21" i="6"/>
  <c r="D22" i="6"/>
  <c r="D23" i="6"/>
  <c r="D24" i="6"/>
  <c r="C21" i="6"/>
  <c r="X20" i="6"/>
  <c r="W20" i="6"/>
  <c r="V20" i="6"/>
  <c r="U20" i="6"/>
  <c r="T20" i="6"/>
  <c r="S20" i="6"/>
  <c r="R20" i="6"/>
  <c r="Q20" i="6"/>
  <c r="P20" i="6"/>
  <c r="O20" i="6"/>
  <c r="N20" i="6"/>
  <c r="K20" i="6"/>
  <c r="J20" i="6"/>
  <c r="I20" i="6"/>
  <c r="H20" i="6"/>
  <c r="G20" i="6"/>
  <c r="D20" i="6"/>
  <c r="C20" i="6"/>
  <c r="F20" i="6" s="1"/>
  <c r="K27" i="15"/>
  <c r="L27" i="15" s="1"/>
  <c r="K26" i="15"/>
  <c r="L26" i="15" s="1"/>
  <c r="K25" i="11"/>
  <c r="L25" i="11" s="1"/>
  <c r="K26" i="11"/>
  <c r="L26" i="11" s="1"/>
  <c r="E20" i="6" l="1"/>
  <c r="K24" i="11" l="1"/>
  <c r="K23" i="11"/>
  <c r="K22" i="11"/>
  <c r="K21" i="11"/>
  <c r="K20" i="11"/>
  <c r="K19" i="11"/>
  <c r="K18" i="11"/>
  <c r="I16" i="15" l="1"/>
  <c r="O11" i="6" s="1"/>
  <c r="J16" i="15"/>
  <c r="P11" i="6" s="1"/>
  <c r="C16" i="15"/>
  <c r="C11" i="6" s="1"/>
  <c r="F11" i="6" s="1"/>
  <c r="K17" i="11"/>
  <c r="J11" i="6" s="1"/>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B18" i="15"/>
  <c r="D13" i="6" s="1"/>
  <c r="C18" i="15"/>
  <c r="C13" i="6" s="1"/>
  <c r="I18" i="15"/>
  <c r="J18" i="15"/>
  <c r="P13" i="6" s="1"/>
  <c r="B19" i="15"/>
  <c r="D14" i="6" s="1"/>
  <c r="C19" i="15"/>
  <c r="C14" i="6" s="1"/>
  <c r="I19" i="15"/>
  <c r="O14" i="6" s="1"/>
  <c r="J19" i="15"/>
  <c r="P14" i="6" s="1"/>
  <c r="B20" i="15"/>
  <c r="D15" i="6" s="1"/>
  <c r="C20" i="15"/>
  <c r="C15" i="6" s="1"/>
  <c r="I20" i="15"/>
  <c r="O15" i="6" s="1"/>
  <c r="J20" i="15"/>
  <c r="P15" i="6" s="1"/>
  <c r="B21" i="15"/>
  <c r="D16" i="6" s="1"/>
  <c r="C21" i="15"/>
  <c r="C16" i="6" s="1"/>
  <c r="I21" i="15"/>
  <c r="O16" i="6" s="1"/>
  <c r="J21" i="15"/>
  <c r="P16" i="6" s="1"/>
  <c r="B22" i="15"/>
  <c r="D17" i="6" s="1"/>
  <c r="C22" i="15"/>
  <c r="C17" i="6" s="1"/>
  <c r="I22" i="15"/>
  <c r="O17" i="6"/>
  <c r="J22" i="15"/>
  <c r="P17" i="6" s="1"/>
  <c r="B23" i="15"/>
  <c r="D18" i="6" s="1"/>
  <c r="C23" i="15"/>
  <c r="C18" i="6" s="1"/>
  <c r="I23" i="15"/>
  <c r="O18" i="6" s="1"/>
  <c r="J23" i="15"/>
  <c r="P18" i="6" s="1"/>
  <c r="B24" i="15"/>
  <c r="D19" i="6" s="1"/>
  <c r="C24" i="15"/>
  <c r="C19" i="6" s="1"/>
  <c r="I24" i="15"/>
  <c r="O19" i="6" s="1"/>
  <c r="J24" i="15"/>
  <c r="P19" i="6" s="1"/>
  <c r="B25" i="15"/>
  <c r="C25" i="15"/>
  <c r="C24" i="6" s="1"/>
  <c r="I25" i="15"/>
  <c r="J25" i="15"/>
  <c r="P24" i="6" s="1"/>
  <c r="B17" i="15"/>
  <c r="D12" i="6" s="1"/>
  <c r="C17" i="15"/>
  <c r="C12" i="6" s="1"/>
  <c r="I17" i="15"/>
  <c r="J17" i="15"/>
  <c r="P12" i="6" s="1"/>
  <c r="K28" i="11"/>
  <c r="K27" i="11"/>
  <c r="J19" i="6" s="1"/>
  <c r="L24" i="11"/>
  <c r="K18" i="6" s="1"/>
  <c r="L23" i="11"/>
  <c r="K17" i="6" s="1"/>
  <c r="L22" i="11"/>
  <c r="K16" i="6" s="1"/>
  <c r="L21" i="11"/>
  <c r="K15" i="6" s="1"/>
  <c r="L20" i="11"/>
  <c r="K14" i="6" s="1"/>
  <c r="J13" i="6"/>
  <c r="J12" i="6"/>
  <c r="B16" i="15"/>
  <c r="D11" i="6" s="1"/>
  <c r="X11" i="6"/>
  <c r="W11" i="6"/>
  <c r="V11" i="6"/>
  <c r="U11" i="6"/>
  <c r="T11" i="6"/>
  <c r="S11" i="6"/>
  <c r="N11" i="6"/>
  <c r="I11" i="6"/>
  <c r="H11" i="6"/>
  <c r="G11" i="6"/>
  <c r="J16" i="6"/>
  <c r="K22" i="15" l="1"/>
  <c r="Q17" i="6" s="1"/>
  <c r="L27" i="11"/>
  <c r="K19" i="6" s="1"/>
  <c r="L19" i="11"/>
  <c r="K13" i="6" s="1"/>
  <c r="J17" i="6"/>
  <c r="K24" i="15"/>
  <c r="Q19" i="6" s="1"/>
  <c r="L18" i="11"/>
  <c r="K12" i="6" s="1"/>
  <c r="F18" i="6"/>
  <c r="E18" i="6"/>
  <c r="F24" i="6"/>
  <c r="E24" i="6"/>
  <c r="E17" i="6"/>
  <c r="F17" i="6"/>
  <c r="F19" i="6"/>
  <c r="E19" i="6"/>
  <c r="K25" i="15"/>
  <c r="K23" i="15"/>
  <c r="L23" i="15" s="1"/>
  <c r="R18" i="6" s="1"/>
  <c r="K21" i="15"/>
  <c r="E11" i="6"/>
  <c r="L28" i="11"/>
  <c r="J15" i="6"/>
  <c r="K17" i="15"/>
  <c r="L17" i="15" s="1"/>
  <c r="R12" i="6" s="1"/>
  <c r="K20" i="15"/>
  <c r="L20" i="15" s="1"/>
  <c r="R15" i="6" s="1"/>
  <c r="K19" i="15"/>
  <c r="Q14" i="6" s="1"/>
  <c r="K18" i="15"/>
  <c r="Q13" i="6" s="1"/>
  <c r="E12" i="6"/>
  <c r="F12" i="6"/>
  <c r="E16" i="6"/>
  <c r="F16" i="6"/>
  <c r="F15" i="6"/>
  <c r="E15" i="6"/>
  <c r="F14" i="6"/>
  <c r="E14" i="6"/>
  <c r="E13" i="6"/>
  <c r="F13" i="6"/>
  <c r="K16" i="15"/>
  <c r="L17" i="11"/>
  <c r="K11" i="6" s="1"/>
  <c r="O12" i="6"/>
  <c r="O13" i="6"/>
  <c r="J14" i="6"/>
  <c r="J18" i="6"/>
  <c r="L22" i="15" l="1"/>
  <c r="R17" i="6" s="1"/>
  <c r="L24" i="15"/>
  <c r="R19" i="6" s="1"/>
  <c r="Q18" i="6"/>
  <c r="Q15" i="6"/>
  <c r="L18" i="15"/>
  <c r="R13" i="6" s="1"/>
  <c r="Q12" i="6"/>
  <c r="L19" i="15"/>
  <c r="R14" i="6" s="1"/>
  <c r="Q16" i="6"/>
  <c r="L21" i="15"/>
  <c r="R16" i="6" s="1"/>
  <c r="Q24" i="6"/>
  <c r="L25" i="15"/>
  <c r="R24" i="6" s="1"/>
  <c r="Q11" i="6"/>
  <c r="L16" i="15"/>
  <c r="R11" i="6" s="1"/>
</calcChain>
</file>

<file path=xl/sharedStrings.xml><?xml version="1.0" encoding="utf-8"?>
<sst xmlns="http://schemas.openxmlformats.org/spreadsheetml/2006/main" count="539" uniqueCount="237">
  <si>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</si>
  <si>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</si>
  <si>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</si>
  <si>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</si>
  <si>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</si>
  <si>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</si>
  <si>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</si>
  <si>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</si>
  <si>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</si>
  <si>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</si>
  <si>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</si>
  <si>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</si>
  <si>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</si>
  <si>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</si>
  <si>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</si>
  <si>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</si>
  <si>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</si>
  <si>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</si>
  <si>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</si>
  <si>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</si>
  <si>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</si>
  <si>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</si>
  <si>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</si>
  <si>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Especifico</t>
  </si>
  <si>
    <t>Interno</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</si>
  <si>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</si>
  <si>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</si>
  <si>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</si>
  <si>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</si>
  <si>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</si>
  <si>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</si>
  <si>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</si>
  <si>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</si>
  <si>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</si>
  <si>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</si>
  <si>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</si>
  <si>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</si>
  <si>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General</t>
  </si>
  <si>
    <t>Externo</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</si>
  <si>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</si>
  <si>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</si>
  <si>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</si>
  <si>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</si>
  <si>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</si>
  <si>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</si>
  <si>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</si>
  <si>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</si>
  <si>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</si>
  <si>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</si>
  <si>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</si>
  <si>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</si>
  <si>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</si>
  <si>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</si>
  <si>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</si>
  <si>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</si>
  <si>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</si>
  <si>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</si>
  <si>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</si>
  <si>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</si>
  <si>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</si>
  <si>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</si>
  <si>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</si>
  <si>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</si>
  <si>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</si>
  <si>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</si>
  <si>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</si>
  <si>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Nuevos desarrollos técnologicos o estandares que influyen en la ejecución del contrato</t>
  </si>
  <si>
    <t>Técnologicos</t>
  </si>
  <si>
    <t>De la naturaleza</t>
  </si>
  <si>
    <t>Eventos naturales tales como lluvias, inundaciones y sequias entre otros</t>
  </si>
  <si>
    <t>Incumplimiento derivado del trámite de los permisos con autoridades ambientales, la obtención de los mismos, paz y salvos</t>
  </si>
  <si>
    <t>Ambientales</t>
  </si>
  <si>
    <t>Estatal</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</si>
  <si>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</si>
  <si>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</si>
  <si>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</si>
  <si>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</si>
  <si>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</si>
  <si>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</si>
  <si>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</si>
  <si>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</si>
  <si>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</si>
  <si>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</si>
  <si>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</si>
  <si>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</si>
  <si>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</si>
  <si>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</si>
  <si>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</si>
  <si>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 xml:space="preserve">Proceso desierto </t>
  </si>
  <si>
    <t xml:space="preserve">Inadecuada selección de proponentes </t>
  </si>
  <si>
    <t>Limitación del proceso contractual</t>
  </si>
  <si>
    <t>Variación de los precios de los equipos y/o elementos a raiz de un efecto de devaluación o revalución de la moneda</t>
  </si>
  <si>
    <t xml:space="preserve">Variación de los precios de los equipos y/o elementos a raiz de un efecto inflacionario </t>
  </si>
  <si>
    <t xml:space="preserve">Desabastecimiento de los insumos y/o aumento en los precios de los mismos </t>
  </si>
  <si>
    <t xml:space="preserve">No entregar a tiempo, a conformidad en cantidad y calidad los entregables señalados en el anexo técnico </t>
  </si>
  <si>
    <t xml:space="preserve">Demora en la liquidación del contrato </t>
  </si>
  <si>
    <t>Retrasar tiempos para la realizacion del evento.</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</si>
  <si>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</si>
  <si>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</si>
  <si>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</si>
  <si>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</si>
  <si>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</si>
  <si>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</si>
  <si>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</si>
  <si>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</si>
  <si>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</si>
  <si>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</si>
  <si>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</si>
  <si>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</si>
  <si>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</si>
  <si>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</si>
  <si>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</si>
  <si>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</si>
  <si>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</si>
  <si>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</si>
  <si>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</si>
  <si>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</si>
  <si>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</si>
  <si>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</si>
  <si>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</si>
  <si>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</si>
  <si>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</si>
  <si>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</si>
  <si>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</si>
  <si>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</si>
  <si>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</si>
  <si>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</si>
  <si>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</si>
  <si>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</si>
  <si>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</si>
  <si>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</si>
  <si>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</si>
  <si>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</si>
  <si>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</si>
  <si>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</si>
  <si>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</si>
  <si>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</si>
  <si>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</si>
  <si>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</si>
  <si>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</si>
  <si>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</si>
  <si>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</si>
  <si>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</si>
  <si>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</si>
  <si>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Verificacion de las especificaciones tecnicas solicitdas en las fichas tecnicas</t>
  </si>
  <si>
    <t>NO</t>
  </si>
  <si>
    <t>Planeación del FDLT</t>
  </si>
  <si>
    <t xml:space="preserve">Una vez pase al comité técnico </t>
  </si>
  <si>
    <t xml:space="preserve">una semana posterior de realizar el comité técnico </t>
  </si>
  <si>
    <t xml:space="preserve">revisando y/o ajustando los documentos y Estudios Previos del Proyecto </t>
  </si>
  <si>
    <t xml:space="preserve">Antes de iniciar el cargue en la plataforma SECOP </t>
  </si>
  <si>
    <t>Area de contratación del FDLT</t>
  </si>
  <si>
    <t xml:space="preserve">Una vez se declare desierto el proceso </t>
  </si>
  <si>
    <t xml:space="preserve">Cuando se establece un nuevo procesos de selección </t>
  </si>
  <si>
    <t xml:space="preserve">Revisando las obsevaciones realizadasa por los oferentes que se presentaron y evaluando la razón por la que el proceso se declaro desierto </t>
  </si>
  <si>
    <t xml:space="preserve">Durante la etapa pre contractual </t>
  </si>
  <si>
    <t>Analisis detallado en la etapa de evaluacion de propuestas por parte del comité evaluador</t>
  </si>
  <si>
    <t>SI</t>
  </si>
  <si>
    <t>En la etapa precontractual</t>
  </si>
  <si>
    <t>final de la etapa precontractual</t>
  </si>
  <si>
    <t>en la evaluacion de las ofertas</t>
  </si>
  <si>
    <t xml:space="preserve">Revisión del comportamiento del dólar semanalmente </t>
  </si>
  <si>
    <t xml:space="preserve">Una vez se inicie la ejecución del proyecto </t>
  </si>
  <si>
    <t xml:space="preserve">Hasta la entrega total de los bienes y/o servicios. </t>
  </si>
  <si>
    <t xml:space="preserve">Durante la etapa de ejecución del proyecto </t>
  </si>
  <si>
    <t>Revisión periodica del comportamiento de los precios y los factores que generas la variacion de los mismos</t>
  </si>
  <si>
    <t>A partir de la adjudicación del contrato</t>
  </si>
  <si>
    <t xml:space="preserve">en toda la etapa de ejecución </t>
  </si>
  <si>
    <t xml:space="preserve">semanalmente hasta la etapa de ejecucíon </t>
  </si>
  <si>
    <t xml:space="preserve">Mediante correos electronicos y/u oficios que den cuenta del seguimiento </t>
  </si>
  <si>
    <t xml:space="preserve">Durante la ejecución del contrato </t>
  </si>
  <si>
    <t>Contaritsta</t>
  </si>
  <si>
    <t xml:space="preserve">Hasta la liquidación del proyecto </t>
  </si>
  <si>
    <t>seguimiento realizado a trves del apoyo a la supervision del contrato</t>
  </si>
  <si>
    <t>Orientar al contratista en los tramites y documentos a presentar para los pagos. Acompañar y tramitar la liquidación según norma vigente</t>
  </si>
  <si>
    <t>FDLT</t>
  </si>
  <si>
    <t xml:space="preserve">Desde la solicitud de primer pago </t>
  </si>
  <si>
    <t>Cuando inicia la ejecucion de los eventos.</t>
  </si>
  <si>
    <t>Seguimiento a la ejecucion de los evento.</t>
  </si>
  <si>
    <t>Mantenerse actualizado de cualquier eventualidad en cuanto las condiciones ambientales.</t>
  </si>
  <si>
    <t>Impacto del Riesgo</t>
  </si>
  <si>
    <t>Esta matriz es un documento anexo del Estudio Previo</t>
  </si>
  <si>
    <t>No</t>
  </si>
  <si>
    <t>Etapa</t>
  </si>
  <si>
    <t>Clase</t>
  </si>
  <si>
    <t>Fuente</t>
  </si>
  <si>
    <t>Calificación total</t>
  </si>
  <si>
    <t>¿A quien se le asigna?</t>
  </si>
  <si>
    <t>%</t>
  </si>
  <si>
    <t>¿Cómo se realiza el monitoreo</t>
  </si>
  <si>
    <t>SDG</t>
  </si>
  <si>
    <t>CONTRATISTA Y SDG</t>
  </si>
  <si>
    <t>50-50</t>
  </si>
  <si>
    <t>CONTRATISTA</t>
  </si>
  <si>
    <t xml:space="preserve">Categoria </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</si>
  <si>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mesa de victimas, frimates del acuerdo de paz, oficiona de consejeria distrital de paz victimas y reconciliacion, agencia para la reincorporacion y normalizacion), agentes internos (supervisores, funcionarios y demás usuarios).</t>
    </r>
    <r>
      <rPr>
        <b/>
        <sz val="12"/>
        <rFont val="Garamond"/>
        <family val="1"/>
      </rPr>
      <t xml:space="preserve"> </t>
    </r>
  </si>
  <si>
    <r>
      <t xml:space="preserve">Ciudadanía que se beneficia del Proceso de Contratación: poblacion de la localidad teusaquillo, victimas del conflicto armado y firmates del acuerdo de paz </t>
    </r>
    <r>
      <rPr>
        <sz val="12"/>
        <rFont val="Garamond"/>
        <family val="1"/>
      </rPr>
      <t xml:space="preserve"> </t>
    </r>
  </si>
  <si>
    <r>
      <t>Suficiencia del presupuesto oficial del Proceso de Contratación:</t>
    </r>
    <r>
      <rPr>
        <sz val="12"/>
        <rFont val="Garamond"/>
        <family val="1"/>
      </rPr>
      <t xml:space="preserve"> De acuerdo al Plan Anual de Adquisiciones se estima que se cuenta con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</si>
  <si>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servicio se prestara principalmente en el espacion publico de la localidad de teusaquillo y en la sede de la alcaldia local de teusaquillo</t>
    </r>
  </si>
  <si>
    <t xml:space="preserve">Entorno socio ambiental:  Teusaquillo es una localidad con diversidad geográfica y población flotante. Las condiciones ambientales no deberian influir en la ejecuion del contrato, en especial en la entrega de los bienes. </t>
  </si>
  <si>
    <r>
      <t xml:space="preserve">Condiciones políticas: </t>
    </r>
    <r>
      <rPr>
        <i/>
        <sz val="12"/>
        <rFont val="Garamond"/>
        <family val="1"/>
      </rPr>
      <t>La estabilidad y disposición política de las autoridades locales  favorecen la ejecución de contratos como este. En particular, el respaldo de la administración a implementación de planes, programas y proyectos dirigidos al fortalecimiento de los organismos de seguridad para que pueden garantizar su misionalidad en el Localidad</t>
    </r>
  </si>
  <si>
    <t xml:space="preserve">Factores ambientales:  temporada de lluvias </t>
  </si>
  <si>
    <t xml:space="preserve">Sector del objeto del Proceso de Contratación y su mercado:  El sector del objeto del proceso de contratación se enfoca en el sector logistico y de justicia </t>
  </si>
  <si>
    <t xml:space="preserve">Normativa aplicable al objeto del Proceso de Contratación:  La normativa aplicable al proceso menor cuantia para operador logististico  en Teusaquillo se basa en la Ley 80 de 1993, el Decreto 1082 de 2015, y la Ley 1150 de 2007, que regulan los procedimientos de contratación pública en Colombia.
</t>
  </si>
  <si>
    <t xml:space="preserve">Experiencia propia y de otras Entidades Estatales en Procesos de Contratación del mismo tipo:De acuerdo con el estudio del sector se encuentra registro de la experiencia de la entidad y otras entidades estatales. </t>
  </si>
  <si>
    <t xml:space="preserve">personal no idoneo para ejecutar el contrato </t>
  </si>
  <si>
    <t xml:space="preserve">permisos para hacer lo eventos en espacio publico </t>
  </si>
  <si>
    <t xml:space="preserve">imposiblidad de entregar los incentivos de fortalecio </t>
  </si>
  <si>
    <t xml:space="preserve">atentados terrorristas </t>
  </si>
  <si>
    <t xml:space="preserve">socio politicos </t>
  </si>
  <si>
    <t xml:space="preserve">demora o no tramtacion de permisos para hacer lo eventos en espacio publico </t>
  </si>
  <si>
    <t xml:space="preserve">imposibilidad de realizar las actividades y perdida de vida o daño a la integridad fisica de los asistentes a los eventos, personal del contratista y personal de la alcaldia </t>
  </si>
  <si>
    <t xml:space="preserve">realizacion de las actividades de forma defectuosa o incompleta </t>
  </si>
  <si>
    <t xml:space="preserve">demoras en la realizacion de los eventos o imposibilidad de realizarlos </t>
  </si>
  <si>
    <t xml:space="preserve">A traves de información economica revisada y allegada por el contratista al FDLT a tarves de comunicación oficiales con soportes </t>
  </si>
  <si>
    <t xml:space="preserve">A traves de información economica revisada y allegada por el contratista al FDLT a traves de comunicaciones oficiales con soportes </t>
  </si>
  <si>
    <t xml:space="preserve">Revisión de los requisitos habilitantes juridicos, financieros y técnicos por parte de los profesionales de las oficionas de contratación  y planeación. Y estar atento a las observaciones al proceso en secop </t>
  </si>
  <si>
    <t xml:space="preserve"> contratista</t>
  </si>
  <si>
    <t>realizar inventario del stock necesario para el desarrollar las actividades del proceso</t>
  </si>
  <si>
    <t xml:space="preserve">Revisión periodica del cronograma de actividades y de entrega de los bienes y servicios, por parte de los sud contratistas y tener mas formas de adquirir los bienes y servicios </t>
  </si>
  <si>
    <t xml:space="preserve">quincenalmmete </t>
  </si>
  <si>
    <t xml:space="preserve">mensualmente </t>
  </si>
  <si>
    <t xml:space="preserve">qincenalmente </t>
  </si>
  <si>
    <t xml:space="preserve">realizar la verificacion de requisitos y fechas disponibles en los diferentes espacios en los que se van a desarrollar las actividades, y tramitar los permisos con tiempo prudencial </t>
  </si>
  <si>
    <t xml:space="preserve">imposibilidad de realizar las actividades y perdida de vida o daño a la integridad fisica de los asistentes a los eventos, personal del contratista y personal de la alcaldia/ estar atento a las condiciones socio, politicas del pais y buscar acompañamiento de la policia en las actividades </t>
  </si>
  <si>
    <t xml:space="preserve">durante los eventos o actividades </t>
  </si>
  <si>
    <t xml:space="preserve">cuando termina la ejecucion de los eventos </t>
  </si>
  <si>
    <t xml:space="preserve">seguimientos a las condiciones socio politicas y de seguridada en el pais, cuidad y localidad </t>
  </si>
  <si>
    <t xml:space="preserve">cada ves que se realicen actividades </t>
  </si>
  <si>
    <t xml:space="preserve">durante toda la ejecucion del contrato </t>
  </si>
  <si>
    <t xml:space="preserve">cuando termine la ejecucion del contrato </t>
  </si>
  <si>
    <t xml:space="preserve">segumientos a los perfiles y hojas de vida del recurso humano </t>
  </si>
  <si>
    <t>FDLT y Contaritsta</t>
  </si>
  <si>
    <t>50%50</t>
  </si>
  <si>
    <t>PRESTAR LOS SERVICIOS DE LOGÍSTICA, OPERACIÓN Y DESARROLLO DE LOS PROCESOS FORMATIVOS Y CULTURALES PARA LA REALIZACIÓN DE LAS ACTIVIDADES DEL PROYECTO DE INVERSIÓN NO. 2357 ‘TEUSAQUILLO TEJIENDO REDES DE PAZ Y RECONCILIACIÓN’, DIRIGIDOS A LA POBLACIÓN VÍCTIMA DEL CONFLICTO ARMADO.</t>
  </si>
  <si>
    <t>Objeto del Proceso de Contratación:PRESTAR LOS SERVICIOS DE LOGÍSTICA, OPERACIÓN Y DESARROLLO DE LOS PROCESOS FORMATIVOS Y CULTURALES PARA LA REALIZACIÓN DE LAS ACTIVIDADES DEL PROYECTO DE INVERSIÓN NO. 2357 ‘TEUSAQUILLO TEJIENDO REDES DE PAZ Y RECONCILIACIÓN’, DIRIGIDOS A LA POBLACIÓN VÍCTIMA DEL CONFLICTO ARMADO.</t>
  </si>
  <si>
    <t>Objeto Contractual: PRESTAR LOS SERVICIOS DE LOGÍSTICA, OPERACIÓN Y DESARROLLO DE LOS PROCESOS FORMATIVOS Y CULTURALES PARA LA REALIZACIÓN DE LAS ACTIVIDADES DEL PROYECTO DE INVERSIÓN NO. 2357 ‘TEUSAQUILLO TEJIENDO REDES DE PAZ Y RECONCILIACIÓN’, DIRIGIDOS A LA POBLACIÓN VÍCTIMA DEL CONFLICTO ARMADO.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</si>
</sst>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000"/>
      <name val="Garamond"/>
      <family val="1"/>
    </font>
    <font>
      <b/>
      <sz val="16"/>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9">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s>
  <cellStyleXfs count="1">
    <xf numFmtId="0" fontId="0" fillId="0" borderId="0"/>
  </cellStyleXfs>
  <cellXfs count="329">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31"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5"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12" fillId="4" borderId="29"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30" xfId="0" applyFont="1" applyFill="1" applyBorder="1" applyAlignment="1">
      <alignment horizontal="center" vertical="center" textRotation="90" wrapText="1"/>
    </xf>
    <xf numFmtId="0" fontId="12" fillId="4" borderId="31"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4" xfId="0" applyFont="1" applyBorder="1" applyAlignment="1">
      <alignment horizontal="center" vertical="center" textRotation="90" wrapText="1"/>
    </xf>
    <xf numFmtId="0" fontId="7" fillId="0" borderId="37"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4" fillId="2" borderId="32" xfId="0" applyFont="1" applyFill="1" applyBorder="1" applyAlignment="1">
      <alignment vertical="center" wrapText="1"/>
    </xf>
    <xf numFmtId="0" fontId="14" fillId="2" borderId="26" xfId="0" applyFont="1" applyFill="1" applyBorder="1" applyAlignment="1">
      <alignment horizontal="center" vertical="center" wrapText="1"/>
    </xf>
    <xf numFmtId="0" fontId="16" fillId="0" borderId="12" xfId="0" applyFont="1" applyBorder="1" applyAlignment="1">
      <alignment vertical="center"/>
    </xf>
    <xf numFmtId="0" fontId="16" fillId="0" borderId="5" xfId="0" applyFont="1" applyBorder="1" applyAlignment="1">
      <alignment vertical="center"/>
    </xf>
    <xf numFmtId="0" fontId="20" fillId="2" borderId="22" xfId="0" applyFont="1" applyFill="1" applyBorder="1" applyAlignment="1">
      <alignment vertical="center" wrapText="1"/>
    </xf>
    <xf numFmtId="0" fontId="20" fillId="0" borderId="22" xfId="0" applyFont="1" applyBorder="1"/>
    <xf numFmtId="0" fontId="17" fillId="2" borderId="13" xfId="0" applyFont="1" applyFill="1" applyBorder="1" applyAlignment="1">
      <alignment vertical="center" wrapText="1"/>
    </xf>
    <xf numFmtId="0" fontId="16" fillId="0" borderId="14" xfId="0" applyFont="1" applyBorder="1" applyAlignment="1">
      <alignment vertical="center"/>
    </xf>
    <xf numFmtId="0" fontId="16" fillId="0" borderId="6" xfId="0" applyFont="1" applyBorder="1" applyAlignment="1">
      <alignment vertical="center"/>
    </xf>
    <xf numFmtId="0" fontId="20" fillId="2" borderId="23" xfId="0" applyFont="1" applyFill="1" applyBorder="1" applyAlignment="1">
      <alignment vertical="center" wrapText="1"/>
    </xf>
    <xf numFmtId="0" fontId="20" fillId="0" borderId="23" xfId="0" applyFont="1" applyBorder="1"/>
    <xf numFmtId="0" fontId="17" fillId="2" borderId="15" xfId="0" applyFont="1" applyFill="1" applyBorder="1" applyAlignment="1">
      <alignment vertical="center" wrapText="1"/>
    </xf>
    <xf numFmtId="0" fontId="17" fillId="2" borderId="16" xfId="0" applyFont="1" applyFill="1" applyBorder="1" applyAlignment="1">
      <alignment vertical="center" wrapText="1"/>
    </xf>
    <xf numFmtId="0" fontId="16" fillId="0" borderId="17" xfId="0" applyFont="1" applyBorder="1" applyAlignment="1">
      <alignment vertical="center"/>
    </xf>
    <xf numFmtId="0" fontId="16" fillId="0" borderId="7" xfId="0" applyFont="1" applyBorder="1" applyAlignment="1">
      <alignment vertical="center"/>
    </xf>
    <xf numFmtId="0" fontId="20" fillId="0" borderId="24" xfId="0" applyFont="1" applyBorder="1"/>
    <xf numFmtId="0" fontId="17" fillId="2" borderId="18" xfId="0" applyFont="1" applyFill="1" applyBorder="1" applyAlignment="1">
      <alignment vertical="center" wrapText="1"/>
    </xf>
    <xf numFmtId="0" fontId="20" fillId="2" borderId="3" xfId="0" applyFont="1" applyFill="1" applyBorder="1" applyAlignment="1">
      <alignment vertical="center" wrapText="1"/>
    </xf>
    <xf numFmtId="0" fontId="17" fillId="2" borderId="19" xfId="0" applyFont="1" applyFill="1" applyBorder="1" applyAlignment="1">
      <alignment vertical="center" wrapText="1"/>
    </xf>
    <xf numFmtId="0" fontId="16" fillId="0" borderId="22" xfId="0" applyFont="1" applyBorder="1" applyAlignment="1">
      <alignment vertical="center"/>
    </xf>
    <xf numFmtId="0" fontId="16" fillId="0" borderId="23" xfId="0" applyFont="1" applyBorder="1" applyAlignment="1">
      <alignment vertical="center"/>
    </xf>
    <xf numFmtId="0" fontId="16" fillId="0" borderId="24" xfId="0" applyFont="1" applyBorder="1" applyAlignment="1">
      <alignment vertical="center"/>
    </xf>
    <xf numFmtId="0" fontId="20" fillId="2" borderId="24" xfId="0" applyFont="1" applyFill="1" applyBorder="1" applyAlignment="1">
      <alignment vertical="center" wrapText="1"/>
    </xf>
    <xf numFmtId="0" fontId="20" fillId="2" borderId="26" xfId="0" applyFont="1" applyFill="1" applyBorder="1" applyAlignment="1">
      <alignment vertical="center" wrapText="1"/>
    </xf>
    <xf numFmtId="0" fontId="17" fillId="2" borderId="20" xfId="0" applyFont="1" applyFill="1" applyBorder="1" applyAlignment="1">
      <alignment vertical="center" wrapText="1"/>
    </xf>
    <xf numFmtId="0" fontId="20" fillId="0" borderId="14" xfId="0" applyFont="1" applyBorder="1" applyAlignment="1">
      <alignment vertical="center"/>
    </xf>
    <xf numFmtId="0" fontId="20" fillId="0" borderId="26" xfId="0" applyFont="1" applyBorder="1" applyAlignment="1">
      <alignment vertical="center" wrapText="1"/>
    </xf>
    <xf numFmtId="0" fontId="17" fillId="0" borderId="20" xfId="0" applyFont="1" applyBorder="1" applyAlignment="1">
      <alignment vertical="center" wrapText="1"/>
    </xf>
    <xf numFmtId="0" fontId="17" fillId="0" borderId="13" xfId="0" applyFont="1" applyBorder="1" applyAlignment="1">
      <alignment vertical="center" wrapText="1"/>
    </xf>
    <xf numFmtId="0" fontId="17" fillId="0" borderId="15" xfId="0" applyFont="1" applyBorder="1" applyAlignment="1">
      <alignment vertical="center" wrapText="1"/>
    </xf>
    <xf numFmtId="0" fontId="16" fillId="0" borderId="27" xfId="0" applyFont="1" applyBorder="1" applyAlignment="1">
      <alignment vertical="center"/>
    </xf>
    <xf numFmtId="0" fontId="16" fillId="0" borderId="25" xfId="0" applyFont="1" applyBorder="1" applyAlignment="1">
      <alignment vertical="center"/>
    </xf>
    <xf numFmtId="0" fontId="20" fillId="2" borderId="25" xfId="0" applyFont="1" applyFill="1" applyBorder="1" applyAlignment="1">
      <alignment vertical="center" wrapText="1"/>
    </xf>
    <xf numFmtId="0" fontId="20" fillId="0" borderId="25" xfId="0" applyFont="1" applyBorder="1"/>
    <xf numFmtId="0" fontId="17" fillId="0" borderId="21" xfId="0" applyFont="1" applyBorder="1" applyAlignment="1">
      <alignment vertical="center" wrapText="1"/>
    </xf>
    <xf numFmtId="0" fontId="20" fillId="0" borderId="1" xfId="0" applyFont="1" applyBorder="1"/>
    <xf numFmtId="0" fontId="20" fillId="0" borderId="0" xfId="0" applyFont="1"/>
    <xf numFmtId="0" fontId="20" fillId="0" borderId="2" xfId="0" applyFont="1" applyBorder="1" applyAlignment="1">
      <alignment horizontal="center"/>
    </xf>
    <xf numFmtId="0" fontId="20" fillId="0" borderId="8" xfId="0" applyFont="1" applyBorder="1"/>
    <xf numFmtId="0" fontId="20" fillId="0" borderId="10" xfId="0" applyFont="1" applyBorder="1"/>
    <xf numFmtId="0" fontId="20" fillId="0" borderId="11" xfId="0" applyFont="1" applyBorder="1" applyAlignment="1">
      <alignment horizontal="center"/>
    </xf>
    <xf numFmtId="0" fontId="21" fillId="4" borderId="29" xfId="0" applyFont="1" applyFill="1" applyBorder="1" applyAlignment="1">
      <alignment horizontal="center" vertical="center" wrapText="1"/>
    </xf>
    <xf numFmtId="0" fontId="22" fillId="4" borderId="30" xfId="0" applyFont="1" applyFill="1" applyBorder="1" applyAlignment="1">
      <alignment horizontal="center" vertical="center" wrapText="1"/>
    </xf>
    <xf numFmtId="0" fontId="22" fillId="4" borderId="31" xfId="0" applyFont="1" applyFill="1" applyBorder="1" applyAlignment="1">
      <alignment horizontal="center" vertical="center" wrapText="1"/>
    </xf>
    <xf numFmtId="0" fontId="17" fillId="0" borderId="33" xfId="0" applyFont="1" applyBorder="1" applyAlignment="1">
      <alignment horizontal="left" vertical="center" wrapText="1"/>
    </xf>
    <xf numFmtId="0" fontId="20" fillId="0" borderId="34" xfId="0" applyFont="1" applyBorder="1" applyAlignment="1">
      <alignment horizontal="left"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37" xfId="0" applyFont="1" applyBorder="1" applyAlignment="1">
      <alignment horizontal="center" vertical="center" wrapText="1"/>
    </xf>
    <xf numFmtId="0" fontId="17" fillId="0" borderId="35" xfId="0" applyFont="1" applyBorder="1" applyAlignment="1">
      <alignment horizontal="left" vertical="center" wrapText="1"/>
    </xf>
    <xf numFmtId="0" fontId="20" fillId="0" borderId="3" xfId="0" applyFont="1" applyBorder="1" applyAlignment="1">
      <alignment horizontal="left" vertical="center" wrapText="1"/>
    </xf>
    <xf numFmtId="0" fontId="17" fillId="0" borderId="19" xfId="0" applyFont="1" applyBorder="1" applyAlignment="1">
      <alignment horizontal="center" vertical="center" wrapText="1"/>
    </xf>
    <xf numFmtId="0" fontId="20" fillId="0" borderId="39" xfId="0" applyFont="1" applyBorder="1"/>
    <xf numFmtId="0" fontId="20" fillId="0" borderId="40" xfId="0" applyFont="1" applyBorder="1"/>
    <xf numFmtId="0" fontId="20" fillId="0" borderId="41" xfId="0" applyFont="1" applyBorder="1" applyAlignment="1">
      <alignment horizontal="center"/>
    </xf>
    <xf numFmtId="0" fontId="15" fillId="3" borderId="3"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xf>
    <xf numFmtId="0" fontId="14" fillId="0" borderId="1" xfId="0" applyFont="1" applyBorder="1" applyAlignment="1">
      <alignment horizontal="right" vertical="center" textRotation="90"/>
    </xf>
    <xf numFmtId="0" fontId="20" fillId="0" borderId="0" xfId="0" applyFont="1" applyAlignment="1">
      <alignment horizontal="center" vertical="center" wrapText="1"/>
    </xf>
    <xf numFmtId="0" fontId="15" fillId="6" borderId="3" xfId="0" applyFont="1" applyFill="1" applyBorder="1" applyAlignment="1">
      <alignment horizontal="center" vertical="center"/>
    </xf>
    <xf numFmtId="0" fontId="15" fillId="6" borderId="28" xfId="0" applyFont="1" applyFill="1" applyBorder="1" applyAlignment="1">
      <alignment horizontal="center" vertical="center"/>
    </xf>
    <xf numFmtId="0" fontId="20" fillId="6" borderId="3" xfId="0" applyFont="1" applyFill="1" applyBorder="1" applyAlignment="1">
      <alignment horizontal="center"/>
    </xf>
    <xf numFmtId="0" fontId="20" fillId="0" borderId="4" xfId="0" applyFont="1" applyBorder="1" applyAlignment="1">
      <alignment horizontal="center" vertical="center" wrapText="1"/>
    </xf>
    <xf numFmtId="0" fontId="20" fillId="7" borderId="3" xfId="0" applyFont="1" applyFill="1" applyBorder="1" applyAlignment="1">
      <alignment horizontal="center" vertical="center"/>
    </xf>
    <xf numFmtId="0" fontId="20" fillId="8" borderId="3" xfId="0" applyFont="1" applyFill="1" applyBorder="1" applyAlignment="1">
      <alignment horizontal="center" vertical="center"/>
    </xf>
    <xf numFmtId="0" fontId="20" fillId="9" borderId="3" xfId="0" applyFont="1" applyFill="1" applyBorder="1" applyAlignment="1">
      <alignment horizontal="center" vertical="center"/>
    </xf>
    <xf numFmtId="0" fontId="20" fillId="10" borderId="3" xfId="0" applyFont="1" applyFill="1" applyBorder="1" applyAlignment="1">
      <alignment horizontal="center" vertical="center"/>
    </xf>
    <xf numFmtId="0" fontId="15" fillId="6" borderId="3" xfId="0" applyFont="1" applyFill="1" applyBorder="1" applyAlignment="1">
      <alignment vertical="center"/>
    </xf>
    <xf numFmtId="0" fontId="20" fillId="0" borderId="3" xfId="0" applyFont="1" applyBorder="1" applyAlignment="1">
      <alignment vertical="center"/>
    </xf>
    <xf numFmtId="0" fontId="22" fillId="4" borderId="29" xfId="0" applyFont="1" applyFill="1" applyBorder="1" applyAlignment="1">
      <alignment horizontal="center" vertical="center" wrapText="1"/>
    </xf>
    <xf numFmtId="0" fontId="17" fillId="0" borderId="33" xfId="0" applyFont="1" applyBorder="1" applyAlignment="1">
      <alignment horizontal="center" vertical="center" wrapText="1"/>
    </xf>
    <xf numFmtId="0" fontId="17" fillId="0" borderId="34" xfId="0" applyFont="1" applyBorder="1" applyAlignment="1">
      <alignment horizontal="center" vertical="center" wrapText="1"/>
    </xf>
    <xf numFmtId="0" fontId="24" fillId="0" borderId="34" xfId="0" applyFont="1" applyBorder="1" applyAlignment="1">
      <alignment horizontal="center" vertical="center" wrapText="1"/>
    </xf>
    <xf numFmtId="0" fontId="17" fillId="0" borderId="35" xfId="0" applyFont="1" applyBorder="1" applyAlignment="1">
      <alignment horizontal="center" vertical="center" wrapText="1"/>
    </xf>
    <xf numFmtId="0" fontId="24" fillId="0" borderId="3" xfId="0" applyFont="1" applyBorder="1" applyAlignment="1">
      <alignment horizontal="center" vertical="center" wrapText="1"/>
    </xf>
    <xf numFmtId="0" fontId="15" fillId="0" borderId="0" xfId="0" applyFont="1" applyAlignment="1">
      <alignment horizontal="center"/>
    </xf>
    <xf numFmtId="0" fontId="20" fillId="0" borderId="9" xfId="0" applyFont="1" applyBorder="1" applyAlignment="1">
      <alignment vertical="center"/>
    </xf>
    <xf numFmtId="0" fontId="25" fillId="0" borderId="3" xfId="0" applyFont="1" applyBorder="1" applyAlignment="1">
      <alignment horizontal="center" vertical="center" wrapText="1"/>
    </xf>
    <xf numFmtId="0" fontId="24" fillId="0" borderId="68" xfId="0" applyFont="1" applyBorder="1" applyAlignment="1">
      <alignment horizontal="center" vertical="center" wrapText="1"/>
    </xf>
    <xf numFmtId="0" fontId="14" fillId="0" borderId="1" xfId="0" applyFont="1" applyBorder="1"/>
    <xf numFmtId="0" fontId="14" fillId="0" borderId="0" xfId="0" applyFont="1" applyAlignment="1">
      <alignment horizontal="center" vertical="center"/>
    </xf>
    <xf numFmtId="0" fontId="14" fillId="0" borderId="2" xfId="0" applyFont="1" applyBorder="1" applyAlignment="1">
      <alignment horizontal="center" vertical="center"/>
    </xf>
    <xf numFmtId="0" fontId="14" fillId="0" borderId="0" xfId="0" applyFont="1"/>
    <xf numFmtId="0" fontId="14" fillId="0" borderId="0" xfId="0" applyFont="1" applyAlignment="1">
      <alignment horizontal="left"/>
    </xf>
    <xf numFmtId="0" fontId="14" fillId="0" borderId="2" xfId="0" applyFont="1" applyBorder="1" applyAlignment="1">
      <alignment horizontal="center"/>
    </xf>
    <xf numFmtId="0" fontId="20" fillId="0" borderId="19" xfId="0" applyFont="1" applyBorder="1" applyAlignment="1">
      <alignment horizontal="center" vertical="center" wrapText="1"/>
    </xf>
    <xf numFmtId="0" fontId="16" fillId="0" borderId="3" xfId="0" applyFont="1" applyBorder="1" applyAlignment="1">
      <alignment vertical="center" wrapText="1"/>
    </xf>
    <xf numFmtId="0" fontId="16" fillId="0" borderId="4" xfId="0" applyFont="1" applyBorder="1" applyAlignment="1">
      <alignment horizontal="center" vertical="center" wrapText="1"/>
    </xf>
    <xf numFmtId="0" fontId="20" fillId="0" borderId="3" xfId="0" applyFont="1" applyBorder="1" applyAlignment="1">
      <alignment vertical="center" wrapText="1"/>
    </xf>
    <xf numFmtId="0" fontId="20" fillId="0" borderId="4" xfId="0" applyFont="1" applyBorder="1" applyAlignment="1">
      <alignment vertical="center" wrapText="1"/>
    </xf>
    <xf numFmtId="0" fontId="17" fillId="0" borderId="55" xfId="0" applyFont="1" applyBorder="1" applyAlignment="1">
      <alignment horizontal="left" vertical="center" wrapText="1"/>
    </xf>
    <xf numFmtId="0" fontId="17" fillId="0" borderId="57" xfId="0" applyFont="1" applyBorder="1" applyAlignment="1">
      <alignment horizontal="left" vertical="center"/>
    </xf>
    <xf numFmtId="0" fontId="17" fillId="0" borderId="63" xfId="0" applyFont="1" applyBorder="1" applyAlignment="1">
      <alignment horizontal="left" vertical="center"/>
    </xf>
    <xf numFmtId="0" fontId="17" fillId="0" borderId="62" xfId="0" applyFont="1" applyBorder="1" applyAlignment="1">
      <alignment horizontal="left" vertical="center"/>
    </xf>
    <xf numFmtId="0" fontId="17" fillId="0" borderId="58" xfId="0" applyFont="1" applyBorder="1" applyAlignment="1">
      <alignment horizontal="left" vertical="center"/>
    </xf>
    <xf numFmtId="0" fontId="17"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11" fillId="0" borderId="51" xfId="0" applyFont="1" applyBorder="1" applyAlignment="1">
      <alignment horizont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1" fillId="0" borderId="62"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9" xfId="0" applyFont="1" applyBorder="1" applyAlignment="1">
      <alignment horizontal="left" vertical="top" wrapText="1"/>
    </xf>
    <xf numFmtId="0" fontId="13" fillId="0" borderId="40" xfId="0" applyFont="1" applyBorder="1" applyAlignment="1">
      <alignment horizontal="left" vertical="top" wrapText="1"/>
    </xf>
    <xf numFmtId="0" fontId="13" fillId="0" borderId="41" xfId="0" applyFont="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8" fillId="0" borderId="0" xfId="0" applyFont="1" applyAlignment="1">
      <alignment horizontal="left" vertical="center" wrapText="1"/>
    </xf>
    <xf numFmtId="0" fontId="14" fillId="0" borderId="35" xfId="0" applyFont="1" applyBorder="1" applyAlignment="1">
      <alignment horizontal="left" vertical="top" wrapText="1"/>
    </xf>
    <xf numFmtId="0" fontId="14" fillId="0" borderId="3" xfId="0" applyFont="1" applyBorder="1" applyAlignment="1">
      <alignment horizontal="left" vertical="top" wrapText="1"/>
    </xf>
    <xf numFmtId="0" fontId="14" fillId="0" borderId="19" xfId="0" applyFont="1" applyBorder="1" applyAlignment="1">
      <alignment horizontal="left" vertical="top" wrapText="1"/>
    </xf>
    <xf numFmtId="0" fontId="14" fillId="0" borderId="36" xfId="0" applyFont="1" applyBorder="1" applyAlignment="1">
      <alignment horizontal="left" vertical="top" wrapText="1"/>
    </xf>
    <xf numFmtId="0" fontId="14" fillId="0" borderId="9" xfId="0" applyFont="1" applyBorder="1" applyAlignment="1">
      <alignment horizontal="left" vertical="top" wrapText="1"/>
    </xf>
    <xf numFmtId="0" fontId="14" fillId="0" borderId="38" xfId="0" applyFont="1" applyBorder="1" applyAlignment="1">
      <alignment horizontal="left" vertical="top" wrapText="1"/>
    </xf>
    <xf numFmtId="0" fontId="5" fillId="0" borderId="3" xfId="0" applyFont="1" applyBorder="1" applyAlignment="1">
      <alignment horizontal="center"/>
    </xf>
    <xf numFmtId="0" fontId="14" fillId="0" borderId="29" xfId="0" applyFont="1" applyBorder="1" applyAlignment="1">
      <alignment horizontal="center"/>
    </xf>
    <xf numFmtId="0" fontId="14" fillId="0" borderId="30" xfId="0" applyFont="1" applyBorder="1" applyAlignment="1">
      <alignment horizontal="center"/>
    </xf>
    <xf numFmtId="0" fontId="14" fillId="0" borderId="31" xfId="0" applyFont="1" applyBorder="1" applyAlignment="1">
      <alignment horizontal="center"/>
    </xf>
    <xf numFmtId="0" fontId="19" fillId="0" borderId="35" xfId="0" applyFont="1" applyBorder="1" applyAlignment="1">
      <alignment horizontal="left" vertical="top" wrapText="1"/>
    </xf>
    <xf numFmtId="0" fontId="17" fillId="0" borderId="3" xfId="0" applyFont="1" applyBorder="1" applyAlignment="1">
      <alignment horizontal="left" vertical="top" wrapText="1"/>
    </xf>
    <xf numFmtId="0" fontId="17" fillId="0" borderId="19" xfId="0" applyFont="1" applyBorder="1" applyAlignment="1">
      <alignment horizontal="left" vertical="top" wrapText="1"/>
    </xf>
    <xf numFmtId="0" fontId="17" fillId="0" borderId="45" xfId="0" applyFont="1" applyBorder="1" applyAlignment="1">
      <alignment horizontal="left" vertical="center" wrapText="1"/>
    </xf>
    <xf numFmtId="0" fontId="17" fillId="0" borderId="28" xfId="0" applyFont="1" applyBorder="1" applyAlignment="1">
      <alignment horizontal="left" vertical="center" wrapText="1"/>
    </xf>
    <xf numFmtId="0" fontId="17" fillId="0" borderId="46" xfId="0" applyFont="1" applyBorder="1" applyAlignment="1">
      <alignment horizontal="left" vertical="center" wrapText="1"/>
    </xf>
    <xf numFmtId="0" fontId="13" fillId="0" borderId="55" xfId="0" applyFont="1" applyBorder="1" applyAlignment="1">
      <alignment horizontal="center" vertical="center"/>
    </xf>
    <xf numFmtId="0" fontId="13" fillId="0" borderId="56" xfId="0" applyFont="1" applyBorder="1" applyAlignment="1">
      <alignment horizontal="center" vertical="center"/>
    </xf>
    <xf numFmtId="0" fontId="13" fillId="0" borderId="57" xfId="0" applyFont="1" applyBorder="1" applyAlignment="1">
      <alignment horizontal="center" vertical="center"/>
    </xf>
    <xf numFmtId="0" fontId="13" fillId="0" borderId="63" xfId="0" applyFont="1" applyBorder="1" applyAlignment="1">
      <alignment horizontal="center" vertical="center"/>
    </xf>
    <xf numFmtId="0" fontId="13" fillId="0" borderId="0" xfId="0" applyFont="1" applyAlignment="1">
      <alignment horizontal="center" vertical="center"/>
    </xf>
    <xf numFmtId="0" fontId="13" fillId="0" borderId="62" xfId="0" applyFont="1" applyBorder="1" applyAlignment="1">
      <alignment horizontal="center" vertical="center"/>
    </xf>
    <xf numFmtId="0" fontId="13" fillId="0" borderId="58" xfId="0" applyFont="1" applyBorder="1" applyAlignment="1">
      <alignment horizontal="center" vertical="center"/>
    </xf>
    <xf numFmtId="0" fontId="13" fillId="0" borderId="51" xfId="0" applyFont="1" applyBorder="1" applyAlignment="1">
      <alignment horizontal="center" vertical="center"/>
    </xf>
    <xf numFmtId="0" fontId="13" fillId="0" borderId="59" xfId="0" applyFont="1" applyBorder="1" applyAlignment="1">
      <alignment horizontal="center" vertical="center"/>
    </xf>
    <xf numFmtId="0" fontId="17" fillId="0" borderId="47" xfId="0" applyFont="1" applyBorder="1" applyAlignment="1">
      <alignment horizontal="left" vertical="center" wrapText="1"/>
    </xf>
    <xf numFmtId="0" fontId="17" fillId="0" borderId="64" xfId="0" applyFont="1" applyBorder="1" applyAlignment="1">
      <alignment horizontal="left" vertical="center" wrapText="1"/>
    </xf>
    <xf numFmtId="0" fontId="16" fillId="0" borderId="14" xfId="0" applyFont="1" applyBorder="1" applyAlignment="1">
      <alignment vertical="center"/>
    </xf>
    <xf numFmtId="0" fontId="16" fillId="0" borderId="6" xfId="0" applyFont="1" applyBorder="1" applyAlignment="1">
      <alignment vertical="center"/>
    </xf>
    <xf numFmtId="0" fontId="14" fillId="2" borderId="42" xfId="0" applyFont="1" applyFill="1" applyBorder="1" applyAlignment="1">
      <alignment horizontal="center" vertical="center" wrapText="1"/>
    </xf>
    <xf numFmtId="0" fontId="14" fillId="2" borderId="46" xfId="0" applyFont="1" applyFill="1" applyBorder="1" applyAlignment="1">
      <alignment horizontal="center" vertical="center" wrapText="1"/>
    </xf>
    <xf numFmtId="0" fontId="14" fillId="2" borderId="47" xfId="0" applyFont="1" applyFill="1" applyBorder="1" applyAlignment="1">
      <alignment horizontal="center" vertical="center" wrapText="1"/>
    </xf>
    <xf numFmtId="0" fontId="14" fillId="2" borderId="28" xfId="0" applyFont="1" applyFill="1" applyBorder="1" applyAlignment="1">
      <alignment horizontal="center" vertical="center" wrapText="1"/>
    </xf>
    <xf numFmtId="0" fontId="15" fillId="0" borderId="48" xfId="0" applyFont="1" applyBorder="1" applyAlignment="1">
      <alignment horizontal="center" vertical="center" wrapText="1"/>
    </xf>
    <xf numFmtId="0" fontId="15" fillId="0" borderId="49" xfId="0" applyFont="1" applyBorder="1" applyAlignment="1">
      <alignment horizontal="center" vertical="center" wrapText="1"/>
    </xf>
    <xf numFmtId="0" fontId="15" fillId="0" borderId="50" xfId="0" applyFont="1" applyBorder="1" applyAlignment="1">
      <alignment horizontal="center" vertical="center" wrapText="1"/>
    </xf>
    <xf numFmtId="0" fontId="16" fillId="0" borderId="12" xfId="0" applyFont="1" applyBorder="1" applyAlignment="1">
      <alignment vertical="center"/>
    </xf>
    <xf numFmtId="0" fontId="16" fillId="0" borderId="5" xfId="0" applyFont="1" applyBorder="1" applyAlignment="1">
      <alignment vertical="center"/>
    </xf>
    <xf numFmtId="0" fontId="16" fillId="0" borderId="17" xfId="0" applyFont="1" applyBorder="1" applyAlignment="1">
      <alignment vertical="center"/>
    </xf>
    <xf numFmtId="0" fontId="16" fillId="0" borderId="7" xfId="0" applyFont="1" applyBorder="1" applyAlignment="1">
      <alignment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4" fillId="0" borderId="39" xfId="0" applyFont="1" applyBorder="1" applyAlignment="1">
      <alignment horizontal="left" wrapText="1"/>
    </xf>
    <xf numFmtId="0" fontId="14" fillId="0" borderId="40" xfId="0" applyFont="1" applyBorder="1" applyAlignment="1">
      <alignment horizontal="left" wrapText="1"/>
    </xf>
    <xf numFmtId="0" fontId="14" fillId="0" borderId="1" xfId="0" applyFont="1" applyBorder="1" applyAlignment="1">
      <alignment horizontal="left" wrapText="1"/>
    </xf>
    <xf numFmtId="0" fontId="14" fillId="0" borderId="0" xfId="0" applyFont="1" applyAlignment="1">
      <alignment horizontal="left" wrapText="1"/>
    </xf>
    <xf numFmtId="0" fontId="14" fillId="0" borderId="8" xfId="0" applyFont="1" applyBorder="1" applyAlignment="1">
      <alignment horizontal="left" wrapText="1"/>
    </xf>
    <xf numFmtId="0" fontId="14" fillId="0" borderId="10" xfId="0" applyFont="1" applyBorder="1" applyAlignment="1">
      <alignment horizontal="left" wrapText="1"/>
    </xf>
    <xf numFmtId="0" fontId="14" fillId="0" borderId="65" xfId="0" applyFont="1" applyBorder="1" applyAlignment="1">
      <alignment horizontal="left" vertical="center" wrapText="1"/>
    </xf>
    <xf numFmtId="0" fontId="14" fillId="0" borderId="66" xfId="0" applyFont="1" applyBorder="1" applyAlignment="1">
      <alignment horizontal="left" vertical="center" wrapText="1"/>
    </xf>
    <xf numFmtId="0" fontId="14" fillId="0" borderId="67" xfId="0" applyFont="1" applyBorder="1" applyAlignment="1">
      <alignment horizontal="left" vertical="center" wrapText="1"/>
    </xf>
    <xf numFmtId="0" fontId="20" fillId="0" borderId="3" xfId="0" applyFont="1" applyBorder="1" applyAlignment="1">
      <alignment horizontal="center" vertical="center" wrapText="1"/>
    </xf>
    <xf numFmtId="0" fontId="15" fillId="6" borderId="3" xfId="0" applyFont="1" applyFill="1" applyBorder="1" applyAlignment="1">
      <alignment horizontal="center" vertical="center" wrapText="1"/>
    </xf>
    <xf numFmtId="0" fontId="20" fillId="6" borderId="3" xfId="0" applyFont="1" applyFill="1" applyBorder="1" applyAlignment="1">
      <alignment horizontal="center"/>
    </xf>
    <xf numFmtId="0" fontId="15" fillId="0" borderId="51" xfId="0" applyFont="1" applyBorder="1" applyAlignment="1">
      <alignment horizontal="center"/>
    </xf>
    <xf numFmtId="0" fontId="20" fillId="8" borderId="3" xfId="0" applyFont="1" applyFill="1" applyBorder="1" applyAlignment="1">
      <alignment horizontal="center" vertical="center"/>
    </xf>
    <xf numFmtId="0" fontId="20" fillId="9" borderId="3" xfId="0" applyFont="1" applyFill="1" applyBorder="1" applyAlignment="1">
      <alignment horizontal="center" vertical="center"/>
    </xf>
    <xf numFmtId="0" fontId="15" fillId="0" borderId="0" xfId="0" applyFont="1" applyAlignment="1">
      <alignment horizontal="center"/>
    </xf>
    <xf numFmtId="0" fontId="15" fillId="6" borderId="19" xfId="0" applyFont="1" applyFill="1" applyBorder="1" applyAlignment="1">
      <alignment horizontal="center" vertical="center" wrapText="1"/>
    </xf>
    <xf numFmtId="0" fontId="20" fillId="6" borderId="19" xfId="0" applyFont="1" applyFill="1" applyBorder="1" applyAlignment="1">
      <alignment horizontal="center"/>
    </xf>
    <xf numFmtId="0" fontId="20" fillId="0" borderId="19" xfId="0" applyFont="1" applyBorder="1" applyAlignment="1">
      <alignment horizontal="center" vertical="center" wrapText="1"/>
    </xf>
    <xf numFmtId="0" fontId="15" fillId="2" borderId="0" xfId="0" applyFont="1" applyFill="1" applyAlignment="1">
      <alignment horizontal="center"/>
    </xf>
    <xf numFmtId="0" fontId="20" fillId="10" borderId="3" xfId="0" applyFont="1" applyFill="1" applyBorder="1" applyAlignment="1">
      <alignment horizontal="center" vertical="center"/>
    </xf>
    <xf numFmtId="0" fontId="15" fillId="6" borderId="3" xfId="0" applyFont="1" applyFill="1" applyBorder="1" applyAlignment="1">
      <alignment horizontal="center" vertical="center"/>
    </xf>
    <xf numFmtId="0" fontId="20" fillId="9" borderId="19" xfId="0" applyFont="1" applyFill="1" applyBorder="1" applyAlignment="1">
      <alignment horizontal="center" vertical="center"/>
    </xf>
    <xf numFmtId="0" fontId="20" fillId="9" borderId="4" xfId="0" applyFont="1" applyFill="1" applyBorder="1" applyAlignment="1">
      <alignment horizontal="center" vertical="center"/>
    </xf>
    <xf numFmtId="0" fontId="20" fillId="9" borderId="20" xfId="0" applyFont="1" applyFill="1" applyBorder="1" applyAlignment="1">
      <alignment horizontal="center" vertical="center"/>
    </xf>
    <xf numFmtId="0" fontId="20" fillId="10" borderId="19" xfId="0" applyFont="1" applyFill="1" applyBorder="1" applyAlignment="1">
      <alignment horizontal="center" vertical="center"/>
    </xf>
    <xf numFmtId="0" fontId="14" fillId="0" borderId="52" xfId="0" applyFont="1" applyBorder="1" applyAlignment="1">
      <alignment horizontal="right" vertical="center" textRotation="90"/>
    </xf>
    <xf numFmtId="0" fontId="16" fillId="0" borderId="34" xfId="0" applyFont="1" applyBorder="1" applyAlignment="1">
      <alignment horizontal="left" vertical="center" wrapText="1"/>
    </xf>
    <xf numFmtId="0" fontId="14" fillId="0" borderId="0" xfId="0" applyFont="1" applyAlignment="1">
      <alignment horizontal="right" vertical="center" textRotation="90"/>
    </xf>
    <xf numFmtId="0" fontId="16" fillId="0" borderId="3" xfId="0" applyFont="1" applyBorder="1" applyAlignment="1">
      <alignment horizontal="left" vertical="center" wrapText="1"/>
    </xf>
    <xf numFmtId="0" fontId="15" fillId="0" borderId="53" xfId="0" applyFont="1" applyBorder="1" applyAlignment="1">
      <alignment horizontal="center" vertical="center"/>
    </xf>
    <xf numFmtId="0" fontId="15" fillId="0" borderId="40" xfId="0" applyFont="1" applyBorder="1" applyAlignment="1">
      <alignment horizontal="center" vertical="center"/>
    </xf>
    <xf numFmtId="0" fontId="15" fillId="0" borderId="41" xfId="0" applyFont="1" applyBorder="1" applyAlignment="1">
      <alignment horizontal="center" vertical="center"/>
    </xf>
    <xf numFmtId="0" fontId="21" fillId="4" borderId="48" xfId="0" applyFont="1" applyFill="1" applyBorder="1" applyAlignment="1">
      <alignment horizontal="center" vertical="center" wrapText="1"/>
    </xf>
    <xf numFmtId="0" fontId="21" fillId="4" borderId="49" xfId="0" applyFont="1" applyFill="1" applyBorder="1" applyAlignment="1">
      <alignment horizontal="center" vertical="center" wrapText="1"/>
    </xf>
    <xf numFmtId="0" fontId="21" fillId="4" borderId="54" xfId="0" applyFont="1" applyFill="1" applyBorder="1" applyAlignment="1">
      <alignment horizontal="center" vertical="center" wrapText="1"/>
    </xf>
    <xf numFmtId="0" fontId="27" fillId="2" borderId="48" xfId="0" applyFont="1" applyFill="1" applyBorder="1" applyAlignment="1">
      <alignment horizontal="left" vertical="top" wrapText="1" readingOrder="1"/>
    </xf>
    <xf numFmtId="0" fontId="27" fillId="2" borderId="49" xfId="0" applyFont="1" applyFill="1" applyBorder="1" applyAlignment="1">
      <alignment horizontal="left" vertical="top" wrapText="1" readingOrder="1"/>
    </xf>
    <xf numFmtId="0" fontId="27" fillId="2" borderId="50" xfId="0" applyFont="1" applyFill="1" applyBorder="1" applyAlignment="1">
      <alignment horizontal="left" vertical="top" wrapText="1" readingOrder="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4" fillId="0" borderId="2" xfId="0" applyFont="1" applyBorder="1" applyAlignment="1">
      <alignment horizontal="left" vertical="center" wrapText="1"/>
    </xf>
    <xf numFmtId="0" fontId="23" fillId="0" borderId="39" xfId="0" applyFont="1" applyBorder="1" applyAlignment="1">
      <alignment horizontal="center" vertical="center"/>
    </xf>
    <xf numFmtId="0" fontId="23" fillId="0" borderId="40" xfId="0" applyFont="1" applyBorder="1" applyAlignment="1">
      <alignment horizontal="center" vertical="center"/>
    </xf>
    <xf numFmtId="0" fontId="23" fillId="0" borderId="41" xfId="0" applyFont="1" applyBorder="1" applyAlignment="1">
      <alignment horizontal="center" vertical="center"/>
    </xf>
    <xf numFmtId="0" fontId="17" fillId="0" borderId="57" xfId="0" applyFont="1" applyBorder="1" applyAlignment="1">
      <alignment horizontal="left" vertical="center" wrapText="1"/>
    </xf>
    <xf numFmtId="0" fontId="17" fillId="0" borderId="63" xfId="0" applyFont="1" applyBorder="1" applyAlignment="1">
      <alignment horizontal="left" vertical="center" wrapText="1"/>
    </xf>
    <xf numFmtId="0" fontId="17" fillId="0" borderId="62" xfId="0" applyFont="1" applyBorder="1" applyAlignment="1">
      <alignment horizontal="left" vertical="center" wrapText="1"/>
    </xf>
    <xf numFmtId="0" fontId="17" fillId="0" borderId="58" xfId="0" applyFont="1" applyBorder="1" applyAlignment="1">
      <alignment horizontal="left" vertical="center" wrapText="1"/>
    </xf>
    <xf numFmtId="0" fontId="17" fillId="0" borderId="59" xfId="0" applyFont="1" applyBorder="1" applyAlignment="1">
      <alignment horizontal="left" vertical="center" wrapText="1"/>
    </xf>
    <xf numFmtId="0" fontId="21" fillId="4" borderId="30" xfId="0" applyFont="1" applyFill="1" applyBorder="1" applyAlignment="1">
      <alignment horizontal="center" vertical="center" wrapText="1"/>
    </xf>
    <xf numFmtId="0" fontId="16" fillId="0" borderId="4" xfId="0" applyFont="1" applyBorder="1" applyAlignment="1">
      <alignment horizontal="left" vertical="center" wrapText="1"/>
    </xf>
    <xf numFmtId="0" fontId="16" fillId="0" borderId="44" xfId="0" applyFont="1" applyBorder="1" applyAlignment="1">
      <alignment horizontal="left" vertical="center" wrapText="1"/>
    </xf>
    <xf numFmtId="0" fontId="16" fillId="0" borderId="26" xfId="0" applyFont="1" applyBorder="1" applyAlignment="1">
      <alignment horizontal="left" vertical="center" wrapText="1"/>
    </xf>
    <xf numFmtId="0" fontId="20" fillId="10" borderId="4" xfId="0" applyFont="1" applyFill="1" applyBorder="1" applyAlignment="1">
      <alignment horizontal="center" vertical="center"/>
    </xf>
    <xf numFmtId="0" fontId="20" fillId="10" borderId="26" xfId="0" applyFont="1" applyFill="1" applyBorder="1" applyAlignment="1">
      <alignment horizontal="center" vertical="center"/>
    </xf>
    <xf numFmtId="0" fontId="20" fillId="9" borderId="26" xfId="0" applyFont="1" applyFill="1" applyBorder="1" applyAlignment="1">
      <alignment horizontal="center" vertical="center"/>
    </xf>
    <xf numFmtId="0" fontId="20" fillId="6" borderId="4" xfId="0" applyFont="1" applyFill="1" applyBorder="1" applyAlignment="1">
      <alignment horizontal="center"/>
    </xf>
    <xf numFmtId="0" fontId="20" fillId="6" borderId="26" xfId="0" applyFont="1" applyFill="1" applyBorder="1" applyAlignment="1">
      <alignment horizontal="center"/>
    </xf>
    <xf numFmtId="0" fontId="20" fillId="7" borderId="4" xfId="0" applyFont="1" applyFill="1" applyBorder="1" applyAlignment="1">
      <alignment horizontal="center" vertical="center"/>
    </xf>
    <xf numFmtId="0" fontId="20" fillId="7" borderId="44" xfId="0" applyFont="1" applyFill="1" applyBorder="1" applyAlignment="1">
      <alignment horizontal="center" vertical="center"/>
    </xf>
    <xf numFmtId="0" fontId="20" fillId="7" borderId="26" xfId="0" applyFont="1" applyFill="1" applyBorder="1" applyAlignment="1">
      <alignment horizontal="center" vertical="center"/>
    </xf>
    <xf numFmtId="0" fontId="20" fillId="8" borderId="4" xfId="0" applyFont="1" applyFill="1" applyBorder="1" applyAlignment="1">
      <alignment horizontal="center" vertical="center"/>
    </xf>
    <xf numFmtId="0" fontId="20" fillId="8" borderId="26" xfId="0" applyFont="1" applyFill="1" applyBorder="1" applyAlignment="1">
      <alignment horizontal="center" vertical="center"/>
    </xf>
    <xf numFmtId="0" fontId="20" fillId="6" borderId="44" xfId="0" applyFont="1" applyFill="1" applyBorder="1" applyAlignment="1">
      <alignment horizontal="center"/>
    </xf>
    <xf numFmtId="0" fontId="20" fillId="9" borderId="44" xfId="0" applyFont="1" applyFill="1" applyBorder="1" applyAlignment="1">
      <alignment horizontal="center" vertical="center"/>
    </xf>
    <xf numFmtId="0" fontId="15" fillId="6" borderId="4" xfId="0" applyFont="1" applyFill="1" applyBorder="1" applyAlignment="1">
      <alignment horizontal="center" vertical="center" wrapText="1"/>
    </xf>
    <xf numFmtId="0" fontId="15" fillId="6" borderId="44" xfId="0" applyFont="1" applyFill="1" applyBorder="1" applyAlignment="1">
      <alignment horizontal="center" vertical="center" wrapText="1"/>
    </xf>
    <xf numFmtId="0" fontId="15" fillId="6" borderId="26" xfId="0" applyFont="1" applyFill="1" applyBorder="1" applyAlignment="1">
      <alignment horizontal="center" vertical="center" wrapText="1"/>
    </xf>
    <xf numFmtId="0" fontId="20" fillId="0" borderId="4" xfId="0" applyFont="1" applyBorder="1" applyAlignment="1">
      <alignment horizontal="center" vertical="center" wrapText="1"/>
    </xf>
    <xf numFmtId="0" fontId="20" fillId="0" borderId="44" xfId="0" applyFont="1" applyBorder="1" applyAlignment="1">
      <alignment horizontal="center" vertical="center" wrapText="1"/>
    </xf>
    <xf numFmtId="0" fontId="20" fillId="0" borderId="26" xfId="0" applyFont="1" applyBorder="1" applyAlignment="1">
      <alignment horizontal="center" vertical="center" wrapText="1"/>
    </xf>
    <xf numFmtId="0" fontId="20" fillId="8" borderId="44" xfId="0" applyFont="1" applyFill="1" applyBorder="1" applyAlignment="1">
      <alignment horizontal="center" vertical="center"/>
    </xf>
    <xf numFmtId="0" fontId="15" fillId="6" borderId="55" xfId="0" applyFont="1" applyFill="1" applyBorder="1" applyAlignment="1">
      <alignment horizontal="center" vertical="center" wrapText="1"/>
    </xf>
    <xf numFmtId="0" fontId="15" fillId="6" borderId="56" xfId="0" applyFont="1" applyFill="1" applyBorder="1" applyAlignment="1">
      <alignment horizontal="center" vertical="center" wrapText="1"/>
    </xf>
    <xf numFmtId="0" fontId="15" fillId="6" borderId="57" xfId="0" applyFont="1" applyFill="1" applyBorder="1" applyAlignment="1">
      <alignment horizontal="center" vertical="center" wrapText="1"/>
    </xf>
    <xf numFmtId="0" fontId="15" fillId="6" borderId="58" xfId="0" applyFont="1" applyFill="1" applyBorder="1" applyAlignment="1">
      <alignment horizontal="center" vertical="center" wrapText="1"/>
    </xf>
    <xf numFmtId="0" fontId="15" fillId="6" borderId="51" xfId="0" applyFont="1" applyFill="1" applyBorder="1" applyAlignment="1">
      <alignment horizontal="center" vertical="center" wrapText="1"/>
    </xf>
    <xf numFmtId="0" fontId="15" fillId="6" borderId="59" xfId="0" applyFont="1" applyFill="1" applyBorder="1" applyAlignment="1">
      <alignment horizontal="center" vertical="center" wrapText="1"/>
    </xf>
    <xf numFmtId="0" fontId="15" fillId="6" borderId="47" xfId="0" applyFont="1" applyFill="1" applyBorder="1" applyAlignment="1">
      <alignment horizontal="center" vertical="center" wrapText="1"/>
    </xf>
    <xf numFmtId="0" fontId="15" fillId="6" borderId="28" xfId="0" applyFont="1" applyFill="1" applyBorder="1" applyAlignment="1">
      <alignment horizontal="center" vertical="center" wrapText="1"/>
    </xf>
    <xf numFmtId="0" fontId="15" fillId="6" borderId="4" xfId="0" applyFont="1" applyFill="1" applyBorder="1" applyAlignment="1">
      <alignment horizontal="center" vertical="center"/>
    </xf>
    <xf numFmtId="0" fontId="15" fillId="6" borderId="26" xfId="0" applyFont="1" applyFill="1" applyBorder="1" applyAlignment="1">
      <alignment horizontal="center" vertical="center"/>
    </xf>
    <xf numFmtId="0" fontId="20" fillId="7" borderId="60" xfId="0" applyFont="1" applyFill="1" applyBorder="1" applyAlignment="1">
      <alignment horizontal="center" vertical="center"/>
    </xf>
    <xf numFmtId="0" fontId="20" fillId="7" borderId="61" xfId="0" applyFont="1" applyFill="1" applyBorder="1" applyAlignment="1">
      <alignment horizontal="center" vertical="center"/>
    </xf>
    <xf numFmtId="0" fontId="16" fillId="0" borderId="3" xfId="0" applyFont="1" applyBorder="1" applyAlignment="1">
      <alignment horizontal="center" vertical="center" wrapText="1"/>
    </xf>
    <xf numFmtId="0" fontId="15" fillId="2" borderId="51" xfId="0" applyFont="1" applyFill="1" applyBorder="1" applyAlignment="1">
      <alignment horizontal="center"/>
    </xf>
    <xf numFmtId="0" fontId="16" fillId="0" borderId="4" xfId="0" applyFont="1" applyBorder="1" applyAlignment="1">
      <alignment horizontal="center" vertical="center" wrapText="1"/>
    </xf>
    <xf numFmtId="0" fontId="16" fillId="0" borderId="44" xfId="0" applyFont="1" applyBorder="1" applyAlignment="1">
      <alignment horizontal="center" vertical="center" wrapText="1"/>
    </xf>
    <xf numFmtId="0" fontId="16" fillId="0" borderId="26" xfId="0" applyFont="1" applyBorder="1" applyAlignment="1">
      <alignment horizontal="center" vertical="center" wrapText="1"/>
    </xf>
    <xf numFmtId="0" fontId="15" fillId="6" borderId="44" xfId="0" applyFont="1" applyFill="1" applyBorder="1" applyAlignment="1">
      <alignment horizontal="center" vertical="center"/>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15" fillId="0" borderId="1" xfId="0" applyFont="1" applyBorder="1" applyAlignment="1">
      <alignment horizontal="center" vertical="center"/>
    </xf>
    <xf numFmtId="0" fontId="15" fillId="0" borderId="0" xfId="0" applyFont="1" applyAlignment="1">
      <alignment horizontal="center" vertical="center"/>
    </xf>
    <xf numFmtId="0" fontId="15" fillId="0" borderId="2" xfId="0" applyFont="1" applyBorder="1" applyAlignment="1">
      <alignment horizontal="center" vertical="center"/>
    </xf>
    <xf numFmtId="0" fontId="20" fillId="0" borderId="34" xfId="0" applyFont="1" applyBorder="1" applyAlignment="1">
      <alignment horizontal="center" vertical="center" wrapText="1"/>
    </xf>
    <xf numFmtId="0" fontId="16" fillId="0" borderId="34" xfId="0" applyFont="1" applyBorder="1" applyAlignment="1">
      <alignment horizontal="center" vertical="center" wrapText="1"/>
    </xf>
    <xf numFmtId="0" fontId="22" fillId="4" borderId="30" xfId="0" applyFont="1" applyFill="1" applyBorder="1" applyAlignment="1">
      <alignment horizontal="center" vertical="center" wrapText="1"/>
    </xf>
    <xf numFmtId="0" fontId="26" fillId="0" borderId="1" xfId="0" applyFont="1" applyBorder="1" applyAlignment="1">
      <alignment vertical="center" wrapText="1"/>
    </xf>
    <xf numFmtId="0" fontId="26" fillId="0" borderId="0" xfId="0" applyFont="1" applyAlignment="1">
      <alignment vertical="center" wrapText="1"/>
    </xf>
    <xf numFmtId="0" fontId="26" fillId="0" borderId="1" xfId="0" applyFont="1" applyBorder="1"/>
    <xf numFmtId="0" fontId="26" fillId="0" borderId="0" xfId="0" applyFont="1"/>
  </cellXfs>
  <cellStyles count="1">
    <cellStyle name="Normal" xfId="0" builtinId="0"/>
  </cellStyles>
  <dxfs count="46">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lor theme="0"/>
        <name val="Cambria"/>
        <scheme val="none"/>
      </font>
      <fill>
        <patternFill>
          <bgColor rgb="FFFF0000"/>
        </patternFill>
      </fill>
    </dxf>
    <dxf>
      <fill>
        <patternFill>
          <bgColor rgb="FFF3BA2D"/>
        </patternFill>
      </fill>
    </dxf>
    <dxf>
      <fill>
        <patternFill>
          <bgColor rgb="FFFFFF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ill>
        <patternFill>
          <bgColor rgb="FFEFAE2D"/>
        </patternFill>
      </fill>
    </dxf>
    <dxf>
      <fill>
        <patternFill>
          <bgColor rgb="FFFFFF00"/>
        </patternFill>
      </fill>
    </dxf>
    <dxf>
      <fill>
        <patternFill>
          <bgColor rgb="FF92D050"/>
        </patternFill>
      </fill>
    </dxf>
    <dxf>
      <font>
        <color rgb="FF9C0006"/>
      </font>
      <fill>
        <patternFill>
          <bgColor rgb="FFFF0000"/>
        </patternFill>
      </fill>
    </dxf>
    <dxf>
      <fill>
        <patternFill>
          <bgColor rgb="FFEEBF3A"/>
        </patternFill>
      </fill>
    </dxf>
    <dxf>
      <fill>
        <patternFill>
          <bgColor rgb="FFFFFF00"/>
        </patternFill>
      </fill>
    </dxf>
    <dxf>
      <fill>
        <patternFill>
          <bgColor rgb="FF92D05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3" zoomScale="70" zoomScaleNormal="70" zoomScalePageLayoutView="40" workbookViewId="0">
      <selection activeCell="B8" sqref="B8:F8"/>
    </sheetView>
  </sheetViews>
  <sheetFormatPr baseColWidth="10" defaultColWidth="11.5" defaultRowHeight="13" x14ac:dyDescent="0.15"/>
  <cols>
    <col min="1" max="1" width="2.6640625" customWidth="1"/>
    <col min="2" max="2" width="42" customWidth="1"/>
    <col min="3" max="3" width="71.5" customWidth="1"/>
    <col min="4" max="4" width="36.6640625" customWidth="1"/>
    <col min="5" max="5" width="28.5" customWidth="1"/>
    <col min="6" max="6" width="35.83203125" customWidth="1"/>
    <col min="7" max="7" width="2.6640625" customWidth="1"/>
  </cols>
  <sheetData>
    <row r="1" spans="2:6" ht="14.25" customHeight="1" x14ac:dyDescent="0.15"/>
    <row r="2" spans="2:6" ht="84" customHeight="1" x14ac:dyDescent="0.15">
      <c r="B2" s="188"/>
      <c r="C2" s="198" t="s">
        <v>0</v>
      </c>
      <c r="D2" s="199"/>
      <c r="E2" s="200"/>
      <c r="F2" s="207" t="s">
        <v>1</v>
      </c>
    </row>
    <row r="3" spans="2:6" ht="42.75" customHeight="1" x14ac:dyDescent="0.15">
      <c r="B3" s="188"/>
      <c r="C3" s="201"/>
      <c r="D3" s="202"/>
      <c r="E3" s="203"/>
      <c r="F3" s="208"/>
    </row>
    <row r="4" spans="2:6" ht="41.25" customHeight="1" x14ac:dyDescent="0.15">
      <c r="B4" s="188"/>
      <c r="C4" s="204"/>
      <c r="D4" s="205"/>
      <c r="E4" s="206"/>
      <c r="F4" s="196"/>
    </row>
    <row r="5" spans="2:6" ht="37.5" customHeight="1" thickBot="1" x14ac:dyDescent="0.25">
      <c r="B5" s="12"/>
      <c r="C5" s="13"/>
      <c r="D5" s="13"/>
      <c r="E5" s="13"/>
      <c r="F5" s="13"/>
    </row>
    <row r="6" spans="2:6" ht="21" customHeight="1" thickBot="1" x14ac:dyDescent="0.25">
      <c r="B6" s="189" t="s">
        <v>2</v>
      </c>
      <c r="C6" s="190"/>
      <c r="D6" s="190"/>
      <c r="E6" s="190"/>
      <c r="F6" s="191"/>
    </row>
    <row r="7" spans="2:6" ht="78.75" customHeight="1" x14ac:dyDescent="0.15">
      <c r="B7" s="195" t="s">
        <v>3</v>
      </c>
      <c r="C7" s="196"/>
      <c r="D7" s="196"/>
      <c r="E7" s="196"/>
      <c r="F7" s="197"/>
    </row>
    <row r="8" spans="2:6" ht="66" customHeight="1" x14ac:dyDescent="0.15">
      <c r="B8" s="192" t="s">
        <v>235</v>
      </c>
      <c r="C8" s="193"/>
      <c r="D8" s="193"/>
      <c r="E8" s="193"/>
      <c r="F8" s="194"/>
    </row>
    <row r="9" spans="2:6" ht="34.5" customHeight="1" x14ac:dyDescent="0.15">
      <c r="B9" s="182" t="s">
        <v>195</v>
      </c>
      <c r="C9" s="183"/>
      <c r="D9" s="183"/>
      <c r="E9" s="183"/>
      <c r="F9" s="184"/>
    </row>
    <row r="10" spans="2:6" ht="36" customHeight="1" x14ac:dyDescent="0.15">
      <c r="B10" s="182" t="s">
        <v>196</v>
      </c>
      <c r="C10" s="183"/>
      <c r="D10" s="183"/>
      <c r="E10" s="183"/>
      <c r="F10" s="184"/>
    </row>
    <row r="11" spans="2:6" ht="72" customHeight="1" x14ac:dyDescent="0.15">
      <c r="B11" s="182" t="s">
        <v>4</v>
      </c>
      <c r="C11" s="183"/>
      <c r="D11" s="183"/>
      <c r="E11" s="183"/>
      <c r="F11" s="184"/>
    </row>
    <row r="12" spans="2:6" ht="34.5" customHeight="1" x14ac:dyDescent="0.15">
      <c r="B12" s="182" t="s">
        <v>197</v>
      </c>
      <c r="C12" s="183"/>
      <c r="D12" s="183"/>
      <c r="E12" s="183"/>
      <c r="F12" s="184"/>
    </row>
    <row r="13" spans="2:6" ht="44.25" customHeight="1" x14ac:dyDescent="0.15">
      <c r="B13" s="182" t="s">
        <v>198</v>
      </c>
      <c r="C13" s="183"/>
      <c r="D13" s="183"/>
      <c r="E13" s="183"/>
      <c r="F13" s="184"/>
    </row>
    <row r="14" spans="2:6" ht="26.25" customHeight="1" x14ac:dyDescent="0.15">
      <c r="B14" s="182" t="s">
        <v>199</v>
      </c>
      <c r="C14" s="183"/>
      <c r="D14" s="183"/>
      <c r="E14" s="183"/>
      <c r="F14" s="184"/>
    </row>
    <row r="15" spans="2:6" ht="22.5" customHeight="1" x14ac:dyDescent="0.15">
      <c r="B15" s="182" t="s">
        <v>200</v>
      </c>
      <c r="C15" s="183"/>
      <c r="D15" s="183"/>
      <c r="E15" s="183"/>
      <c r="F15" s="184"/>
    </row>
    <row r="16" spans="2:6" ht="33" customHeight="1" x14ac:dyDescent="0.15">
      <c r="B16" s="182" t="s">
        <v>201</v>
      </c>
      <c r="C16" s="183"/>
      <c r="D16" s="183"/>
      <c r="E16" s="183"/>
      <c r="F16" s="184"/>
    </row>
    <row r="17" spans="2:6" ht="36.75" customHeight="1" x14ac:dyDescent="0.15">
      <c r="B17" s="182" t="s">
        <v>202</v>
      </c>
      <c r="C17" s="183"/>
      <c r="D17" s="183"/>
      <c r="E17" s="183"/>
      <c r="F17" s="184"/>
    </row>
    <row r="18" spans="2:6" ht="26.25" customHeight="1" x14ac:dyDescent="0.15">
      <c r="B18" s="182" t="s">
        <v>203</v>
      </c>
      <c r="C18" s="183"/>
      <c r="D18" s="183"/>
      <c r="E18" s="183"/>
      <c r="F18" s="184"/>
    </row>
    <row r="19" spans="2:6" ht="27" customHeight="1" thickBot="1" x14ac:dyDescent="0.2">
      <c r="B19" s="185" t="s">
        <v>204</v>
      </c>
      <c r="C19" s="186"/>
      <c r="D19" s="186"/>
      <c r="E19" s="186"/>
      <c r="F19" s="187"/>
    </row>
    <row r="20" spans="2:6" ht="14.25" customHeight="1" x14ac:dyDescent="0.15">
      <c r="B20" s="6"/>
    </row>
    <row r="21" spans="2:6" x14ac:dyDescent="0.15">
      <c r="B21" s="7"/>
    </row>
    <row r="22" spans="2:6" ht="17.25" customHeight="1" x14ac:dyDescent="0.15">
      <c r="B22" s="181"/>
      <c r="C22" s="181"/>
      <c r="D22" s="181"/>
      <c r="E22" s="181"/>
      <c r="F22" s="181"/>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zoomScale="80" zoomScaleNormal="80" zoomScalePageLayoutView="85" workbookViewId="0">
      <selection activeCell="B16" sqref="B16:F16"/>
    </sheetView>
  </sheetViews>
  <sheetFormatPr baseColWidth="10" defaultColWidth="11.5" defaultRowHeight="13" x14ac:dyDescent="0.15"/>
  <cols>
    <col min="1" max="1" width="5.33203125" customWidth="1"/>
    <col min="2" max="2" width="57.83203125" customWidth="1"/>
    <col min="3" max="3" width="105.33203125" customWidth="1"/>
    <col min="4" max="4" width="20" customWidth="1"/>
    <col min="5" max="5" width="23.5" customWidth="1"/>
    <col min="6" max="6" width="31" customWidth="1"/>
  </cols>
  <sheetData>
    <row r="2" spans="2:6" ht="78" customHeight="1" x14ac:dyDescent="0.15">
      <c r="B2" s="188"/>
      <c r="C2" s="198" t="s">
        <v>5</v>
      </c>
      <c r="D2" s="199"/>
      <c r="E2" s="200"/>
      <c r="F2" s="207" t="s">
        <v>1</v>
      </c>
    </row>
    <row r="3" spans="2:6" ht="51" customHeight="1" x14ac:dyDescent="0.15">
      <c r="B3" s="188"/>
      <c r="C3" s="201"/>
      <c r="D3" s="202"/>
      <c r="E3" s="203"/>
      <c r="F3" s="208"/>
    </row>
    <row r="4" spans="2:6" ht="54" customHeight="1" x14ac:dyDescent="0.15">
      <c r="B4" s="188"/>
      <c r="C4" s="204"/>
      <c r="D4" s="205"/>
      <c r="E4" s="206"/>
      <c r="F4" s="196"/>
    </row>
    <row r="5" spans="2:6" ht="24.75" customHeight="1" thickBot="1" x14ac:dyDescent="0.25">
      <c r="B5" s="12"/>
      <c r="C5" s="13"/>
      <c r="D5" s="13"/>
      <c r="E5" s="13"/>
      <c r="F5" s="13"/>
    </row>
    <row r="6" spans="2:6" ht="18" customHeight="1" thickBot="1" x14ac:dyDescent="0.2">
      <c r="B6" s="222" t="s">
        <v>6</v>
      </c>
      <c r="C6" s="223"/>
      <c r="D6" s="223"/>
      <c r="E6" s="223"/>
      <c r="F6" s="224"/>
    </row>
    <row r="7" spans="2:6" ht="42.75" customHeight="1" x14ac:dyDescent="0.15">
      <c r="B7" s="225" t="s">
        <v>7</v>
      </c>
      <c r="C7" s="226"/>
      <c r="D7" s="226"/>
      <c r="E7" s="226"/>
      <c r="F7" s="226"/>
    </row>
    <row r="8" spans="2:6" ht="63" customHeight="1" x14ac:dyDescent="0.15">
      <c r="B8" s="227"/>
      <c r="C8" s="228"/>
      <c r="D8" s="228"/>
      <c r="E8" s="228"/>
      <c r="F8" s="228"/>
    </row>
    <row r="9" spans="2:6" ht="37.5" customHeight="1" x14ac:dyDescent="0.15">
      <c r="B9" s="227"/>
      <c r="C9" s="228"/>
      <c r="D9" s="228"/>
      <c r="E9" s="228"/>
      <c r="F9" s="228"/>
    </row>
    <row r="10" spans="2:6" ht="43.5" customHeight="1" x14ac:dyDescent="0.15">
      <c r="B10" s="227"/>
      <c r="C10" s="228"/>
      <c r="D10" s="228"/>
      <c r="E10" s="228"/>
      <c r="F10" s="228"/>
    </row>
    <row r="11" spans="2:6" ht="58.5" customHeight="1" x14ac:dyDescent="0.15">
      <c r="B11" s="227"/>
      <c r="C11" s="228"/>
      <c r="D11" s="228"/>
      <c r="E11" s="228"/>
      <c r="F11" s="228"/>
    </row>
    <row r="12" spans="2:6" ht="46.5" customHeight="1" x14ac:dyDescent="0.15">
      <c r="B12" s="227"/>
      <c r="C12" s="228"/>
      <c r="D12" s="228"/>
      <c r="E12" s="228"/>
      <c r="F12" s="228"/>
    </row>
    <row r="13" spans="2:6" ht="47.25" customHeight="1" x14ac:dyDescent="0.15">
      <c r="B13" s="227"/>
      <c r="C13" s="228"/>
      <c r="D13" s="228"/>
      <c r="E13" s="228"/>
      <c r="F13" s="228"/>
    </row>
    <row r="14" spans="2:6" ht="22.5" customHeight="1" thickBot="1" x14ac:dyDescent="0.2">
      <c r="B14" s="229"/>
      <c r="C14" s="230"/>
      <c r="D14" s="230"/>
      <c r="E14" s="230"/>
      <c r="F14" s="230"/>
    </row>
    <row r="15" spans="2:6" ht="16.5" customHeight="1" thickBot="1" x14ac:dyDescent="0.2">
      <c r="B15" s="215" t="s">
        <v>8</v>
      </c>
      <c r="C15" s="216"/>
      <c r="D15" s="216"/>
      <c r="E15" s="216"/>
      <c r="F15" s="217"/>
    </row>
    <row r="16" spans="2:6" ht="127.5" customHeight="1" x14ac:dyDescent="0.15">
      <c r="B16" s="231" t="s">
        <v>9</v>
      </c>
      <c r="C16" s="232"/>
      <c r="D16" s="232"/>
      <c r="E16" s="232"/>
      <c r="F16" s="233"/>
    </row>
    <row r="17" spans="2:6" ht="19.5" customHeight="1" x14ac:dyDescent="0.15">
      <c r="B17" s="48"/>
      <c r="C17" s="49" t="s">
        <v>10</v>
      </c>
      <c r="D17" s="213" t="s">
        <v>11</v>
      </c>
      <c r="E17" s="213" t="s">
        <v>12</v>
      </c>
      <c r="F17" s="211" t="s">
        <v>13</v>
      </c>
    </row>
    <row r="18" spans="2:6" ht="21" customHeight="1" x14ac:dyDescent="0.15">
      <c r="B18" s="48"/>
      <c r="C18" s="49" t="s">
        <v>14</v>
      </c>
      <c r="D18" s="214"/>
      <c r="E18" s="214"/>
      <c r="F18" s="212"/>
    </row>
    <row r="19" spans="2:6" ht="18.75" customHeight="1" x14ac:dyDescent="0.2">
      <c r="B19" s="50" t="s">
        <v>15</v>
      </c>
      <c r="C19" s="51"/>
      <c r="D19" s="52"/>
      <c r="E19" s="53"/>
      <c r="F19" s="54" t="s">
        <v>16</v>
      </c>
    </row>
    <row r="20" spans="2:6" ht="18.75" customHeight="1" x14ac:dyDescent="0.2">
      <c r="B20" s="55" t="s">
        <v>17</v>
      </c>
      <c r="C20" s="56"/>
      <c r="D20" s="57"/>
      <c r="E20" s="58"/>
      <c r="F20" s="59" t="s">
        <v>16</v>
      </c>
    </row>
    <row r="21" spans="2:6" ht="18.75" customHeight="1" x14ac:dyDescent="0.2">
      <c r="B21" s="55" t="s">
        <v>18</v>
      </c>
      <c r="C21" s="56"/>
      <c r="D21" s="57"/>
      <c r="E21" s="58"/>
      <c r="F21" s="59" t="s">
        <v>19</v>
      </c>
    </row>
    <row r="22" spans="2:6" ht="18.75" customHeight="1" x14ac:dyDescent="0.2">
      <c r="B22" s="55" t="s">
        <v>20</v>
      </c>
      <c r="C22" s="56"/>
      <c r="D22" s="57"/>
      <c r="E22" s="58"/>
      <c r="F22" s="59" t="s">
        <v>16</v>
      </c>
    </row>
    <row r="23" spans="2:6" ht="18.75" customHeight="1" x14ac:dyDescent="0.2">
      <c r="B23" s="55" t="s">
        <v>21</v>
      </c>
      <c r="C23" s="56"/>
      <c r="D23" s="57"/>
      <c r="E23" s="58"/>
      <c r="F23" s="59" t="s">
        <v>16</v>
      </c>
    </row>
    <row r="24" spans="2:6" ht="18.75" customHeight="1" x14ac:dyDescent="0.2">
      <c r="B24" s="55" t="s">
        <v>22</v>
      </c>
      <c r="C24" s="56"/>
      <c r="D24" s="57" t="s">
        <v>23</v>
      </c>
      <c r="E24" s="58" t="s">
        <v>24</v>
      </c>
      <c r="F24" s="59" t="s">
        <v>16</v>
      </c>
    </row>
    <row r="25" spans="2:6" ht="18.75" customHeight="1" x14ac:dyDescent="0.2">
      <c r="B25" s="55" t="s">
        <v>25</v>
      </c>
      <c r="C25" s="56"/>
      <c r="D25" s="57"/>
      <c r="E25" s="58"/>
      <c r="F25" s="60" t="s">
        <v>19</v>
      </c>
    </row>
    <row r="26" spans="2:6" ht="18.75" customHeight="1" x14ac:dyDescent="0.2">
      <c r="B26" s="55" t="s">
        <v>26</v>
      </c>
      <c r="C26" s="56"/>
      <c r="D26" s="57"/>
      <c r="E26" s="58"/>
      <c r="F26" s="59" t="s">
        <v>16</v>
      </c>
    </row>
    <row r="27" spans="2:6" ht="18.75" customHeight="1" x14ac:dyDescent="0.2">
      <c r="B27" s="55" t="s">
        <v>27</v>
      </c>
      <c r="C27" s="56"/>
      <c r="D27" s="57"/>
      <c r="E27" s="58"/>
      <c r="F27" s="59" t="s">
        <v>16</v>
      </c>
    </row>
    <row r="28" spans="2:6" ht="18.75" customHeight="1" x14ac:dyDescent="0.2">
      <c r="B28" s="55" t="s">
        <v>28</v>
      </c>
      <c r="C28" s="56"/>
      <c r="D28" s="57"/>
      <c r="E28" s="58"/>
      <c r="F28" s="59" t="s">
        <v>16</v>
      </c>
    </row>
    <row r="29" spans="2:6" ht="18.75" customHeight="1" x14ac:dyDescent="0.2">
      <c r="B29" s="61" t="s">
        <v>29</v>
      </c>
      <c r="C29" s="62"/>
      <c r="D29" s="57"/>
      <c r="E29" s="63"/>
      <c r="F29" s="64" t="s">
        <v>16</v>
      </c>
    </row>
    <row r="30" spans="2:6" ht="24" customHeight="1" x14ac:dyDescent="0.15">
      <c r="B30" s="48"/>
      <c r="C30" s="49" t="s">
        <v>30</v>
      </c>
      <c r="D30" s="65"/>
      <c r="E30" s="65"/>
      <c r="F30" s="66"/>
    </row>
    <row r="31" spans="2:6" ht="19.5" customHeight="1" x14ac:dyDescent="0.2">
      <c r="B31" s="50" t="s">
        <v>31</v>
      </c>
      <c r="C31" s="67"/>
      <c r="D31" s="52" t="s">
        <v>23</v>
      </c>
      <c r="E31" s="53" t="s">
        <v>24</v>
      </c>
      <c r="F31" s="54" t="s">
        <v>16</v>
      </c>
    </row>
    <row r="32" spans="2:6" ht="19.5" customHeight="1" x14ac:dyDescent="0.2">
      <c r="B32" s="209" t="s">
        <v>32</v>
      </c>
      <c r="C32" s="210"/>
      <c r="D32" s="57"/>
      <c r="E32" s="58"/>
      <c r="F32" s="59" t="s">
        <v>16</v>
      </c>
    </row>
    <row r="33" spans="2:6" ht="19.5" customHeight="1" x14ac:dyDescent="0.2">
      <c r="B33" s="209" t="s">
        <v>33</v>
      </c>
      <c r="C33" s="210"/>
      <c r="D33" s="57"/>
      <c r="E33" s="58"/>
      <c r="F33" s="59" t="s">
        <v>16</v>
      </c>
    </row>
    <row r="34" spans="2:6" ht="19.5" customHeight="1" x14ac:dyDescent="0.2">
      <c r="B34" s="55" t="s">
        <v>34</v>
      </c>
      <c r="C34" s="68"/>
      <c r="D34" s="57"/>
      <c r="E34" s="58"/>
      <c r="F34" s="59" t="s">
        <v>16</v>
      </c>
    </row>
    <row r="35" spans="2:6" ht="19.5" customHeight="1" x14ac:dyDescent="0.2">
      <c r="B35" s="55" t="s">
        <v>35</v>
      </c>
      <c r="C35" s="68"/>
      <c r="D35" s="57"/>
      <c r="E35" s="58"/>
      <c r="F35" s="59" t="s">
        <v>16</v>
      </c>
    </row>
    <row r="36" spans="2:6" ht="19.5" customHeight="1" x14ac:dyDescent="0.2">
      <c r="B36" s="209" t="s">
        <v>36</v>
      </c>
      <c r="C36" s="210"/>
      <c r="D36" s="57" t="s">
        <v>37</v>
      </c>
      <c r="E36" s="58" t="s">
        <v>38</v>
      </c>
      <c r="F36" s="59" t="s">
        <v>16</v>
      </c>
    </row>
    <row r="37" spans="2:6" ht="19.5" customHeight="1" x14ac:dyDescent="0.2">
      <c r="B37" s="220" t="s">
        <v>39</v>
      </c>
      <c r="C37" s="221"/>
      <c r="D37" s="70"/>
      <c r="E37" s="63"/>
      <c r="F37" s="64" t="s">
        <v>16</v>
      </c>
    </row>
    <row r="38" spans="2:6" ht="23.25" customHeight="1" x14ac:dyDescent="0.15">
      <c r="B38" s="48"/>
      <c r="C38" s="49" t="s">
        <v>40</v>
      </c>
      <c r="D38" s="71"/>
      <c r="E38" s="71"/>
      <c r="F38" s="72"/>
    </row>
    <row r="39" spans="2:6" ht="19.5" customHeight="1" x14ac:dyDescent="0.2">
      <c r="B39" s="218" t="s">
        <v>41</v>
      </c>
      <c r="C39" s="219"/>
      <c r="D39" s="52"/>
      <c r="E39" s="53"/>
      <c r="F39" s="54" t="s">
        <v>16</v>
      </c>
    </row>
    <row r="40" spans="2:6" ht="19.5" customHeight="1" x14ac:dyDescent="0.2">
      <c r="B40" s="73" t="s">
        <v>42</v>
      </c>
      <c r="C40" s="68"/>
      <c r="D40" s="57"/>
      <c r="E40" s="58"/>
      <c r="F40" s="59" t="s">
        <v>16</v>
      </c>
    </row>
    <row r="41" spans="2:6" ht="19.5" customHeight="1" x14ac:dyDescent="0.2">
      <c r="B41" s="209" t="s">
        <v>43</v>
      </c>
      <c r="C41" s="210"/>
      <c r="D41" s="57"/>
      <c r="E41" s="58"/>
      <c r="F41" s="59" t="s">
        <v>16</v>
      </c>
    </row>
    <row r="42" spans="2:6" ht="19.5" customHeight="1" x14ac:dyDescent="0.2">
      <c r="B42" s="55" t="s">
        <v>35</v>
      </c>
      <c r="C42" s="68"/>
      <c r="D42" s="57"/>
      <c r="E42" s="58"/>
      <c r="F42" s="59" t="s">
        <v>16</v>
      </c>
    </row>
    <row r="43" spans="2:6" ht="19.5" customHeight="1" x14ac:dyDescent="0.2">
      <c r="B43" s="61" t="s">
        <v>44</v>
      </c>
      <c r="C43" s="69"/>
      <c r="D43" s="70"/>
      <c r="E43" s="63"/>
      <c r="F43" s="64" t="s">
        <v>16</v>
      </c>
    </row>
    <row r="44" spans="2:6" ht="23.25" customHeight="1" x14ac:dyDescent="0.15">
      <c r="B44" s="48"/>
      <c r="C44" s="49" t="s">
        <v>45</v>
      </c>
      <c r="D44" s="74"/>
      <c r="E44" s="74"/>
      <c r="F44" s="75"/>
    </row>
    <row r="45" spans="2:6" ht="19.5" customHeight="1" x14ac:dyDescent="0.2">
      <c r="B45" s="218" t="s">
        <v>46</v>
      </c>
      <c r="C45" s="219"/>
      <c r="D45" s="57" t="s">
        <v>37</v>
      </c>
      <c r="E45" s="53" t="s">
        <v>38</v>
      </c>
      <c r="F45" s="76" t="s">
        <v>19</v>
      </c>
    </row>
    <row r="46" spans="2:6" ht="19.5" customHeight="1" x14ac:dyDescent="0.2">
      <c r="B46" s="209" t="s">
        <v>47</v>
      </c>
      <c r="C46" s="210"/>
      <c r="D46" s="57"/>
      <c r="E46" s="58"/>
      <c r="F46" s="77" t="s">
        <v>19</v>
      </c>
    </row>
    <row r="47" spans="2:6" ht="19.5" customHeight="1" x14ac:dyDescent="0.2">
      <c r="B47" s="209" t="s">
        <v>48</v>
      </c>
      <c r="C47" s="210"/>
      <c r="D47" s="57" t="s">
        <v>37</v>
      </c>
      <c r="E47" s="58" t="s">
        <v>38</v>
      </c>
      <c r="F47" s="77" t="s">
        <v>19</v>
      </c>
    </row>
    <row r="48" spans="2:6" ht="19.5" customHeight="1" x14ac:dyDescent="0.2">
      <c r="B48" s="209" t="s">
        <v>49</v>
      </c>
      <c r="C48" s="210"/>
      <c r="D48" s="57"/>
      <c r="E48" s="58"/>
      <c r="F48" s="77" t="s">
        <v>50</v>
      </c>
    </row>
    <row r="49" spans="2:6" ht="19.5" customHeight="1" x14ac:dyDescent="0.2">
      <c r="B49" s="209" t="s">
        <v>51</v>
      </c>
      <c r="C49" s="210"/>
      <c r="D49" s="57"/>
      <c r="E49" s="58"/>
      <c r="F49" s="77" t="s">
        <v>19</v>
      </c>
    </row>
    <row r="50" spans="2:6" ht="19.5" customHeight="1" x14ac:dyDescent="0.2">
      <c r="B50" s="55" t="s">
        <v>52</v>
      </c>
      <c r="C50" s="68"/>
      <c r="D50" s="57" t="s">
        <v>37</v>
      </c>
      <c r="E50" s="58" t="s">
        <v>38</v>
      </c>
      <c r="F50" s="77" t="s">
        <v>19</v>
      </c>
    </row>
    <row r="51" spans="2:6" ht="21" customHeight="1" x14ac:dyDescent="0.2">
      <c r="B51" s="55" t="s">
        <v>53</v>
      </c>
      <c r="C51" s="68"/>
      <c r="D51" s="57" t="s">
        <v>23</v>
      </c>
      <c r="E51" s="58" t="s">
        <v>24</v>
      </c>
      <c r="F51" s="77" t="s">
        <v>19</v>
      </c>
    </row>
    <row r="52" spans="2:6" ht="19.5" customHeight="1" x14ac:dyDescent="0.2">
      <c r="B52" s="209" t="s">
        <v>54</v>
      </c>
      <c r="C52" s="210"/>
      <c r="D52" s="57" t="s">
        <v>23</v>
      </c>
      <c r="E52" s="58" t="s">
        <v>24</v>
      </c>
      <c r="F52" s="77" t="s">
        <v>19</v>
      </c>
    </row>
    <row r="53" spans="2:6" ht="19.5" customHeight="1" x14ac:dyDescent="0.2">
      <c r="B53" s="209" t="s">
        <v>55</v>
      </c>
      <c r="C53" s="210"/>
      <c r="D53" s="57"/>
      <c r="E53" s="58"/>
      <c r="F53" s="77" t="s">
        <v>16</v>
      </c>
    </row>
    <row r="54" spans="2:6" ht="19.5" customHeight="1" x14ac:dyDescent="0.2">
      <c r="B54" s="209" t="s">
        <v>56</v>
      </c>
      <c r="C54" s="210"/>
      <c r="D54" s="57"/>
      <c r="E54" s="58"/>
      <c r="F54" s="77" t="s">
        <v>16</v>
      </c>
    </row>
    <row r="55" spans="2:6" ht="19.5" customHeight="1" x14ac:dyDescent="0.2">
      <c r="B55" s="209" t="s">
        <v>57</v>
      </c>
      <c r="C55" s="210"/>
      <c r="D55" s="57"/>
      <c r="E55" s="58"/>
      <c r="F55" s="77" t="s">
        <v>16</v>
      </c>
    </row>
    <row r="56" spans="2:6" ht="19.5" customHeight="1" x14ac:dyDescent="0.2">
      <c r="B56" s="209" t="s">
        <v>58</v>
      </c>
      <c r="C56" s="210"/>
      <c r="D56" s="57"/>
      <c r="E56" s="58"/>
      <c r="F56" s="77" t="s">
        <v>59</v>
      </c>
    </row>
    <row r="57" spans="2:6" ht="19.5" customHeight="1" x14ac:dyDescent="0.2">
      <c r="B57" s="209" t="s">
        <v>60</v>
      </c>
      <c r="C57" s="210"/>
      <c r="D57" s="57"/>
      <c r="E57" s="58"/>
      <c r="F57" s="77" t="s">
        <v>59</v>
      </c>
    </row>
    <row r="58" spans="2:6" ht="19.5" customHeight="1" x14ac:dyDescent="0.2">
      <c r="B58" s="55" t="s">
        <v>61</v>
      </c>
      <c r="C58" s="68"/>
      <c r="D58" s="57"/>
      <c r="E58" s="58"/>
      <c r="F58" s="77" t="s">
        <v>59</v>
      </c>
    </row>
    <row r="59" spans="2:6" ht="19.5" customHeight="1" x14ac:dyDescent="0.2">
      <c r="B59" s="209" t="s">
        <v>62</v>
      </c>
      <c r="C59" s="210"/>
      <c r="D59" s="57"/>
      <c r="E59" s="58"/>
      <c r="F59" s="77" t="s">
        <v>63</v>
      </c>
    </row>
    <row r="60" spans="2:6" ht="19.5" customHeight="1" x14ac:dyDescent="0.2">
      <c r="B60" s="209" t="s">
        <v>64</v>
      </c>
      <c r="C60" s="210"/>
      <c r="D60" s="57"/>
      <c r="E60" s="58"/>
      <c r="F60" s="59" t="s">
        <v>16</v>
      </c>
    </row>
    <row r="61" spans="2:6" ht="19.5" customHeight="1" x14ac:dyDescent="0.2">
      <c r="B61" s="209" t="s">
        <v>65</v>
      </c>
      <c r="C61" s="210"/>
      <c r="D61" s="57"/>
      <c r="E61" s="58"/>
      <c r="F61" s="59" t="s">
        <v>16</v>
      </c>
    </row>
    <row r="62" spans="2:6" ht="19.5" customHeight="1" x14ac:dyDescent="0.2">
      <c r="B62" s="209" t="s">
        <v>208</v>
      </c>
      <c r="C62" s="210"/>
      <c r="D62" s="57"/>
      <c r="E62" s="58"/>
      <c r="F62" s="59" t="s">
        <v>209</v>
      </c>
    </row>
    <row r="63" spans="2:6" ht="19.5" customHeight="1" x14ac:dyDescent="0.2">
      <c r="B63" s="209" t="s">
        <v>207</v>
      </c>
      <c r="C63" s="210"/>
      <c r="D63" s="57"/>
      <c r="E63" s="58"/>
      <c r="F63" s="59" t="s">
        <v>16</v>
      </c>
    </row>
    <row r="64" spans="2:6" ht="19.5" customHeight="1" x14ac:dyDescent="0.2">
      <c r="B64" s="55" t="s">
        <v>66</v>
      </c>
      <c r="C64" s="68"/>
      <c r="D64" s="57"/>
      <c r="E64" s="58"/>
      <c r="F64" s="59" t="s">
        <v>67</v>
      </c>
    </row>
    <row r="65" spans="2:6" ht="19.5" customHeight="1" x14ac:dyDescent="0.2">
      <c r="B65" s="209" t="s">
        <v>205</v>
      </c>
      <c r="C65" s="210"/>
      <c r="D65" s="57"/>
      <c r="E65" s="58"/>
      <c r="F65" s="59" t="s">
        <v>16</v>
      </c>
    </row>
    <row r="66" spans="2:6" ht="19.5" customHeight="1" x14ac:dyDescent="0.2">
      <c r="B66" s="55" t="s">
        <v>210</v>
      </c>
      <c r="C66" s="56"/>
      <c r="D66" s="57" t="s">
        <v>37</v>
      </c>
      <c r="E66" s="58" t="s">
        <v>38</v>
      </c>
      <c r="F66" s="77" t="s">
        <v>16</v>
      </c>
    </row>
    <row r="67" spans="2:6" ht="19.5" customHeight="1" x14ac:dyDescent="0.2">
      <c r="B67" s="55" t="s">
        <v>69</v>
      </c>
      <c r="C67" s="68"/>
      <c r="D67" s="57" t="s">
        <v>37</v>
      </c>
      <c r="E67" s="58" t="s">
        <v>38</v>
      </c>
      <c r="F67" s="77" t="s">
        <v>68</v>
      </c>
    </row>
    <row r="68" spans="2:6" ht="19.5" customHeight="1" thickBot="1" x14ac:dyDescent="0.25">
      <c r="B68" s="78" t="s">
        <v>70</v>
      </c>
      <c r="C68" s="79"/>
      <c r="D68" s="80"/>
      <c r="E68" s="81"/>
      <c r="F68" s="82" t="s">
        <v>71</v>
      </c>
    </row>
    <row r="73" spans="2:6" ht="14" hidden="1" x14ac:dyDescent="0.15">
      <c r="B73" s="6" t="s">
        <v>37</v>
      </c>
    </row>
    <row r="74" spans="2:6" hidden="1" x14ac:dyDescent="0.15">
      <c r="B74" s="7" t="s">
        <v>72</v>
      </c>
    </row>
    <row r="75" spans="2:6" hidden="1" x14ac:dyDescent="0.15">
      <c r="B75" s="7" t="s">
        <v>23</v>
      </c>
    </row>
    <row r="76" spans="2:6" hidden="1" x14ac:dyDescent="0.15"/>
    <row r="77" spans="2:6" hidden="1" x14ac:dyDescent="0.15">
      <c r="B77" t="s">
        <v>24</v>
      </c>
    </row>
    <row r="78" spans="2:6" hidden="1" x14ac:dyDescent="0.15">
      <c r="B78" t="s">
        <v>38</v>
      </c>
    </row>
  </sheetData>
  <mergeCells count="33">
    <mergeCell ref="B6:F6"/>
    <mergeCell ref="B7:F14"/>
    <mergeCell ref="B16:F16"/>
    <mergeCell ref="C2:E4"/>
    <mergeCell ref="F2:F4"/>
    <mergeCell ref="B2:B4"/>
    <mergeCell ref="F17:F18"/>
    <mergeCell ref="E17:E18"/>
    <mergeCell ref="D17:D18"/>
    <mergeCell ref="B15:F15"/>
    <mergeCell ref="B46:C46"/>
    <mergeCell ref="B45:C45"/>
    <mergeCell ref="B41:C41"/>
    <mergeCell ref="B39:C39"/>
    <mergeCell ref="B32:C32"/>
    <mergeCell ref="B33:C33"/>
    <mergeCell ref="B36:C36"/>
    <mergeCell ref="B37:C37"/>
    <mergeCell ref="B47:C47"/>
    <mergeCell ref="B48:C48"/>
    <mergeCell ref="B49:C49"/>
    <mergeCell ref="B52:C52"/>
    <mergeCell ref="B53:C53"/>
    <mergeCell ref="B54:C54"/>
    <mergeCell ref="B55:C55"/>
    <mergeCell ref="B56:C56"/>
    <mergeCell ref="B57:C57"/>
    <mergeCell ref="B65:C65"/>
    <mergeCell ref="B59:C59"/>
    <mergeCell ref="B60:C60"/>
    <mergeCell ref="B61:C61"/>
    <mergeCell ref="B62:C62"/>
    <mergeCell ref="B63:C63"/>
  </mergeCells>
  <phoneticPr fontId="1" type="noConversion"/>
  <dataValidations count="2">
    <dataValidation type="list" allowBlank="1" showInputMessage="1" showErrorMessage="1" sqref="D19:D29 D31:D37 D39:D43 D45:D68" xr:uid="{00000000-0002-0000-0100-000000000000}">
      <formula1>$B$73:$B$75</formula1>
    </dataValidation>
    <dataValidation type="list" allowBlank="1" showInputMessage="1" showErrorMessage="1" sqref="E19:E29 E31:E37 E39:E43 E45:E68" xr:uid="{00000000-0002-0000-0100-000001000000}">
      <formula1>$B$77:$B$78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0"/>
  <sheetViews>
    <sheetView showGridLines="0" zoomScale="70" zoomScaleNormal="70" zoomScalePageLayoutView="70" workbookViewId="0">
      <selection activeCell="B6" sqref="B6:L6"/>
    </sheetView>
  </sheetViews>
  <sheetFormatPr baseColWidth="10" defaultColWidth="11.5" defaultRowHeight="13" x14ac:dyDescent="0.15"/>
  <cols>
    <col min="1" max="1" width="4.1640625" customWidth="1"/>
    <col min="2" max="2" width="41.5" customWidth="1"/>
    <col min="3" max="3" width="25.1640625" customWidth="1"/>
    <col min="4" max="4" width="14.6640625" customWidth="1"/>
    <col min="5" max="5" width="12.5" customWidth="1"/>
    <col min="6" max="6" width="18.33203125" customWidth="1"/>
    <col min="7" max="7" width="24.83203125" customWidth="1"/>
    <col min="8" max="8" width="31.5" style="10" customWidth="1"/>
    <col min="9" max="9" width="14.6640625" customWidth="1"/>
    <col min="10" max="10" width="11.83203125" customWidth="1"/>
    <col min="11" max="11" width="14" customWidth="1"/>
    <col min="12" max="12" width="15.33203125" style="4" customWidth="1"/>
    <col min="13" max="13" width="4.83203125" customWidth="1"/>
  </cols>
  <sheetData>
    <row r="1" spans="2:17" x14ac:dyDescent="0.15">
      <c r="H1"/>
      <c r="L1"/>
    </row>
    <row r="2" spans="2:17" ht="48.75" customHeight="1" x14ac:dyDescent="0.15">
      <c r="B2" s="188"/>
      <c r="C2" s="198" t="s">
        <v>5</v>
      </c>
      <c r="D2" s="199"/>
      <c r="E2" s="199"/>
      <c r="F2" s="199"/>
      <c r="G2" s="199"/>
      <c r="H2" s="199"/>
      <c r="I2" s="199"/>
      <c r="J2" s="200"/>
      <c r="K2" s="140" t="s">
        <v>1</v>
      </c>
      <c r="L2" s="270"/>
    </row>
    <row r="3" spans="2:17" ht="42" customHeight="1" x14ac:dyDescent="0.15">
      <c r="B3" s="188"/>
      <c r="C3" s="201"/>
      <c r="D3" s="202"/>
      <c r="E3" s="202"/>
      <c r="F3" s="202"/>
      <c r="G3" s="202"/>
      <c r="H3" s="202"/>
      <c r="I3" s="202"/>
      <c r="J3" s="203"/>
      <c r="K3" s="271"/>
      <c r="L3" s="272"/>
    </row>
    <row r="4" spans="2:17" ht="36.75" customHeight="1" x14ac:dyDescent="0.15">
      <c r="B4" s="188"/>
      <c r="C4" s="204"/>
      <c r="D4" s="205"/>
      <c r="E4" s="205"/>
      <c r="F4" s="205"/>
      <c r="G4" s="205"/>
      <c r="H4" s="205"/>
      <c r="I4" s="205"/>
      <c r="J4" s="206"/>
      <c r="K4" s="273"/>
      <c r="L4" s="274"/>
    </row>
    <row r="5" spans="2:17" ht="24.75" customHeight="1" thickBot="1" x14ac:dyDescent="0.25">
      <c r="C5" s="12"/>
      <c r="D5" s="13"/>
      <c r="E5" s="13"/>
      <c r="F5" s="13"/>
      <c r="G5" s="13"/>
      <c r="H5"/>
      <c r="L5"/>
    </row>
    <row r="6" spans="2:17" ht="74.5" customHeight="1" thickBot="1" x14ac:dyDescent="0.2">
      <c r="B6" s="261" t="s">
        <v>236</v>
      </c>
      <c r="C6" s="262"/>
      <c r="D6" s="262"/>
      <c r="E6" s="262"/>
      <c r="F6" s="262"/>
      <c r="G6" s="262"/>
      <c r="H6" s="262"/>
      <c r="I6" s="262"/>
      <c r="J6" s="262"/>
      <c r="K6" s="262"/>
      <c r="L6" s="263"/>
      <c r="M6" s="1"/>
      <c r="N6" s="1"/>
      <c r="O6" s="1"/>
      <c r="P6" s="1"/>
      <c r="Q6" s="1"/>
    </row>
    <row r="7" spans="2:17" ht="24.75" customHeight="1" x14ac:dyDescent="0.15">
      <c r="B7" s="267" t="s">
        <v>8</v>
      </c>
      <c r="C7" s="268"/>
      <c r="D7" s="268"/>
      <c r="E7" s="268"/>
      <c r="F7" s="268"/>
      <c r="G7" s="268"/>
      <c r="H7" s="268"/>
      <c r="I7" s="268"/>
      <c r="J7" s="268"/>
      <c r="K7" s="268"/>
      <c r="L7" s="269"/>
    </row>
    <row r="8" spans="2:17" ht="18" customHeight="1" x14ac:dyDescent="0.2">
      <c r="B8" s="129" t="s">
        <v>73</v>
      </c>
      <c r="C8" s="130"/>
      <c r="D8" s="130"/>
      <c r="E8" s="130"/>
      <c r="F8" s="130"/>
      <c r="G8" s="130"/>
      <c r="H8" s="130"/>
      <c r="I8" s="130"/>
      <c r="J8" s="130"/>
      <c r="K8" s="130"/>
      <c r="L8" s="131"/>
    </row>
    <row r="9" spans="2:17" ht="16" x14ac:dyDescent="0.2">
      <c r="B9" s="129" t="s">
        <v>74</v>
      </c>
      <c r="C9" s="132"/>
      <c r="D9" s="132"/>
      <c r="E9" s="132"/>
      <c r="F9" s="132"/>
      <c r="G9" s="132"/>
      <c r="H9" s="132"/>
      <c r="I9" s="133"/>
      <c r="J9" s="132"/>
      <c r="K9" s="132"/>
      <c r="L9" s="134"/>
    </row>
    <row r="10" spans="2:17" ht="16" x14ac:dyDescent="0.2">
      <c r="B10" s="129" t="s">
        <v>75</v>
      </c>
      <c r="C10" s="132"/>
      <c r="D10" s="132"/>
      <c r="E10" s="132"/>
      <c r="F10" s="132"/>
      <c r="G10" s="132"/>
      <c r="H10" s="132"/>
      <c r="I10" s="132"/>
      <c r="J10" s="132"/>
      <c r="K10" s="132"/>
      <c r="L10" s="134"/>
    </row>
    <row r="11" spans="2:17" ht="16" x14ac:dyDescent="0.2">
      <c r="B11" s="129" t="s">
        <v>76</v>
      </c>
      <c r="C11" s="132"/>
      <c r="D11" s="132"/>
      <c r="E11" s="132"/>
      <c r="F11" s="132"/>
      <c r="G11" s="132"/>
      <c r="H11" s="132"/>
      <c r="I11" s="132"/>
      <c r="J11" s="132"/>
      <c r="K11" s="132"/>
      <c r="L11" s="134"/>
    </row>
    <row r="12" spans="2:17" ht="18" customHeight="1" x14ac:dyDescent="0.15">
      <c r="B12" s="264" t="s">
        <v>77</v>
      </c>
      <c r="C12" s="265"/>
      <c r="D12" s="265"/>
      <c r="E12" s="265"/>
      <c r="F12" s="265"/>
      <c r="G12" s="265"/>
      <c r="H12" s="265"/>
      <c r="I12" s="265"/>
      <c r="J12" s="265"/>
      <c r="K12" s="265"/>
      <c r="L12" s="266"/>
    </row>
    <row r="13" spans="2:17" ht="16" x14ac:dyDescent="0.2">
      <c r="B13" s="129" t="s">
        <v>78</v>
      </c>
      <c r="C13" s="132"/>
      <c r="D13" s="132"/>
      <c r="E13" s="132"/>
      <c r="F13" s="132"/>
      <c r="G13" s="132"/>
      <c r="H13" s="132"/>
      <c r="I13" s="132"/>
      <c r="J13" s="132"/>
      <c r="K13" s="132"/>
      <c r="L13" s="134"/>
    </row>
    <row r="14" spans="2:17" ht="7.5" customHeight="1" thickBot="1" x14ac:dyDescent="0.25">
      <c r="B14" s="86"/>
      <c r="C14" s="87"/>
      <c r="D14" s="87"/>
      <c r="E14" s="87"/>
      <c r="F14" s="87"/>
      <c r="G14" s="87"/>
      <c r="H14" s="87"/>
      <c r="I14" s="87"/>
      <c r="J14" s="87"/>
      <c r="K14" s="87"/>
      <c r="L14" s="88"/>
    </row>
    <row r="15" spans="2:17" ht="33.75" customHeight="1" thickBot="1" x14ac:dyDescent="0.2">
      <c r="B15" s="258" t="s">
        <v>79</v>
      </c>
      <c r="C15" s="259"/>
      <c r="D15" s="259"/>
      <c r="E15" s="259"/>
      <c r="F15" s="259"/>
      <c r="G15" s="260"/>
      <c r="H15" s="255" t="s">
        <v>80</v>
      </c>
      <c r="I15" s="256"/>
      <c r="J15" s="256"/>
      <c r="K15" s="256"/>
      <c r="L15" s="257"/>
    </row>
    <row r="16" spans="2:17" ht="40.5" customHeight="1" thickBot="1" x14ac:dyDescent="0.2">
      <c r="B16" s="89" t="s">
        <v>81</v>
      </c>
      <c r="C16" s="275" t="s">
        <v>82</v>
      </c>
      <c r="D16" s="275"/>
      <c r="E16" s="275"/>
      <c r="F16" s="275"/>
      <c r="G16" s="275"/>
      <c r="H16" s="90" t="s">
        <v>83</v>
      </c>
      <c r="I16" s="90" t="s">
        <v>84</v>
      </c>
      <c r="J16" s="90" t="s">
        <v>85</v>
      </c>
      <c r="K16" s="90" t="s">
        <v>86</v>
      </c>
      <c r="L16" s="91" t="s">
        <v>87</v>
      </c>
    </row>
    <row r="17" spans="2:12" ht="53.25" customHeight="1" x14ac:dyDescent="0.15">
      <c r="B17" s="92" t="s">
        <v>14</v>
      </c>
      <c r="C17" s="252" t="s">
        <v>22</v>
      </c>
      <c r="D17" s="252"/>
      <c r="E17" s="252"/>
      <c r="F17" s="252"/>
      <c r="G17" s="252"/>
      <c r="H17" s="93" t="s">
        <v>88</v>
      </c>
      <c r="I17" s="94">
        <v>1</v>
      </c>
      <c r="J17" s="95">
        <v>5</v>
      </c>
      <c r="K17" s="95">
        <f>I17+J17</f>
        <v>6</v>
      </c>
      <c r="L17" s="96" t="str">
        <f t="shared" ref="L17:L28" si="0">IF(K17&lt;=4,"BAJO",IF(K17=5,"MEDIO",IF(K17=6,"ALTO",IF(K17=7,"ALTO","EXTREMO"))))</f>
        <v>ALTO</v>
      </c>
    </row>
    <row r="18" spans="2:12" ht="53.25" customHeight="1" x14ac:dyDescent="0.15">
      <c r="B18" s="97" t="s">
        <v>30</v>
      </c>
      <c r="C18" s="254" t="s">
        <v>31</v>
      </c>
      <c r="D18" s="254"/>
      <c r="E18" s="254"/>
      <c r="F18" s="254"/>
      <c r="G18" s="254"/>
      <c r="H18" s="98" t="s">
        <v>89</v>
      </c>
      <c r="I18" s="94">
        <v>1</v>
      </c>
      <c r="J18" s="95">
        <v>2</v>
      </c>
      <c r="K18" s="95">
        <f t="shared" ref="K18:K25" si="1">+I18+J18</f>
        <v>3</v>
      </c>
      <c r="L18" s="99" t="str">
        <f t="shared" si="0"/>
        <v>BAJO</v>
      </c>
    </row>
    <row r="19" spans="2:12" ht="53.25" customHeight="1" x14ac:dyDescent="0.15">
      <c r="B19" s="97" t="s">
        <v>30</v>
      </c>
      <c r="C19" s="254" t="s">
        <v>36</v>
      </c>
      <c r="D19" s="254"/>
      <c r="E19" s="254"/>
      <c r="F19" s="254"/>
      <c r="G19" s="254"/>
      <c r="H19" s="98" t="s">
        <v>90</v>
      </c>
      <c r="I19" s="94">
        <v>2</v>
      </c>
      <c r="J19" s="95">
        <v>2</v>
      </c>
      <c r="K19" s="95">
        <f t="shared" si="1"/>
        <v>4</v>
      </c>
      <c r="L19" s="99" t="str">
        <f t="shared" si="0"/>
        <v>BAJO</v>
      </c>
    </row>
    <row r="20" spans="2:12" ht="53.25" customHeight="1" x14ac:dyDescent="0.15">
      <c r="B20" s="97" t="s">
        <v>45</v>
      </c>
      <c r="C20" s="276" t="s">
        <v>46</v>
      </c>
      <c r="D20" s="277"/>
      <c r="E20" s="277"/>
      <c r="F20" s="277"/>
      <c r="G20" s="278"/>
      <c r="H20" s="98" t="s">
        <v>91</v>
      </c>
      <c r="I20" s="94">
        <v>2</v>
      </c>
      <c r="J20" s="95">
        <v>1</v>
      </c>
      <c r="K20" s="95">
        <f t="shared" si="1"/>
        <v>3</v>
      </c>
      <c r="L20" s="99" t="str">
        <f t="shared" si="0"/>
        <v>BAJO</v>
      </c>
    </row>
    <row r="21" spans="2:12" ht="53.25" customHeight="1" x14ac:dyDescent="0.15">
      <c r="B21" s="97" t="s">
        <v>45</v>
      </c>
      <c r="C21" s="254" t="s">
        <v>48</v>
      </c>
      <c r="D21" s="254"/>
      <c r="E21" s="254"/>
      <c r="F21" s="254"/>
      <c r="G21" s="254"/>
      <c r="H21" s="98" t="s">
        <v>92</v>
      </c>
      <c r="I21" s="94">
        <v>2</v>
      </c>
      <c r="J21" s="95">
        <v>1</v>
      </c>
      <c r="K21" s="95">
        <f t="shared" si="1"/>
        <v>3</v>
      </c>
      <c r="L21" s="99" t="str">
        <f t="shared" si="0"/>
        <v>BAJO</v>
      </c>
    </row>
    <row r="22" spans="2:12" ht="53.25" customHeight="1" x14ac:dyDescent="0.15">
      <c r="B22" s="97" t="s">
        <v>45</v>
      </c>
      <c r="C22" s="254" t="s">
        <v>52</v>
      </c>
      <c r="D22" s="254"/>
      <c r="E22" s="254"/>
      <c r="F22" s="254"/>
      <c r="G22" s="254"/>
      <c r="H22" s="98" t="s">
        <v>93</v>
      </c>
      <c r="I22" s="94">
        <v>2</v>
      </c>
      <c r="J22" s="95">
        <v>1</v>
      </c>
      <c r="K22" s="95">
        <f t="shared" si="1"/>
        <v>3</v>
      </c>
      <c r="L22" s="99" t="str">
        <f t="shared" si="0"/>
        <v>BAJO</v>
      </c>
    </row>
    <row r="23" spans="2:12" ht="53.25" customHeight="1" x14ac:dyDescent="0.15">
      <c r="B23" s="97" t="s">
        <v>45</v>
      </c>
      <c r="C23" s="254" t="s">
        <v>53</v>
      </c>
      <c r="D23" s="254"/>
      <c r="E23" s="254"/>
      <c r="F23" s="254"/>
      <c r="G23" s="254"/>
      <c r="H23" s="98" t="s">
        <v>94</v>
      </c>
      <c r="I23" s="94">
        <v>2</v>
      </c>
      <c r="J23" s="95">
        <v>3</v>
      </c>
      <c r="K23" s="95">
        <f t="shared" si="1"/>
        <v>5</v>
      </c>
      <c r="L23" s="99" t="str">
        <f t="shared" si="0"/>
        <v>MEDIO</v>
      </c>
    </row>
    <row r="24" spans="2:12" ht="53.25" customHeight="1" x14ac:dyDescent="0.15">
      <c r="B24" s="97" t="s">
        <v>45</v>
      </c>
      <c r="C24" s="254" t="s">
        <v>54</v>
      </c>
      <c r="D24" s="254"/>
      <c r="E24" s="254"/>
      <c r="F24" s="254"/>
      <c r="G24" s="254"/>
      <c r="H24" s="98" t="s">
        <v>95</v>
      </c>
      <c r="I24" s="94">
        <v>2</v>
      </c>
      <c r="J24" s="95">
        <v>1</v>
      </c>
      <c r="K24" s="95">
        <f t="shared" si="1"/>
        <v>3</v>
      </c>
      <c r="L24" s="99" t="str">
        <f t="shared" si="0"/>
        <v>BAJO</v>
      </c>
    </row>
    <row r="25" spans="2:12" ht="95.25" customHeight="1" x14ac:dyDescent="0.15">
      <c r="B25" s="97" t="s">
        <v>45</v>
      </c>
      <c r="C25" s="254" t="s">
        <v>208</v>
      </c>
      <c r="D25" s="254"/>
      <c r="E25" s="254"/>
      <c r="F25" s="254"/>
      <c r="G25" s="254"/>
      <c r="H25" s="98" t="s">
        <v>211</v>
      </c>
      <c r="I25" s="94">
        <v>1</v>
      </c>
      <c r="J25" s="95">
        <v>5</v>
      </c>
      <c r="K25" s="95">
        <f t="shared" si="1"/>
        <v>6</v>
      </c>
      <c r="L25" s="99" t="str">
        <f t="shared" ref="L25" si="2">IF(K25&lt;=4,"BAJO",IF(K25=5,"MEDIO",IF(K25=6,"ALTO",IF(K25=7,"ALTO","EXTREMO"))))</f>
        <v>ALTO</v>
      </c>
    </row>
    <row r="26" spans="2:12" ht="53.25" customHeight="1" x14ac:dyDescent="0.15">
      <c r="B26" s="97" t="s">
        <v>45</v>
      </c>
      <c r="C26" s="254" t="s">
        <v>205</v>
      </c>
      <c r="D26" s="254"/>
      <c r="E26" s="254"/>
      <c r="F26" s="254"/>
      <c r="G26" s="254"/>
      <c r="H26" s="98" t="s">
        <v>212</v>
      </c>
      <c r="I26" s="94">
        <v>2</v>
      </c>
      <c r="J26" s="95">
        <v>3</v>
      </c>
      <c r="K26" s="95">
        <f t="shared" ref="K26" si="3">+I26+J26</f>
        <v>5</v>
      </c>
      <c r="L26" s="99" t="str">
        <f t="shared" ref="L26" si="4">IF(K26&lt;=4,"BAJO",IF(K26=5,"MEDIO",IF(K26=6,"ALTO",IF(K26=7,"ALTO","EXTREMO"))))</f>
        <v>MEDIO</v>
      </c>
    </row>
    <row r="27" spans="2:12" ht="53.25" customHeight="1" x14ac:dyDescent="0.15">
      <c r="B27" s="97" t="s">
        <v>45</v>
      </c>
      <c r="C27" s="254" t="s">
        <v>206</v>
      </c>
      <c r="D27" s="254"/>
      <c r="E27" s="254"/>
      <c r="F27" s="254"/>
      <c r="G27" s="254"/>
      <c r="H27" s="98" t="s">
        <v>213</v>
      </c>
      <c r="I27" s="94">
        <v>2</v>
      </c>
      <c r="J27" s="95">
        <v>5</v>
      </c>
      <c r="K27" s="95">
        <f t="shared" ref="K27:K28" si="5">+I27+J27</f>
        <v>7</v>
      </c>
      <c r="L27" s="99" t="str">
        <f t="shared" si="0"/>
        <v>ALTO</v>
      </c>
    </row>
    <row r="28" spans="2:12" ht="53.25" customHeight="1" thickBot="1" x14ac:dyDescent="0.2">
      <c r="B28" s="97" t="s">
        <v>45</v>
      </c>
      <c r="C28" s="254" t="s">
        <v>69</v>
      </c>
      <c r="D28" s="254"/>
      <c r="E28" s="254"/>
      <c r="F28" s="254"/>
      <c r="G28" s="254"/>
      <c r="H28" s="98" t="s">
        <v>96</v>
      </c>
      <c r="I28" s="94">
        <v>3</v>
      </c>
      <c r="J28" s="95">
        <v>2</v>
      </c>
      <c r="K28" s="95">
        <f t="shared" si="5"/>
        <v>5</v>
      </c>
      <c r="L28" s="99" t="str">
        <f t="shared" si="0"/>
        <v>MEDIO</v>
      </c>
    </row>
    <row r="29" spans="2:12" ht="12.75" customHeight="1" x14ac:dyDescent="0.2">
      <c r="B29" s="100"/>
      <c r="C29" s="101"/>
      <c r="D29" s="101"/>
      <c r="E29" s="101"/>
      <c r="F29" s="101"/>
      <c r="G29" s="101"/>
      <c r="H29" s="101"/>
      <c r="I29" s="101"/>
      <c r="J29" s="101"/>
      <c r="K29" s="101"/>
      <c r="L29" s="102"/>
    </row>
    <row r="30" spans="2:12" ht="14" x14ac:dyDescent="0.2">
      <c r="B30" s="83"/>
      <c r="C30" s="244"/>
      <c r="D30" s="244"/>
      <c r="E30" s="244"/>
      <c r="F30" s="84"/>
      <c r="G30" s="84"/>
      <c r="H30" s="237"/>
      <c r="I30" s="237"/>
      <c r="J30" s="84"/>
      <c r="K30" s="84"/>
      <c r="L30" s="85"/>
    </row>
    <row r="31" spans="2:12" ht="19.5" customHeight="1" x14ac:dyDescent="0.2">
      <c r="B31" s="251" t="s">
        <v>97</v>
      </c>
      <c r="C31" s="235" t="s">
        <v>98</v>
      </c>
      <c r="D31" s="235"/>
      <c r="E31" s="103" t="s">
        <v>99</v>
      </c>
      <c r="F31" s="84"/>
      <c r="G31" s="253" t="s">
        <v>85</v>
      </c>
      <c r="H31" s="104" t="s">
        <v>100</v>
      </c>
      <c r="I31" s="104" t="s">
        <v>99</v>
      </c>
      <c r="J31" s="84"/>
      <c r="K31" s="84"/>
      <c r="L31" s="85"/>
    </row>
    <row r="32" spans="2:12" ht="21" customHeight="1" x14ac:dyDescent="0.2">
      <c r="B32" s="251"/>
      <c r="C32" s="234" t="s">
        <v>101</v>
      </c>
      <c r="D32" s="234"/>
      <c r="E32" s="105">
        <v>1</v>
      </c>
      <c r="F32" s="84"/>
      <c r="G32" s="253"/>
      <c r="H32" s="105" t="s">
        <v>102</v>
      </c>
      <c r="I32" s="106">
        <v>1</v>
      </c>
      <c r="J32" s="84"/>
      <c r="K32" s="84"/>
      <c r="L32" s="85"/>
    </row>
    <row r="33" spans="2:14" ht="15.75" customHeight="1" x14ac:dyDescent="0.2">
      <c r="B33" s="251"/>
      <c r="C33" s="234" t="s">
        <v>103</v>
      </c>
      <c r="D33" s="234"/>
      <c r="E33" s="105">
        <v>2</v>
      </c>
      <c r="F33" s="84"/>
      <c r="G33" s="253"/>
      <c r="H33" s="105" t="s">
        <v>104</v>
      </c>
      <c r="I33" s="106">
        <v>2</v>
      </c>
      <c r="J33" s="84"/>
      <c r="K33" s="84"/>
      <c r="L33" s="85"/>
      <c r="N33" s="5"/>
    </row>
    <row r="34" spans="2:14" ht="24.75" customHeight="1" x14ac:dyDescent="0.2">
      <c r="B34" s="251"/>
      <c r="C34" s="234" t="s">
        <v>105</v>
      </c>
      <c r="D34" s="234"/>
      <c r="E34" s="105">
        <v>3</v>
      </c>
      <c r="F34" s="84"/>
      <c r="G34" s="253"/>
      <c r="H34" s="105" t="s">
        <v>106</v>
      </c>
      <c r="I34" s="106">
        <v>3</v>
      </c>
      <c r="J34" s="84"/>
      <c r="K34" s="84"/>
      <c r="L34" s="85"/>
    </row>
    <row r="35" spans="2:14" ht="18" customHeight="1" x14ac:dyDescent="0.2">
      <c r="B35" s="251"/>
      <c r="C35" s="234" t="s">
        <v>107</v>
      </c>
      <c r="D35" s="234"/>
      <c r="E35" s="105">
        <v>4</v>
      </c>
      <c r="F35" s="84"/>
      <c r="G35" s="253"/>
      <c r="H35" s="105" t="s">
        <v>108</v>
      </c>
      <c r="I35" s="106">
        <v>4</v>
      </c>
      <c r="J35" s="84"/>
      <c r="K35" s="84"/>
      <c r="L35" s="85"/>
    </row>
    <row r="36" spans="2:14" ht="29.25" customHeight="1" x14ac:dyDescent="0.2">
      <c r="B36" s="251"/>
      <c r="C36" s="234" t="s">
        <v>109</v>
      </c>
      <c r="D36" s="234"/>
      <c r="E36" s="105">
        <v>5</v>
      </c>
      <c r="F36" s="84"/>
      <c r="G36" s="253"/>
      <c r="H36" s="105" t="s">
        <v>110</v>
      </c>
      <c r="I36" s="106">
        <v>5</v>
      </c>
      <c r="J36" s="84"/>
      <c r="K36" s="84"/>
      <c r="L36" s="85"/>
    </row>
    <row r="37" spans="2:14" ht="16.5" customHeight="1" x14ac:dyDescent="0.2">
      <c r="B37" s="107"/>
      <c r="C37" s="108"/>
      <c r="D37" s="108"/>
      <c r="E37" s="108"/>
      <c r="F37" s="84"/>
      <c r="G37" s="108"/>
      <c r="H37" s="108"/>
      <c r="I37" s="108"/>
      <c r="J37" s="108"/>
      <c r="K37" s="108"/>
      <c r="L37" s="85"/>
    </row>
    <row r="38" spans="2:14" ht="16.5" customHeight="1" x14ac:dyDescent="0.2">
      <c r="B38" s="107"/>
      <c r="C38" s="237" t="s">
        <v>111</v>
      </c>
      <c r="D38" s="237"/>
      <c r="E38" s="237"/>
      <c r="F38" s="237"/>
      <c r="G38" s="237"/>
      <c r="H38" s="240"/>
      <c r="I38" s="240"/>
      <c r="J38" s="240"/>
      <c r="K38" s="240"/>
      <c r="L38" s="85"/>
    </row>
    <row r="39" spans="2:14" ht="69.75" customHeight="1" x14ac:dyDescent="0.15">
      <c r="B39" s="107"/>
      <c r="C39" s="234" t="s">
        <v>112</v>
      </c>
      <c r="D39" s="234"/>
      <c r="E39" s="234"/>
      <c r="F39" s="105" t="s">
        <v>113</v>
      </c>
      <c r="G39" s="105" t="s">
        <v>114</v>
      </c>
      <c r="H39" s="105" t="s">
        <v>115</v>
      </c>
      <c r="I39" s="234" t="s">
        <v>116</v>
      </c>
      <c r="J39" s="234"/>
      <c r="K39" s="234" t="s">
        <v>117</v>
      </c>
      <c r="L39" s="243"/>
    </row>
    <row r="40" spans="2:14" ht="69.75" customHeight="1" x14ac:dyDescent="0.15">
      <c r="B40" s="107"/>
      <c r="C40" s="234" t="s">
        <v>118</v>
      </c>
      <c r="D40" s="234"/>
      <c r="E40" s="234"/>
      <c r="F40" s="105" t="s">
        <v>119</v>
      </c>
      <c r="G40" s="105" t="s">
        <v>120</v>
      </c>
      <c r="H40" s="105" t="s">
        <v>121</v>
      </c>
      <c r="I40" s="234" t="s">
        <v>122</v>
      </c>
      <c r="J40" s="234"/>
      <c r="K40" s="234" t="s">
        <v>123</v>
      </c>
      <c r="L40" s="243"/>
    </row>
    <row r="41" spans="2:14" ht="14" x14ac:dyDescent="0.2">
      <c r="B41" s="83"/>
      <c r="C41" s="235" t="s">
        <v>124</v>
      </c>
      <c r="D41" s="235"/>
      <c r="E41" s="235" t="s">
        <v>99</v>
      </c>
      <c r="F41" s="109" t="s">
        <v>102</v>
      </c>
      <c r="G41" s="109" t="s">
        <v>104</v>
      </c>
      <c r="H41" s="110" t="s">
        <v>106</v>
      </c>
      <c r="I41" s="246" t="s">
        <v>108</v>
      </c>
      <c r="J41" s="246"/>
      <c r="K41" s="235" t="s">
        <v>110</v>
      </c>
      <c r="L41" s="241"/>
    </row>
    <row r="42" spans="2:14" ht="14" x14ac:dyDescent="0.2">
      <c r="B42" s="83"/>
      <c r="C42" s="235"/>
      <c r="D42" s="235"/>
      <c r="E42" s="235"/>
      <c r="F42" s="111">
        <v>1</v>
      </c>
      <c r="G42" s="111">
        <v>2</v>
      </c>
      <c r="H42" s="111">
        <v>3</v>
      </c>
      <c r="I42" s="236">
        <v>4</v>
      </c>
      <c r="J42" s="236"/>
      <c r="K42" s="236">
        <v>5</v>
      </c>
      <c r="L42" s="242"/>
    </row>
    <row r="43" spans="2:14" ht="19.5" customHeight="1" x14ac:dyDescent="0.2">
      <c r="B43" s="83"/>
      <c r="C43" s="234" t="s">
        <v>101</v>
      </c>
      <c r="D43" s="234"/>
      <c r="E43" s="112">
        <v>1</v>
      </c>
      <c r="F43" s="113">
        <v>2</v>
      </c>
      <c r="G43" s="113">
        <v>3</v>
      </c>
      <c r="H43" s="113">
        <v>4</v>
      </c>
      <c r="I43" s="238">
        <v>5</v>
      </c>
      <c r="J43" s="238"/>
      <c r="K43" s="239">
        <v>6</v>
      </c>
      <c r="L43" s="247"/>
    </row>
    <row r="44" spans="2:14" ht="21.75" customHeight="1" x14ac:dyDescent="0.2">
      <c r="B44" s="83"/>
      <c r="C44" s="234" t="s">
        <v>103</v>
      </c>
      <c r="D44" s="234"/>
      <c r="E44" s="112">
        <v>2</v>
      </c>
      <c r="F44" s="113">
        <v>3</v>
      </c>
      <c r="G44" s="113">
        <v>4</v>
      </c>
      <c r="H44" s="114">
        <v>5</v>
      </c>
      <c r="I44" s="239">
        <v>6</v>
      </c>
      <c r="J44" s="239"/>
      <c r="K44" s="248">
        <v>7</v>
      </c>
      <c r="L44" s="249"/>
    </row>
    <row r="45" spans="2:14" ht="26.25" customHeight="1" x14ac:dyDescent="0.2">
      <c r="B45" s="83"/>
      <c r="C45" s="234" t="s">
        <v>105</v>
      </c>
      <c r="D45" s="234"/>
      <c r="E45" s="112">
        <v>3</v>
      </c>
      <c r="F45" s="113">
        <v>4</v>
      </c>
      <c r="G45" s="114">
        <v>5</v>
      </c>
      <c r="H45" s="115">
        <v>6</v>
      </c>
      <c r="I45" s="239">
        <v>7</v>
      </c>
      <c r="J45" s="239"/>
      <c r="K45" s="245">
        <v>8</v>
      </c>
      <c r="L45" s="250"/>
    </row>
    <row r="46" spans="2:14" ht="21" customHeight="1" x14ac:dyDescent="0.2">
      <c r="B46" s="83"/>
      <c r="C46" s="234" t="s">
        <v>107</v>
      </c>
      <c r="D46" s="234"/>
      <c r="E46" s="112">
        <v>4</v>
      </c>
      <c r="F46" s="114">
        <v>5</v>
      </c>
      <c r="G46" s="115">
        <v>6</v>
      </c>
      <c r="H46" s="115">
        <v>7</v>
      </c>
      <c r="I46" s="245">
        <v>8</v>
      </c>
      <c r="J46" s="245"/>
      <c r="K46" s="245">
        <v>9</v>
      </c>
      <c r="L46" s="250"/>
    </row>
    <row r="47" spans="2:14" ht="27" customHeight="1" x14ac:dyDescent="0.2">
      <c r="B47" s="83"/>
      <c r="C47" s="234" t="s">
        <v>109</v>
      </c>
      <c r="D47" s="234"/>
      <c r="E47" s="112">
        <v>5</v>
      </c>
      <c r="F47" s="115">
        <v>6</v>
      </c>
      <c r="G47" s="115">
        <v>7</v>
      </c>
      <c r="H47" s="116">
        <v>8</v>
      </c>
      <c r="I47" s="245">
        <v>9</v>
      </c>
      <c r="J47" s="245"/>
      <c r="K47" s="245">
        <v>10</v>
      </c>
      <c r="L47" s="250"/>
    </row>
    <row r="48" spans="2:14" ht="14" x14ac:dyDescent="0.2">
      <c r="B48" s="83"/>
      <c r="C48" s="84"/>
      <c r="D48" s="84"/>
      <c r="E48" s="84"/>
      <c r="F48" s="84"/>
      <c r="G48" s="84"/>
      <c r="H48" s="84"/>
      <c r="I48" s="84"/>
      <c r="J48" s="84"/>
      <c r="K48" s="84"/>
      <c r="L48" s="85"/>
    </row>
    <row r="49" spans="2:12" ht="19.5" customHeight="1" x14ac:dyDescent="0.2">
      <c r="B49" s="83"/>
      <c r="C49" s="84"/>
      <c r="D49" s="84"/>
      <c r="E49" s="84"/>
      <c r="F49" s="84"/>
      <c r="G49" s="237" t="s">
        <v>125</v>
      </c>
      <c r="H49" s="237"/>
      <c r="I49" s="84"/>
      <c r="J49" s="84"/>
      <c r="K49" s="84"/>
      <c r="L49" s="85"/>
    </row>
    <row r="50" spans="2:12" ht="18" customHeight="1" x14ac:dyDescent="0.2">
      <c r="B50" s="83"/>
      <c r="C50" s="84"/>
      <c r="D50" s="84"/>
      <c r="E50" s="84"/>
      <c r="F50" s="84"/>
      <c r="G50" s="109" t="s">
        <v>111</v>
      </c>
      <c r="H50" s="117" t="s">
        <v>124</v>
      </c>
      <c r="I50" s="84"/>
      <c r="J50" s="84"/>
      <c r="K50" s="84"/>
      <c r="L50" s="85"/>
    </row>
    <row r="51" spans="2:12" ht="18" customHeight="1" x14ac:dyDescent="0.2">
      <c r="B51" s="83"/>
      <c r="C51" s="84"/>
      <c r="D51" s="84"/>
      <c r="E51" s="84"/>
      <c r="F51" s="84"/>
      <c r="G51" s="116" t="s">
        <v>126</v>
      </c>
      <c r="H51" s="118" t="s">
        <v>127</v>
      </c>
      <c r="I51" s="84"/>
      <c r="J51" s="84"/>
      <c r="K51" s="84"/>
      <c r="L51" s="85"/>
    </row>
    <row r="52" spans="2:12" ht="18" customHeight="1" x14ac:dyDescent="0.2">
      <c r="B52" s="83"/>
      <c r="C52" s="84"/>
      <c r="D52" s="84"/>
      <c r="E52" s="84"/>
      <c r="F52" s="84"/>
      <c r="G52" s="115" t="s">
        <v>128</v>
      </c>
      <c r="H52" s="118" t="s">
        <v>129</v>
      </c>
      <c r="I52" s="84"/>
      <c r="J52" s="84"/>
      <c r="K52" s="84"/>
      <c r="L52" s="85"/>
    </row>
    <row r="53" spans="2:12" ht="18" customHeight="1" x14ac:dyDescent="0.2">
      <c r="B53" s="83"/>
      <c r="C53" s="84"/>
      <c r="D53" s="84"/>
      <c r="E53" s="84"/>
      <c r="F53" s="84"/>
      <c r="G53" s="114">
        <v>5</v>
      </c>
      <c r="H53" s="118" t="s">
        <v>130</v>
      </c>
      <c r="I53" s="84"/>
      <c r="J53" s="84"/>
      <c r="K53" s="84"/>
      <c r="L53" s="85"/>
    </row>
    <row r="54" spans="2:12" ht="18" customHeight="1" x14ac:dyDescent="0.2">
      <c r="B54" s="83"/>
      <c r="C54" s="84"/>
      <c r="D54" s="84"/>
      <c r="E54" s="84"/>
      <c r="F54" s="84"/>
      <c r="G54" s="113" t="s">
        <v>131</v>
      </c>
      <c r="H54" s="118" t="s">
        <v>132</v>
      </c>
      <c r="I54" s="84"/>
      <c r="J54" s="84"/>
      <c r="K54" s="84"/>
      <c r="L54" s="85"/>
    </row>
    <row r="55" spans="2:12" ht="15" thickBot="1" x14ac:dyDescent="0.25">
      <c r="B55" s="86"/>
      <c r="C55" s="87"/>
      <c r="D55" s="87"/>
      <c r="E55" s="87"/>
      <c r="F55" s="87"/>
      <c r="G55" s="87"/>
      <c r="H55" s="87"/>
      <c r="I55" s="87"/>
      <c r="J55" s="87"/>
      <c r="K55" s="87"/>
      <c r="L55" s="88"/>
    </row>
    <row r="59" spans="2:12" hidden="1" x14ac:dyDescent="0.15">
      <c r="B59" s="7" t="s">
        <v>80</v>
      </c>
    </row>
    <row r="60" spans="2:12" hidden="1" x14ac:dyDescent="0.15">
      <c r="B60" s="7" t="s">
        <v>133</v>
      </c>
    </row>
  </sheetData>
  <mergeCells count="60">
    <mergeCell ref="C16:G16"/>
    <mergeCell ref="C18:G18"/>
    <mergeCell ref="C19:G19"/>
    <mergeCell ref="C20:G20"/>
    <mergeCell ref="C21:G21"/>
    <mergeCell ref="H15:L15"/>
    <mergeCell ref="B15:G15"/>
    <mergeCell ref="B6:L6"/>
    <mergeCell ref="B2:B4"/>
    <mergeCell ref="B12:L12"/>
    <mergeCell ref="B7:L7"/>
    <mergeCell ref="C2:J4"/>
    <mergeCell ref="K2:L4"/>
    <mergeCell ref="B31:B36"/>
    <mergeCell ref="C31:D31"/>
    <mergeCell ref="C32:D32"/>
    <mergeCell ref="C17:G17"/>
    <mergeCell ref="C33:D33"/>
    <mergeCell ref="C34:D34"/>
    <mergeCell ref="C35:D35"/>
    <mergeCell ref="G31:G36"/>
    <mergeCell ref="C22:G22"/>
    <mergeCell ref="C23:G23"/>
    <mergeCell ref="C24:G24"/>
    <mergeCell ref="C27:G27"/>
    <mergeCell ref="C28:G28"/>
    <mergeCell ref="C26:G26"/>
    <mergeCell ref="C25:G25"/>
    <mergeCell ref="G49:H49"/>
    <mergeCell ref="C44:D44"/>
    <mergeCell ref="K39:L39"/>
    <mergeCell ref="C47:D47"/>
    <mergeCell ref="C46:D46"/>
    <mergeCell ref="I47:J47"/>
    <mergeCell ref="I41:J41"/>
    <mergeCell ref="I39:J39"/>
    <mergeCell ref="I40:J40"/>
    <mergeCell ref="K43:L43"/>
    <mergeCell ref="K44:L44"/>
    <mergeCell ref="K45:L45"/>
    <mergeCell ref="K46:L46"/>
    <mergeCell ref="K47:L47"/>
    <mergeCell ref="I46:J46"/>
    <mergeCell ref="I45:J45"/>
    <mergeCell ref="C45:D45"/>
    <mergeCell ref="C41:D42"/>
    <mergeCell ref="I42:J42"/>
    <mergeCell ref="H30:I30"/>
    <mergeCell ref="C40:E40"/>
    <mergeCell ref="C43:D43"/>
    <mergeCell ref="I43:J43"/>
    <mergeCell ref="C36:D36"/>
    <mergeCell ref="C39:E39"/>
    <mergeCell ref="I44:J44"/>
    <mergeCell ref="E41:E42"/>
    <mergeCell ref="C38:K38"/>
    <mergeCell ref="K41:L41"/>
    <mergeCell ref="K42:L42"/>
    <mergeCell ref="K40:L40"/>
    <mergeCell ref="C30:E30"/>
  </mergeCells>
  <phoneticPr fontId="1" type="noConversion"/>
  <conditionalFormatting sqref="J17:K28">
    <cfRule type="expression" dxfId="45" priority="1" stopIfTrue="1">
      <formula>"""bajo"""</formula>
    </cfRule>
  </conditionalFormatting>
  <conditionalFormatting sqref="L17:L28">
    <cfRule type="cellIs" dxfId="44" priority="9" stopIfTrue="1" operator="equal">
      <formula>"EXTREMO"</formula>
    </cfRule>
    <cfRule type="cellIs" dxfId="43" priority="10" stopIfTrue="1" operator="equal">
      <formula>"ALTO"</formula>
    </cfRule>
    <cfRule type="cellIs" dxfId="42" priority="11" stopIfTrue="1" operator="equal">
      <formula>"MEDIO"</formula>
    </cfRule>
    <cfRule type="cellIs" dxfId="41" priority="12" stopIfTrue="1" operator="equal">
      <formula>"BAJO"</formula>
    </cfRule>
  </conditionalFormatting>
  <dataValidations count="14">
    <dataValidation type="list" allowBlank="1" showInputMessage="1" showErrorMessage="1" sqref="I17:I28" xr:uid="{00000000-0002-0000-0200-000000000000}">
      <formula1>$E$32:$E$36</formula1>
    </dataValidation>
    <dataValidation type="list" allowBlank="1" showInputMessage="1" showErrorMessage="1" sqref="J17:J28" xr:uid="{00000000-0002-0000-0200-000001000000}">
      <formula1>$I$32:$I$36</formula1>
    </dataValidation>
    <dataValidation type="list" allowBlank="1" showInputMessage="1" showErrorMessage="1" sqref="H15" xr:uid="{00000000-0002-0000-0200-000002000000}">
      <formula1>$B$59:$B$60</formula1>
    </dataValidation>
    <dataValidation type="list" allowBlank="1" showInputMessage="1" showErrorMessage="1" sqref="C17:G17" xr:uid="{00000000-0002-0000-0200-000003000000}">
      <formula1>INDIRECT($B$17)</formula1>
    </dataValidation>
    <dataValidation type="list" allowBlank="1" showInputMessage="1" showErrorMessage="1" sqref="B17:B28" xr:uid="{00000000-0002-0000-0200-000004000000}">
      <formula1>"PLANEACIÓN,SELECCIÓN,CONTRATACIÓN,EJECUCIÓN"</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7" xr:uid="{00000000-0002-0000-0200-00000C000000}">
      <formula1>INDIRECT($B$27)</formula1>
    </dataValidation>
    <dataValidation type="list" allowBlank="1" showInputMessage="1" showErrorMessage="1" sqref="C28:G28" xr:uid="{00000000-0002-0000-0200-00000D000000}">
      <formula1>INDIRECT($B$28)</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47"/>
  <sheetViews>
    <sheetView showGridLines="0" topLeftCell="B1" zoomScale="70" zoomScaleNormal="70" zoomScalePageLayoutView="70" workbookViewId="0">
      <selection activeCell="B6" sqref="B6:R6"/>
    </sheetView>
  </sheetViews>
  <sheetFormatPr baseColWidth="10" defaultColWidth="11.5" defaultRowHeight="13" x14ac:dyDescent="0.15"/>
  <cols>
    <col min="1" max="1" width="2.83203125" customWidth="1"/>
    <col min="2" max="2" width="41.6640625" customWidth="1"/>
    <col min="3" max="3" width="15.83203125" customWidth="1"/>
    <col min="4" max="4" width="13.1640625" customWidth="1"/>
    <col min="5" max="5" width="16.5" customWidth="1"/>
    <col min="6" max="6" width="14.83203125" customWidth="1"/>
    <col min="7" max="7" width="17.5" customWidth="1"/>
    <col min="8" max="8" width="14.5" customWidth="1"/>
    <col min="9" max="9" width="15.83203125" customWidth="1"/>
    <col min="10" max="10" width="9.5" customWidth="1"/>
    <col min="11" max="17" width="14" customWidth="1"/>
    <col min="18" max="18" width="20.83203125" style="4" customWidth="1"/>
  </cols>
  <sheetData>
    <row r="2" spans="2:26" ht="48.75" customHeight="1" x14ac:dyDescent="0.15">
      <c r="B2" s="188"/>
      <c r="C2" s="198" t="s">
        <v>5</v>
      </c>
      <c r="D2" s="199"/>
      <c r="E2" s="199"/>
      <c r="F2" s="199"/>
      <c r="G2" s="199"/>
      <c r="H2" s="199"/>
      <c r="I2" s="199"/>
      <c r="J2" s="199"/>
      <c r="K2" s="199"/>
      <c r="L2" s="199"/>
      <c r="M2" s="199"/>
      <c r="N2" s="199"/>
      <c r="O2" s="199"/>
      <c r="P2" s="200"/>
      <c r="Q2" s="140" t="s">
        <v>1</v>
      </c>
      <c r="R2" s="270"/>
    </row>
    <row r="3" spans="2:26" ht="30" customHeight="1" x14ac:dyDescent="0.15">
      <c r="B3" s="188"/>
      <c r="C3" s="201"/>
      <c r="D3" s="202"/>
      <c r="E3" s="202"/>
      <c r="F3" s="202"/>
      <c r="G3" s="202"/>
      <c r="H3" s="202"/>
      <c r="I3" s="202"/>
      <c r="J3" s="202"/>
      <c r="K3" s="202"/>
      <c r="L3" s="202"/>
      <c r="M3" s="202"/>
      <c r="N3" s="202"/>
      <c r="O3" s="202"/>
      <c r="P3" s="203"/>
      <c r="Q3" s="271"/>
      <c r="R3" s="272"/>
    </row>
    <row r="4" spans="2:26" ht="39.75" customHeight="1" x14ac:dyDescent="0.15">
      <c r="B4" s="188"/>
      <c r="C4" s="204"/>
      <c r="D4" s="205"/>
      <c r="E4" s="205"/>
      <c r="F4" s="205"/>
      <c r="G4" s="205"/>
      <c r="H4" s="205"/>
      <c r="I4" s="205"/>
      <c r="J4" s="205"/>
      <c r="K4" s="205"/>
      <c r="L4" s="205"/>
      <c r="M4" s="205"/>
      <c r="N4" s="205"/>
      <c r="O4" s="205"/>
      <c r="P4" s="206"/>
      <c r="Q4" s="273"/>
      <c r="R4" s="274"/>
    </row>
    <row r="5" spans="2:26" ht="14" thickBot="1" x14ac:dyDescent="0.2"/>
    <row r="6" spans="2:26" ht="78.75" customHeight="1" thickBot="1" x14ac:dyDescent="0.2">
      <c r="B6" s="316" t="s">
        <v>234</v>
      </c>
      <c r="C6" s="317"/>
      <c r="D6" s="317"/>
      <c r="E6" s="317"/>
      <c r="F6" s="317"/>
      <c r="G6" s="317"/>
      <c r="H6" s="317"/>
      <c r="I6" s="317"/>
      <c r="J6" s="317"/>
      <c r="K6" s="317"/>
      <c r="L6" s="317"/>
      <c r="M6" s="317"/>
      <c r="N6" s="317"/>
      <c r="O6" s="317"/>
      <c r="P6" s="317"/>
      <c r="Q6" s="317"/>
      <c r="R6" s="318"/>
      <c r="S6" s="1"/>
      <c r="T6" s="1"/>
      <c r="U6" s="1"/>
      <c r="V6" s="1"/>
      <c r="W6" s="1"/>
      <c r="X6" s="1"/>
      <c r="Y6" s="1"/>
      <c r="Z6" s="1"/>
    </row>
    <row r="7" spans="2:26" ht="24.75" customHeight="1" x14ac:dyDescent="0.15">
      <c r="B7" s="319" t="s">
        <v>8</v>
      </c>
      <c r="C7" s="320"/>
      <c r="D7" s="320"/>
      <c r="E7" s="320"/>
      <c r="F7" s="320"/>
      <c r="G7" s="320"/>
      <c r="H7" s="320"/>
      <c r="I7" s="320"/>
      <c r="J7" s="320"/>
      <c r="K7" s="320"/>
      <c r="L7" s="320"/>
      <c r="M7" s="320"/>
      <c r="N7" s="320"/>
      <c r="O7" s="320"/>
      <c r="P7" s="320"/>
      <c r="Q7" s="320"/>
      <c r="R7" s="321"/>
    </row>
    <row r="8" spans="2:26" ht="16" x14ac:dyDescent="0.2">
      <c r="B8" s="327" t="s">
        <v>134</v>
      </c>
      <c r="C8" s="328"/>
      <c r="D8" s="328"/>
      <c r="E8" s="328"/>
      <c r="F8" s="328"/>
      <c r="G8" s="328"/>
      <c r="H8" s="328"/>
      <c r="I8" s="328"/>
      <c r="J8" s="328"/>
      <c r="K8" s="328"/>
      <c r="L8" s="328"/>
      <c r="M8" s="328"/>
      <c r="N8" s="328"/>
      <c r="O8" s="328"/>
      <c r="P8" s="328"/>
      <c r="Q8" s="328"/>
      <c r="R8" s="328"/>
    </row>
    <row r="9" spans="2:26" ht="34.5" customHeight="1" x14ac:dyDescent="0.15">
      <c r="B9" s="325" t="s">
        <v>135</v>
      </c>
      <c r="C9" s="326"/>
      <c r="D9" s="326"/>
      <c r="E9" s="326"/>
      <c r="F9" s="326"/>
      <c r="G9" s="326"/>
      <c r="H9" s="326"/>
      <c r="I9" s="326"/>
      <c r="J9" s="326"/>
      <c r="K9" s="326"/>
      <c r="L9" s="326"/>
      <c r="M9" s="326"/>
      <c r="N9" s="326"/>
      <c r="O9" s="326"/>
      <c r="P9" s="326"/>
      <c r="Q9" s="326"/>
      <c r="R9" s="326"/>
    </row>
    <row r="10" spans="2:26" ht="16" x14ac:dyDescent="0.2">
      <c r="B10" s="327" t="s">
        <v>136</v>
      </c>
      <c r="C10" s="328"/>
      <c r="D10" s="328"/>
      <c r="E10" s="328"/>
      <c r="F10" s="328"/>
      <c r="G10" s="328"/>
      <c r="H10" s="328"/>
      <c r="I10" s="328"/>
      <c r="J10" s="328"/>
      <c r="K10" s="328"/>
      <c r="L10" s="328"/>
      <c r="M10" s="328"/>
      <c r="N10" s="328"/>
      <c r="O10" s="328"/>
      <c r="P10" s="328"/>
      <c r="Q10" s="328"/>
      <c r="R10" s="328"/>
    </row>
    <row r="11" spans="2:26" ht="14" x14ac:dyDescent="0.2">
      <c r="B11" s="83"/>
      <c r="R11" s="3"/>
    </row>
    <row r="12" spans="2:26" x14ac:dyDescent="0.15">
      <c r="B12" s="8"/>
      <c r="R12" s="3"/>
    </row>
    <row r="13" spans="2:26" x14ac:dyDescent="0.15">
      <c r="B13" s="8"/>
      <c r="R13" s="3"/>
    </row>
    <row r="14" spans="2:26" ht="7.5" customHeight="1" thickBot="1" x14ac:dyDescent="0.2">
      <c r="B14" s="2"/>
      <c r="R14" s="3"/>
    </row>
    <row r="15" spans="2:26" ht="93.75" customHeight="1" thickBot="1" x14ac:dyDescent="0.2">
      <c r="B15" s="119" t="s">
        <v>81</v>
      </c>
      <c r="C15" s="324" t="s">
        <v>82</v>
      </c>
      <c r="D15" s="324"/>
      <c r="E15" s="324"/>
      <c r="F15" s="324"/>
      <c r="G15" s="275" t="s">
        <v>137</v>
      </c>
      <c r="H15" s="275"/>
      <c r="I15" s="90" t="s">
        <v>84</v>
      </c>
      <c r="J15" s="90" t="s">
        <v>85</v>
      </c>
      <c r="K15" s="90" t="s">
        <v>86</v>
      </c>
      <c r="L15" s="90" t="s">
        <v>87</v>
      </c>
      <c r="M15" s="90" t="s">
        <v>138</v>
      </c>
      <c r="N15" s="90" t="s">
        <v>139</v>
      </c>
      <c r="O15" s="90" t="s">
        <v>140</v>
      </c>
      <c r="P15" s="90" t="s">
        <v>141</v>
      </c>
      <c r="Q15" s="90" t="s">
        <v>142</v>
      </c>
      <c r="R15" s="11" t="s">
        <v>143</v>
      </c>
    </row>
    <row r="16" spans="2:26" s="27" customFormat="1" ht="57.75" customHeight="1" x14ac:dyDescent="0.15">
      <c r="B16" s="120" t="str">
        <f>+EVALUACION!B17</f>
        <v>PLANEACIÓN</v>
      </c>
      <c r="C16" s="323" t="str">
        <f>+EVALUACION!C17</f>
        <v>Requisitos habilitantes que impidan la selección objetiva</v>
      </c>
      <c r="D16" s="323"/>
      <c r="E16" s="323"/>
      <c r="F16" s="323"/>
      <c r="G16" s="322" t="s">
        <v>144</v>
      </c>
      <c r="H16" s="322"/>
      <c r="I16" s="121">
        <f>+EVALUACION!I17</f>
        <v>1</v>
      </c>
      <c r="J16" s="121">
        <f>+EVALUACION!J17</f>
        <v>5</v>
      </c>
      <c r="K16" s="121">
        <f>+I16+J16</f>
        <v>6</v>
      </c>
      <c r="L16" s="121" t="str">
        <f>IF(K16&lt;=4,"BAJO",IF(K16=5,"MEDIO",IF(K16=6,"ALTO",IF(K16=7,"ALTO","EXTREMO"))))</f>
        <v>ALTO</v>
      </c>
      <c r="M16" s="121" t="s">
        <v>145</v>
      </c>
      <c r="N16" s="122" t="s">
        <v>146</v>
      </c>
      <c r="O16" s="122" t="s">
        <v>147</v>
      </c>
      <c r="P16" s="122" t="s">
        <v>148</v>
      </c>
      <c r="Q16" s="122" t="s">
        <v>149</v>
      </c>
      <c r="R16" s="128" t="s">
        <v>150</v>
      </c>
    </row>
    <row r="17" spans="2:23" s="27" customFormat="1" ht="83.25" customHeight="1" x14ac:dyDescent="0.15">
      <c r="B17" s="123" t="str">
        <f>+EVALUACION!B18</f>
        <v>SELECCIÓN</v>
      </c>
      <c r="C17" s="310" t="str">
        <f>+EVALUACION!C18</f>
        <v>Inadecuada evaluación de las ofertas y/o verificación de requisitos habilitantes</v>
      </c>
      <c r="D17" s="310"/>
      <c r="E17" s="310"/>
      <c r="F17" s="310"/>
      <c r="G17" s="234" t="s">
        <v>216</v>
      </c>
      <c r="H17" s="234"/>
      <c r="I17" s="127">
        <f>+EVALUACION!I18</f>
        <v>1</v>
      </c>
      <c r="J17" s="94">
        <f>+EVALUACION!J18</f>
        <v>2</v>
      </c>
      <c r="K17" s="94">
        <f>+I17+J17</f>
        <v>3</v>
      </c>
      <c r="L17" s="94" t="str">
        <f>IF(K17&lt;=4,"BAJO",IF(K17=5,"MEDIO",IF(K17=6,"ALTO",IF(K17=7,"ALTO","EXTREMO"))))</f>
        <v>BAJO</v>
      </c>
      <c r="M17" s="94" t="s">
        <v>145</v>
      </c>
      <c r="N17" s="124" t="s">
        <v>151</v>
      </c>
      <c r="O17" s="124" t="s">
        <v>152</v>
      </c>
      <c r="P17" s="124" t="s">
        <v>153</v>
      </c>
      <c r="Q17" s="124" t="s">
        <v>154</v>
      </c>
      <c r="R17" s="124" t="s">
        <v>155</v>
      </c>
    </row>
    <row r="18" spans="2:23" s="27" customFormat="1" ht="57.75" customHeight="1" x14ac:dyDescent="0.15">
      <c r="B18" s="123" t="str">
        <f>+EVALUACION!B19</f>
        <v>SELECCIÓN</v>
      </c>
      <c r="C18" s="310" t="str">
        <f>+EVALUACION!C19</f>
        <v>Confabulacion de los proponentes (Colusión)</v>
      </c>
      <c r="D18" s="310"/>
      <c r="E18" s="310"/>
      <c r="F18" s="310"/>
      <c r="G18" s="234" t="s">
        <v>156</v>
      </c>
      <c r="H18" s="234"/>
      <c r="I18" s="94">
        <f>+EVALUACION!I19</f>
        <v>2</v>
      </c>
      <c r="J18" s="94">
        <f>+EVALUACION!J19</f>
        <v>2</v>
      </c>
      <c r="K18" s="94">
        <f t="shared" ref="K18:K27" si="0">+I18+J18</f>
        <v>4</v>
      </c>
      <c r="L18" s="94" t="str">
        <f t="shared" ref="L18:L27" si="1">IF(K18&lt;=4,"BAJO",IF(K18=5,"MEDIO",IF(K18=6,"ALTO",IF(K18=7,"ALTO","EXTREMO"))))</f>
        <v>BAJO</v>
      </c>
      <c r="M18" s="94" t="s">
        <v>145</v>
      </c>
      <c r="N18" s="124" t="s">
        <v>151</v>
      </c>
      <c r="O18" s="124" t="s">
        <v>158</v>
      </c>
      <c r="P18" s="124" t="s">
        <v>159</v>
      </c>
      <c r="Q18" s="124" t="s">
        <v>160</v>
      </c>
      <c r="R18" s="124" t="s">
        <v>155</v>
      </c>
    </row>
    <row r="19" spans="2:23" s="27" customFormat="1" ht="57.75" customHeight="1" x14ac:dyDescent="0.15">
      <c r="B19" s="123" t="str">
        <f>+EVALUACION!B20</f>
        <v>EJECUCIÓN</v>
      </c>
      <c r="C19" s="310" t="str">
        <f>+EVALUACION!C20</f>
        <v>Fluctuaciones del valor de la moneda</v>
      </c>
      <c r="D19" s="310"/>
      <c r="E19" s="310"/>
      <c r="F19" s="310"/>
      <c r="G19" s="234" t="s">
        <v>161</v>
      </c>
      <c r="H19" s="234"/>
      <c r="I19" s="94">
        <f>+EVALUACION!I20</f>
        <v>2</v>
      </c>
      <c r="J19" s="94">
        <f>+EVALUACION!J20</f>
        <v>1</v>
      </c>
      <c r="K19" s="94">
        <f t="shared" si="0"/>
        <v>3</v>
      </c>
      <c r="L19" s="94" t="str">
        <f t="shared" si="1"/>
        <v>BAJO</v>
      </c>
      <c r="M19" s="94" t="s">
        <v>157</v>
      </c>
      <c r="N19" s="124" t="s">
        <v>217</v>
      </c>
      <c r="O19" s="124" t="s">
        <v>162</v>
      </c>
      <c r="P19" s="124" t="s">
        <v>163</v>
      </c>
      <c r="Q19" s="124" t="s">
        <v>215</v>
      </c>
      <c r="R19" s="124" t="s">
        <v>164</v>
      </c>
    </row>
    <row r="20" spans="2:23" s="27" customFormat="1" ht="57.75" customHeight="1" x14ac:dyDescent="0.15">
      <c r="B20" s="123" t="str">
        <f>+EVALUACION!B21</f>
        <v>EJECUCIÓN</v>
      </c>
      <c r="C20" s="310" t="str">
        <f>+EVALUACION!C21</f>
        <v>Variación de los precios del mercado</v>
      </c>
      <c r="D20" s="310"/>
      <c r="E20" s="310"/>
      <c r="F20" s="310"/>
      <c r="G20" s="234" t="s">
        <v>165</v>
      </c>
      <c r="H20" s="234"/>
      <c r="I20" s="94">
        <f>+EVALUACION!I21</f>
        <v>2</v>
      </c>
      <c r="J20" s="94">
        <f>+EVALUACION!J21</f>
        <v>1</v>
      </c>
      <c r="K20" s="94">
        <f t="shared" si="0"/>
        <v>3</v>
      </c>
      <c r="L20" s="94" t="str">
        <f t="shared" si="1"/>
        <v>BAJO</v>
      </c>
      <c r="M20" s="94" t="s">
        <v>157</v>
      </c>
      <c r="N20" s="124" t="s">
        <v>217</v>
      </c>
      <c r="O20" s="124" t="s">
        <v>166</v>
      </c>
      <c r="P20" s="124" t="s">
        <v>167</v>
      </c>
      <c r="Q20" s="124" t="s">
        <v>214</v>
      </c>
      <c r="R20" s="124" t="s">
        <v>168</v>
      </c>
    </row>
    <row r="21" spans="2:23" s="27" customFormat="1" ht="57.75" customHeight="1" x14ac:dyDescent="0.15">
      <c r="B21" s="123" t="str">
        <f>+EVALUACION!B22</f>
        <v>EJECUCIÓN</v>
      </c>
      <c r="C21" s="310" t="str">
        <f>+EVALUACION!C22</f>
        <v>Variación en la disponibilidad o en el costo de los insumos necesarios para prestar los servicios.</v>
      </c>
      <c r="D21" s="310"/>
      <c r="E21" s="310"/>
      <c r="F21" s="310"/>
      <c r="G21" s="234" t="s">
        <v>218</v>
      </c>
      <c r="H21" s="234"/>
      <c r="I21" s="94">
        <f>+EVALUACION!I22</f>
        <v>2</v>
      </c>
      <c r="J21" s="94">
        <f>+EVALUACION!J22</f>
        <v>1</v>
      </c>
      <c r="K21" s="94">
        <f t="shared" si="0"/>
        <v>3</v>
      </c>
      <c r="L21" s="94" t="str">
        <f t="shared" si="1"/>
        <v>BAJO</v>
      </c>
      <c r="M21" s="94" t="s">
        <v>145</v>
      </c>
      <c r="N21" s="124" t="s">
        <v>217</v>
      </c>
      <c r="O21" s="124" t="s">
        <v>162</v>
      </c>
      <c r="P21" s="124" t="s">
        <v>163</v>
      </c>
      <c r="Q21" s="124" t="s">
        <v>169</v>
      </c>
      <c r="R21" s="124" t="s">
        <v>170</v>
      </c>
    </row>
    <row r="22" spans="2:23" s="27" customFormat="1" ht="57.75" customHeight="1" x14ac:dyDescent="0.15">
      <c r="B22" s="123" t="str">
        <f>+EVALUACION!B23</f>
        <v>EJECUCIÓN</v>
      </c>
      <c r="C22" s="310" t="str">
        <f>+EVALUACION!C23</f>
        <v>Incumplimiento de compromisos adquiridos por el contratista seleccionado con sus subcontratistas, suministradores de bienes y servicios.</v>
      </c>
      <c r="D22" s="310"/>
      <c r="E22" s="310"/>
      <c r="F22" s="310"/>
      <c r="G22" s="234" t="s">
        <v>219</v>
      </c>
      <c r="H22" s="234"/>
      <c r="I22" s="94">
        <f>+EVALUACION!I23</f>
        <v>2</v>
      </c>
      <c r="J22" s="94">
        <f>+EVALUACION!J23</f>
        <v>3</v>
      </c>
      <c r="K22" s="94">
        <f t="shared" si="0"/>
        <v>5</v>
      </c>
      <c r="L22" s="94" t="str">
        <f t="shared" si="1"/>
        <v>MEDIO</v>
      </c>
      <c r="M22" s="94" t="s">
        <v>145</v>
      </c>
      <c r="N22" s="124" t="s">
        <v>171</v>
      </c>
      <c r="O22" s="124" t="s">
        <v>162</v>
      </c>
      <c r="P22" s="124" t="s">
        <v>172</v>
      </c>
      <c r="Q22" s="124" t="s">
        <v>173</v>
      </c>
      <c r="R22" s="124" t="s">
        <v>220</v>
      </c>
    </row>
    <row r="23" spans="2:23" s="27" customFormat="1" ht="57.75" customHeight="1" x14ac:dyDescent="0.15">
      <c r="B23" s="123" t="str">
        <f>+EVALUACION!B24</f>
        <v>EJECUCIÓN</v>
      </c>
      <c r="C23" s="310" t="str">
        <f>+EVALUACION!C24</f>
        <v>Incumplimiento de la administración en los pagos.</v>
      </c>
      <c r="D23" s="310"/>
      <c r="E23" s="310"/>
      <c r="F23" s="310"/>
      <c r="G23" s="234" t="s">
        <v>174</v>
      </c>
      <c r="H23" s="234"/>
      <c r="I23" s="94">
        <f>+EVALUACION!I24</f>
        <v>2</v>
      </c>
      <c r="J23" s="94">
        <f>+EVALUACION!J24</f>
        <v>1</v>
      </c>
      <c r="K23" s="94">
        <f t="shared" si="0"/>
        <v>3</v>
      </c>
      <c r="L23" s="94" t="str">
        <f t="shared" si="1"/>
        <v>BAJO</v>
      </c>
      <c r="M23" s="94" t="s">
        <v>145</v>
      </c>
      <c r="N23" s="124" t="s">
        <v>175</v>
      </c>
      <c r="O23" s="124" t="s">
        <v>176</v>
      </c>
      <c r="P23" s="124" t="s">
        <v>172</v>
      </c>
      <c r="Q23" s="124" t="s">
        <v>169</v>
      </c>
      <c r="R23" s="124" t="s">
        <v>221</v>
      </c>
    </row>
    <row r="24" spans="2:23" s="27" customFormat="1" ht="57.75" customHeight="1" x14ac:dyDescent="0.15">
      <c r="B24" s="123" t="str">
        <f>+EVALUACION!B27</f>
        <v>EJECUCIÓN</v>
      </c>
      <c r="C24" s="310" t="str">
        <f>+EVALUACION!C27</f>
        <v xml:space="preserve">permisos para hacer lo eventos en espacio publico </v>
      </c>
      <c r="D24" s="310"/>
      <c r="E24" s="310"/>
      <c r="F24" s="310"/>
      <c r="G24" s="234" t="s">
        <v>223</v>
      </c>
      <c r="H24" s="234"/>
      <c r="I24" s="94">
        <f>+EVALUACION!I27</f>
        <v>2</v>
      </c>
      <c r="J24" s="94">
        <f>+EVALUACION!J27</f>
        <v>5</v>
      </c>
      <c r="K24" s="94">
        <f t="shared" si="0"/>
        <v>7</v>
      </c>
      <c r="L24" s="94" t="str">
        <f t="shared" si="1"/>
        <v>ALTO</v>
      </c>
      <c r="M24" s="94" t="s">
        <v>157</v>
      </c>
      <c r="N24" s="124" t="s">
        <v>171</v>
      </c>
      <c r="O24" s="124" t="s">
        <v>170</v>
      </c>
      <c r="P24" s="124" t="s">
        <v>177</v>
      </c>
      <c r="Q24" s="124" t="s">
        <v>178</v>
      </c>
      <c r="R24" s="124" t="s">
        <v>222</v>
      </c>
    </row>
    <row r="25" spans="2:23" s="27" customFormat="1" ht="57.75" customHeight="1" x14ac:dyDescent="0.15">
      <c r="B25" s="123" t="str">
        <f>+EVALUACION!B28</f>
        <v>EJECUCIÓN</v>
      </c>
      <c r="C25" s="310" t="str">
        <f>+EVALUACION!C28</f>
        <v>Eventos naturales tales como lluvias, inundaciones y sequias entre otros</v>
      </c>
      <c r="D25" s="310"/>
      <c r="E25" s="310"/>
      <c r="F25" s="310"/>
      <c r="G25" s="234" t="s">
        <v>179</v>
      </c>
      <c r="H25" s="234"/>
      <c r="I25" s="94">
        <f>+EVALUACION!I28</f>
        <v>3</v>
      </c>
      <c r="J25" s="94">
        <f>+EVALUACION!J28</f>
        <v>2</v>
      </c>
      <c r="K25" s="94">
        <f t="shared" si="0"/>
        <v>5</v>
      </c>
      <c r="L25" s="94" t="str">
        <f t="shared" si="1"/>
        <v>MEDIO</v>
      </c>
      <c r="M25" s="94" t="s">
        <v>145</v>
      </c>
      <c r="N25" s="124" t="s">
        <v>171</v>
      </c>
      <c r="O25" s="124" t="s">
        <v>170</v>
      </c>
      <c r="P25" s="124" t="s">
        <v>177</v>
      </c>
      <c r="Q25" s="124" t="s">
        <v>178</v>
      </c>
      <c r="R25" s="124" t="s">
        <v>170</v>
      </c>
    </row>
    <row r="26" spans="2:23" s="27" customFormat="1" ht="57.75" customHeight="1" x14ac:dyDescent="0.15">
      <c r="B26" s="97" t="s">
        <v>45</v>
      </c>
      <c r="C26" s="312" t="s">
        <v>208</v>
      </c>
      <c r="D26" s="313"/>
      <c r="E26" s="313"/>
      <c r="F26" s="314"/>
      <c r="G26" s="294" t="s">
        <v>224</v>
      </c>
      <c r="H26" s="296"/>
      <c r="I26" s="94">
        <v>1</v>
      </c>
      <c r="J26" s="95">
        <v>5</v>
      </c>
      <c r="K26" s="95">
        <f t="shared" si="0"/>
        <v>6</v>
      </c>
      <c r="L26" s="99" t="str">
        <f t="shared" si="1"/>
        <v>ALTO</v>
      </c>
      <c r="M26" s="94" t="s">
        <v>145</v>
      </c>
      <c r="N26" s="124" t="s">
        <v>171</v>
      </c>
      <c r="O26" s="124" t="s">
        <v>225</v>
      </c>
      <c r="P26" s="124" t="s">
        <v>226</v>
      </c>
      <c r="Q26" s="124" t="s">
        <v>227</v>
      </c>
      <c r="R26" s="36" t="s">
        <v>228</v>
      </c>
    </row>
    <row r="27" spans="2:23" s="27" customFormat="1" ht="57.75" customHeight="1" x14ac:dyDescent="0.15">
      <c r="B27" s="97" t="s">
        <v>45</v>
      </c>
      <c r="C27" s="312" t="s">
        <v>205</v>
      </c>
      <c r="D27" s="313"/>
      <c r="E27" s="313"/>
      <c r="F27" s="314"/>
      <c r="G27" s="294" t="s">
        <v>212</v>
      </c>
      <c r="H27" s="296"/>
      <c r="I27" s="94">
        <v>2</v>
      </c>
      <c r="J27" s="95">
        <v>3</v>
      </c>
      <c r="K27" s="95">
        <f t="shared" si="0"/>
        <v>5</v>
      </c>
      <c r="L27" s="99" t="str">
        <f t="shared" si="1"/>
        <v>MEDIO</v>
      </c>
      <c r="M27" s="94" t="s">
        <v>145</v>
      </c>
      <c r="N27" s="124" t="s">
        <v>232</v>
      </c>
      <c r="O27" s="124" t="s">
        <v>229</v>
      </c>
      <c r="P27" s="124" t="s">
        <v>230</v>
      </c>
      <c r="Q27" s="124" t="s">
        <v>231</v>
      </c>
      <c r="R27" s="124" t="s">
        <v>170</v>
      </c>
    </row>
    <row r="28" spans="2:23" ht="12.75" customHeight="1" x14ac:dyDescent="0.2">
      <c r="B28" s="83"/>
      <c r="C28" s="84"/>
      <c r="D28" s="84"/>
      <c r="E28" s="84"/>
      <c r="F28" s="84"/>
      <c r="G28" s="84"/>
      <c r="H28" s="84"/>
      <c r="I28" s="84"/>
      <c r="J28" s="84"/>
      <c r="K28" s="84"/>
      <c r="L28" s="84"/>
      <c r="M28" s="84"/>
      <c r="N28" s="84"/>
      <c r="O28" s="84"/>
      <c r="P28" s="84"/>
      <c r="Q28" s="84"/>
      <c r="R28" s="3"/>
    </row>
    <row r="29" spans="2:23" ht="14" x14ac:dyDescent="0.2">
      <c r="B29" s="83"/>
      <c r="C29" s="311" t="s">
        <v>125</v>
      </c>
      <c r="D29" s="311"/>
      <c r="E29" s="311"/>
      <c r="F29" s="311"/>
      <c r="G29" s="84"/>
      <c r="H29" s="237" t="s">
        <v>180</v>
      </c>
      <c r="I29" s="237"/>
      <c r="J29" s="237"/>
      <c r="K29" s="237"/>
      <c r="L29" s="125"/>
      <c r="M29" s="125"/>
      <c r="N29" s="125"/>
      <c r="O29" s="125"/>
      <c r="P29" s="125"/>
      <c r="Q29" s="125"/>
      <c r="R29" s="3"/>
    </row>
    <row r="30" spans="2:23" ht="19.5" customHeight="1" x14ac:dyDescent="0.2">
      <c r="B30" s="251" t="s">
        <v>97</v>
      </c>
      <c r="C30" s="291" t="s">
        <v>98</v>
      </c>
      <c r="D30" s="292"/>
      <c r="E30" s="293"/>
      <c r="F30" s="103" t="s">
        <v>99</v>
      </c>
      <c r="G30" s="84"/>
      <c r="H30" s="291" t="s">
        <v>100</v>
      </c>
      <c r="I30" s="293"/>
      <c r="J30" s="291" t="s">
        <v>99</v>
      </c>
      <c r="K30" s="293"/>
      <c r="L30" s="108"/>
      <c r="M30" s="108"/>
      <c r="N30" s="237" t="s">
        <v>125</v>
      </c>
      <c r="O30" s="237"/>
      <c r="P30" s="237"/>
      <c r="Q30" s="108"/>
      <c r="R30" s="3"/>
    </row>
    <row r="31" spans="2:23" ht="21" customHeight="1" x14ac:dyDescent="0.2">
      <c r="B31" s="251"/>
      <c r="C31" s="294" t="s">
        <v>101</v>
      </c>
      <c r="D31" s="295"/>
      <c r="E31" s="296"/>
      <c r="F31" s="105">
        <v>1</v>
      </c>
      <c r="G31" s="84"/>
      <c r="H31" s="294" t="s">
        <v>102</v>
      </c>
      <c r="I31" s="296"/>
      <c r="J31" s="294">
        <v>1</v>
      </c>
      <c r="K31" s="296"/>
      <c r="L31" s="108"/>
      <c r="M31" s="108"/>
      <c r="N31" s="306" t="s">
        <v>111</v>
      </c>
      <c r="O31" s="307"/>
      <c r="P31" s="117" t="s">
        <v>124</v>
      </c>
      <c r="Q31" s="108"/>
      <c r="R31" s="3"/>
    </row>
    <row r="32" spans="2:23" ht="15.75" customHeight="1" x14ac:dyDescent="0.2">
      <c r="B32" s="251"/>
      <c r="C32" s="294" t="s">
        <v>103</v>
      </c>
      <c r="D32" s="295"/>
      <c r="E32" s="296"/>
      <c r="F32" s="105">
        <v>2</v>
      </c>
      <c r="G32" s="84"/>
      <c r="H32" s="294" t="s">
        <v>104</v>
      </c>
      <c r="I32" s="296"/>
      <c r="J32" s="294">
        <v>2</v>
      </c>
      <c r="K32" s="296"/>
      <c r="L32" s="108"/>
      <c r="M32" s="108"/>
      <c r="N32" s="279" t="s">
        <v>126</v>
      </c>
      <c r="O32" s="280"/>
      <c r="P32" s="118" t="s">
        <v>127</v>
      </c>
      <c r="Q32" s="108"/>
      <c r="R32" s="3"/>
      <c r="T32" s="5"/>
      <c r="U32" s="5"/>
      <c r="V32" s="5"/>
      <c r="W32" s="5"/>
    </row>
    <row r="33" spans="2:18" ht="24.75" customHeight="1" x14ac:dyDescent="0.2">
      <c r="B33" s="251"/>
      <c r="C33" s="294" t="s">
        <v>105</v>
      </c>
      <c r="D33" s="295"/>
      <c r="E33" s="296"/>
      <c r="F33" s="105">
        <v>3</v>
      </c>
      <c r="G33" s="84"/>
      <c r="H33" s="294" t="s">
        <v>106</v>
      </c>
      <c r="I33" s="296"/>
      <c r="J33" s="294">
        <v>3</v>
      </c>
      <c r="K33" s="296"/>
      <c r="L33" s="108"/>
      <c r="M33" s="108"/>
      <c r="N33" s="248" t="s">
        <v>128</v>
      </c>
      <c r="O33" s="281"/>
      <c r="P33" s="118" t="s">
        <v>129</v>
      </c>
      <c r="Q33" s="108"/>
      <c r="R33" s="3"/>
    </row>
    <row r="34" spans="2:18" ht="18" customHeight="1" x14ac:dyDescent="0.2">
      <c r="B34" s="251"/>
      <c r="C34" s="294" t="s">
        <v>107</v>
      </c>
      <c r="D34" s="295"/>
      <c r="E34" s="296"/>
      <c r="F34" s="105">
        <v>4</v>
      </c>
      <c r="G34" s="84"/>
      <c r="H34" s="294" t="s">
        <v>108</v>
      </c>
      <c r="I34" s="296"/>
      <c r="J34" s="294">
        <v>4</v>
      </c>
      <c r="K34" s="296"/>
      <c r="L34" s="108"/>
      <c r="M34" s="108"/>
      <c r="N34" s="287">
        <v>5</v>
      </c>
      <c r="O34" s="288"/>
      <c r="P34" s="118" t="s">
        <v>130</v>
      </c>
      <c r="Q34" s="108"/>
      <c r="R34" s="3"/>
    </row>
    <row r="35" spans="2:18" ht="21" customHeight="1" thickBot="1" x14ac:dyDescent="0.25">
      <c r="B35" s="251"/>
      <c r="C35" s="294" t="s">
        <v>109</v>
      </c>
      <c r="D35" s="295"/>
      <c r="E35" s="296"/>
      <c r="F35" s="105">
        <v>5</v>
      </c>
      <c r="G35" s="84"/>
      <c r="H35" s="294" t="s">
        <v>110</v>
      </c>
      <c r="I35" s="296"/>
      <c r="J35" s="294">
        <v>5</v>
      </c>
      <c r="K35" s="296"/>
      <c r="L35" s="108"/>
      <c r="M35" s="108"/>
      <c r="N35" s="308" t="s">
        <v>131</v>
      </c>
      <c r="O35" s="309"/>
      <c r="P35" s="126" t="s">
        <v>132</v>
      </c>
      <c r="Q35" s="108"/>
      <c r="R35" s="3"/>
    </row>
    <row r="36" spans="2:18" ht="14" x14ac:dyDescent="0.2">
      <c r="B36" s="83"/>
      <c r="C36" s="84"/>
      <c r="D36" s="84"/>
      <c r="E36" s="84"/>
      <c r="F36" s="84"/>
      <c r="G36" s="84"/>
      <c r="H36" s="84"/>
      <c r="I36" s="84"/>
      <c r="J36" s="84"/>
      <c r="K36" s="84"/>
      <c r="L36" s="84"/>
      <c r="M36" s="84"/>
      <c r="N36" s="84"/>
      <c r="O36" s="84"/>
      <c r="P36" s="84"/>
      <c r="Q36" s="84"/>
      <c r="R36" s="3"/>
    </row>
    <row r="37" spans="2:18" ht="18" customHeight="1" x14ac:dyDescent="0.2">
      <c r="B37" s="83"/>
      <c r="C37" s="237" t="s">
        <v>111</v>
      </c>
      <c r="D37" s="237"/>
      <c r="E37" s="237"/>
      <c r="F37" s="237"/>
      <c r="G37" s="237"/>
      <c r="H37" s="237"/>
      <c r="I37" s="237"/>
      <c r="J37" s="237"/>
      <c r="K37" s="237"/>
      <c r="L37" s="237"/>
      <c r="M37" s="237"/>
      <c r="N37" s="237"/>
      <c r="O37" s="237"/>
      <c r="P37" s="237"/>
      <c r="Q37" s="237"/>
      <c r="R37" s="3"/>
    </row>
    <row r="38" spans="2:18" ht="68.25" customHeight="1" x14ac:dyDescent="0.2">
      <c r="B38" s="83"/>
      <c r="C38" s="294" t="s">
        <v>112</v>
      </c>
      <c r="D38" s="295"/>
      <c r="E38" s="295"/>
      <c r="F38" s="296"/>
      <c r="G38" s="294" t="s">
        <v>113</v>
      </c>
      <c r="H38" s="296"/>
      <c r="I38" s="294" t="s">
        <v>114</v>
      </c>
      <c r="J38" s="295"/>
      <c r="K38" s="296"/>
      <c r="L38" s="294" t="s">
        <v>115</v>
      </c>
      <c r="M38" s="296"/>
      <c r="N38" s="294" t="s">
        <v>116</v>
      </c>
      <c r="O38" s="296"/>
      <c r="P38" s="294" t="s">
        <v>117</v>
      </c>
      <c r="Q38" s="296"/>
      <c r="R38" s="3"/>
    </row>
    <row r="39" spans="2:18" ht="60" customHeight="1" x14ac:dyDescent="0.2">
      <c r="B39" s="83"/>
      <c r="C39" s="294" t="s">
        <v>118</v>
      </c>
      <c r="D39" s="295"/>
      <c r="E39" s="295"/>
      <c r="F39" s="296"/>
      <c r="G39" s="294" t="s">
        <v>119</v>
      </c>
      <c r="H39" s="296"/>
      <c r="I39" s="294" t="s">
        <v>120</v>
      </c>
      <c r="J39" s="295"/>
      <c r="K39" s="296"/>
      <c r="L39" s="294" t="s">
        <v>121</v>
      </c>
      <c r="M39" s="296"/>
      <c r="N39" s="294" t="s">
        <v>122</v>
      </c>
      <c r="O39" s="296"/>
      <c r="P39" s="294" t="s">
        <v>123</v>
      </c>
      <c r="Q39" s="296"/>
      <c r="R39" s="3"/>
    </row>
    <row r="40" spans="2:18" ht="14" x14ac:dyDescent="0.2">
      <c r="B40" s="83"/>
      <c r="C40" s="298" t="s">
        <v>98</v>
      </c>
      <c r="D40" s="299"/>
      <c r="E40" s="300"/>
      <c r="F40" s="304" t="s">
        <v>99</v>
      </c>
      <c r="G40" s="306" t="s">
        <v>102</v>
      </c>
      <c r="H40" s="307"/>
      <c r="I40" s="306" t="s">
        <v>104</v>
      </c>
      <c r="J40" s="315"/>
      <c r="K40" s="307"/>
      <c r="L40" s="306" t="s">
        <v>106</v>
      </c>
      <c r="M40" s="307"/>
      <c r="N40" s="306" t="s">
        <v>108</v>
      </c>
      <c r="O40" s="307"/>
      <c r="P40" s="291" t="s">
        <v>110</v>
      </c>
      <c r="Q40" s="293"/>
      <c r="R40" s="3"/>
    </row>
    <row r="41" spans="2:18" ht="14" x14ac:dyDescent="0.2">
      <c r="B41" s="83"/>
      <c r="C41" s="301"/>
      <c r="D41" s="302"/>
      <c r="E41" s="303"/>
      <c r="F41" s="305"/>
      <c r="G41" s="282">
        <v>1</v>
      </c>
      <c r="H41" s="283"/>
      <c r="I41" s="282">
        <v>2</v>
      </c>
      <c r="J41" s="289"/>
      <c r="K41" s="283"/>
      <c r="L41" s="282">
        <v>3</v>
      </c>
      <c r="M41" s="283"/>
      <c r="N41" s="282">
        <v>4</v>
      </c>
      <c r="O41" s="283"/>
      <c r="P41" s="282">
        <v>5</v>
      </c>
      <c r="Q41" s="283"/>
      <c r="R41" s="3"/>
    </row>
    <row r="42" spans="2:18" ht="19.5" customHeight="1" x14ac:dyDescent="0.2">
      <c r="B42" s="83"/>
      <c r="C42" s="294" t="s">
        <v>101</v>
      </c>
      <c r="D42" s="295"/>
      <c r="E42" s="296"/>
      <c r="F42" s="112">
        <v>1</v>
      </c>
      <c r="G42" s="284">
        <v>2</v>
      </c>
      <c r="H42" s="286"/>
      <c r="I42" s="284">
        <v>3</v>
      </c>
      <c r="J42" s="285"/>
      <c r="K42" s="286"/>
      <c r="L42" s="284">
        <v>4</v>
      </c>
      <c r="M42" s="286"/>
      <c r="N42" s="287">
        <v>5</v>
      </c>
      <c r="O42" s="288"/>
      <c r="P42" s="248">
        <v>6</v>
      </c>
      <c r="Q42" s="281"/>
      <c r="R42" s="3"/>
    </row>
    <row r="43" spans="2:18" ht="21.75" customHeight="1" x14ac:dyDescent="0.2">
      <c r="B43" s="83"/>
      <c r="C43" s="294" t="s">
        <v>103</v>
      </c>
      <c r="D43" s="295"/>
      <c r="E43" s="296"/>
      <c r="F43" s="112">
        <v>2</v>
      </c>
      <c r="G43" s="284">
        <v>3</v>
      </c>
      <c r="H43" s="286"/>
      <c r="I43" s="284">
        <v>4</v>
      </c>
      <c r="J43" s="285"/>
      <c r="K43" s="286"/>
      <c r="L43" s="287">
        <v>5</v>
      </c>
      <c r="M43" s="288"/>
      <c r="N43" s="248">
        <v>6</v>
      </c>
      <c r="O43" s="281"/>
      <c r="P43" s="248">
        <v>7</v>
      </c>
      <c r="Q43" s="281"/>
      <c r="R43" s="3"/>
    </row>
    <row r="44" spans="2:18" ht="21" customHeight="1" x14ac:dyDescent="0.2">
      <c r="B44" s="83"/>
      <c r="C44" s="294" t="s">
        <v>105</v>
      </c>
      <c r="D44" s="295"/>
      <c r="E44" s="296"/>
      <c r="F44" s="112">
        <v>3</v>
      </c>
      <c r="G44" s="284">
        <v>4</v>
      </c>
      <c r="H44" s="286"/>
      <c r="I44" s="287">
        <v>5</v>
      </c>
      <c r="J44" s="297"/>
      <c r="K44" s="288"/>
      <c r="L44" s="248">
        <v>6</v>
      </c>
      <c r="M44" s="281"/>
      <c r="N44" s="248">
        <v>7</v>
      </c>
      <c r="O44" s="281"/>
      <c r="P44" s="279">
        <v>8</v>
      </c>
      <c r="Q44" s="280"/>
      <c r="R44" s="3"/>
    </row>
    <row r="45" spans="2:18" ht="21" customHeight="1" x14ac:dyDescent="0.2">
      <c r="B45" s="83"/>
      <c r="C45" s="294" t="s">
        <v>107</v>
      </c>
      <c r="D45" s="295"/>
      <c r="E45" s="296"/>
      <c r="F45" s="112">
        <v>4</v>
      </c>
      <c r="G45" s="287">
        <v>5</v>
      </c>
      <c r="H45" s="288"/>
      <c r="I45" s="248">
        <v>6</v>
      </c>
      <c r="J45" s="290"/>
      <c r="K45" s="281"/>
      <c r="L45" s="248">
        <v>7</v>
      </c>
      <c r="M45" s="281"/>
      <c r="N45" s="279">
        <v>8</v>
      </c>
      <c r="O45" s="280"/>
      <c r="P45" s="279">
        <v>9</v>
      </c>
      <c r="Q45" s="280"/>
      <c r="R45" s="3"/>
    </row>
    <row r="46" spans="2:18" ht="21" customHeight="1" x14ac:dyDescent="0.2">
      <c r="B46" s="83"/>
      <c r="C46" s="294" t="s">
        <v>109</v>
      </c>
      <c r="D46" s="295"/>
      <c r="E46" s="296"/>
      <c r="F46" s="112">
        <v>5</v>
      </c>
      <c r="G46" s="248">
        <v>6</v>
      </c>
      <c r="H46" s="281"/>
      <c r="I46" s="248">
        <v>7</v>
      </c>
      <c r="J46" s="290"/>
      <c r="K46" s="281"/>
      <c r="L46" s="279">
        <v>8</v>
      </c>
      <c r="M46" s="280"/>
      <c r="N46" s="279">
        <v>9</v>
      </c>
      <c r="O46" s="280"/>
      <c r="P46" s="279">
        <v>10</v>
      </c>
      <c r="Q46" s="280"/>
      <c r="R46" s="3"/>
    </row>
    <row r="47" spans="2:18" ht="15" thickBot="1" x14ac:dyDescent="0.25">
      <c r="B47" s="86"/>
      <c r="C47" s="87"/>
      <c r="D47" s="87"/>
      <c r="E47" s="87"/>
      <c r="F47" s="87"/>
      <c r="G47" s="87"/>
      <c r="H47" s="87"/>
      <c r="I47" s="87"/>
      <c r="J47" s="87"/>
      <c r="K47" s="87"/>
      <c r="L47" s="87"/>
      <c r="M47" s="87"/>
      <c r="N47" s="87"/>
      <c r="O47" s="87"/>
      <c r="P47" s="87"/>
      <c r="Q47" s="87"/>
      <c r="R47" s="9"/>
    </row>
  </sheetData>
  <mergeCells count="116">
    <mergeCell ref="C22:F22"/>
    <mergeCell ref="G22:H22"/>
    <mergeCell ref="C18:F18"/>
    <mergeCell ref="G18:H18"/>
    <mergeCell ref="C19:F19"/>
    <mergeCell ref="G19:H19"/>
    <mergeCell ref="C23:F23"/>
    <mergeCell ref="G23:H23"/>
    <mergeCell ref="C24:F24"/>
    <mergeCell ref="G24:H24"/>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C25:F25"/>
    <mergeCell ref="G25:H25"/>
    <mergeCell ref="C45:E45"/>
    <mergeCell ref="G44:H44"/>
    <mergeCell ref="G45:H45"/>
    <mergeCell ref="H31:I31"/>
    <mergeCell ref="C29:F29"/>
    <mergeCell ref="H29:K29"/>
    <mergeCell ref="C27:F27"/>
    <mergeCell ref="G27:H27"/>
    <mergeCell ref="C26:F26"/>
    <mergeCell ref="G26:H26"/>
    <mergeCell ref="C37:Q37"/>
    <mergeCell ref="G40:H40"/>
    <mergeCell ref="P42:Q42"/>
    <mergeCell ref="P43:Q43"/>
    <mergeCell ref="I40:K40"/>
    <mergeCell ref="P41:Q41"/>
    <mergeCell ref="N40:O40"/>
    <mergeCell ref="P40:Q40"/>
    <mergeCell ref="P44:Q44"/>
    <mergeCell ref="P45:Q45"/>
    <mergeCell ref="C46:E46"/>
    <mergeCell ref="N30:P30"/>
    <mergeCell ref="N31:O31"/>
    <mergeCell ref="N32:O32"/>
    <mergeCell ref="C33:E33"/>
    <mergeCell ref="H33:I33"/>
    <mergeCell ref="J33:K33"/>
    <mergeCell ref="J30:K30"/>
    <mergeCell ref="C31:E31"/>
    <mergeCell ref="J32:K32"/>
    <mergeCell ref="N33:O33"/>
    <mergeCell ref="N38:O38"/>
    <mergeCell ref="N39:O39"/>
    <mergeCell ref="L38:M38"/>
    <mergeCell ref="L39:M39"/>
    <mergeCell ref="N34:O34"/>
    <mergeCell ref="N35:O35"/>
    <mergeCell ref="P38:Q38"/>
    <mergeCell ref="P39:Q39"/>
    <mergeCell ref="L40:M40"/>
    <mergeCell ref="I46:K46"/>
    <mergeCell ref="P46:Q46"/>
    <mergeCell ref="N46:O46"/>
    <mergeCell ref="G43:H43"/>
    <mergeCell ref="B30:B35"/>
    <mergeCell ref="C30:E30"/>
    <mergeCell ref="H30:I30"/>
    <mergeCell ref="C42:E42"/>
    <mergeCell ref="C43:E43"/>
    <mergeCell ref="C44:E44"/>
    <mergeCell ref="C38:F38"/>
    <mergeCell ref="C39:F39"/>
    <mergeCell ref="I44:K44"/>
    <mergeCell ref="C34:E34"/>
    <mergeCell ref="C35:E35"/>
    <mergeCell ref="H35:I35"/>
    <mergeCell ref="J35:K35"/>
    <mergeCell ref="C40:E41"/>
    <mergeCell ref="J34:K34"/>
    <mergeCell ref="F40:F41"/>
    <mergeCell ref="H34:I34"/>
    <mergeCell ref="G38:H38"/>
    <mergeCell ref="G39:H39"/>
    <mergeCell ref="I38:K38"/>
    <mergeCell ref="I39:K39"/>
    <mergeCell ref="J31:K31"/>
    <mergeCell ref="C32:E32"/>
    <mergeCell ref="H32:I32"/>
    <mergeCell ref="L46:M46"/>
    <mergeCell ref="L44:M44"/>
    <mergeCell ref="L41:M41"/>
    <mergeCell ref="G46:H46"/>
    <mergeCell ref="I43:K43"/>
    <mergeCell ref="N41:O41"/>
    <mergeCell ref="N42:O42"/>
    <mergeCell ref="N43:O43"/>
    <mergeCell ref="N44:O44"/>
    <mergeCell ref="N45:O45"/>
    <mergeCell ref="L45:M45"/>
    <mergeCell ref="L42:M42"/>
    <mergeCell ref="L43:M43"/>
    <mergeCell ref="I41:K41"/>
    <mergeCell ref="I42:K42"/>
    <mergeCell ref="I45:K45"/>
    <mergeCell ref="G41:H41"/>
    <mergeCell ref="G42:H42"/>
  </mergeCells>
  <conditionalFormatting sqref="J16:K27">
    <cfRule type="expression" dxfId="40" priority="2" stopIfTrue="1">
      <formula>"""bajo"""</formula>
    </cfRule>
  </conditionalFormatting>
  <conditionalFormatting sqref="L16:L25">
    <cfRule type="cellIs" dxfId="39" priority="68" stopIfTrue="1" operator="equal">
      <formula>"EXTREMO"</formula>
    </cfRule>
    <cfRule type="cellIs" dxfId="38" priority="69" stopIfTrue="1" operator="equal">
      <formula>"ALTO"</formula>
    </cfRule>
    <cfRule type="cellIs" dxfId="37" priority="70" stopIfTrue="1" operator="equal">
      <formula>"MEDIO"</formula>
    </cfRule>
    <cfRule type="cellIs" dxfId="36" priority="71" stopIfTrue="1" operator="equal">
      <formula>"BAJO"</formula>
    </cfRule>
  </conditionalFormatting>
  <conditionalFormatting sqref="L26:L27">
    <cfRule type="cellIs" dxfId="35" priority="3" stopIfTrue="1" operator="equal">
      <formula>"EXTREMO"</formula>
    </cfRule>
    <cfRule type="cellIs" dxfId="34" priority="4" stopIfTrue="1" operator="equal">
      <formula>"ALTO"</formula>
    </cfRule>
    <cfRule type="cellIs" dxfId="33" priority="5" stopIfTrue="1" operator="equal">
      <formula>"MEDIO"</formula>
    </cfRule>
    <cfRule type="cellIs" dxfId="32" priority="6" stopIfTrue="1" operator="equal">
      <formula>"BAJO"</formula>
    </cfRule>
  </conditionalFormatting>
  <conditionalFormatting sqref="M16:O25 M26:Q27">
    <cfRule type="expression" dxfId="31" priority="24" stopIfTrue="1">
      <formula>"""bajo"""</formula>
    </cfRule>
  </conditionalFormatting>
  <conditionalFormatting sqref="P16:P23">
    <cfRule type="expression" dxfId="30" priority="16" stopIfTrue="1">
      <formula>"""bajo"""</formula>
    </cfRule>
  </conditionalFormatting>
  <conditionalFormatting sqref="P24:Q25">
    <cfRule type="expression" dxfId="29" priority="73" stopIfTrue="1">
      <formula>"""bajo"""</formula>
    </cfRule>
  </conditionalFormatting>
  <conditionalFormatting sqref="Q17:Q23">
    <cfRule type="expression" dxfId="28" priority="8" stopIfTrue="1">
      <formula>"""bajo"""</formula>
    </cfRule>
  </conditionalFormatting>
  <conditionalFormatting sqref="Q16:R16">
    <cfRule type="expression" dxfId="27" priority="15" stopIfTrue="1">
      <formula>"""bajo"""</formula>
    </cfRule>
  </conditionalFormatting>
  <conditionalFormatting sqref="R17:R25">
    <cfRule type="expression" dxfId="26" priority="7" stopIfTrue="1">
      <formula>"""bajo"""</formula>
    </cfRule>
  </conditionalFormatting>
  <conditionalFormatting sqref="R27">
    <cfRule type="expression" dxfId="25" priority="1" stopIfTrue="1">
      <formula>"""bajo"""</formula>
    </cfRule>
  </conditionalFormatting>
  <dataValidations count="4">
    <dataValidation type="list" allowBlank="1" showInputMessage="1" showErrorMessage="1" sqref="C26:C27" xr:uid="{60051978-9C2B-427A-89ED-4B142DC1A476}">
      <formula1>INDIRECT($B$27)</formula1>
    </dataValidation>
    <dataValidation type="list" allowBlank="1" showInputMessage="1" showErrorMessage="1" sqref="B26:B27" xr:uid="{B11C4A34-6DE3-4ADE-B979-F07EC5AE9CCC}">
      <formula1>"PLANEACIÓN,SELECCIÓN,CONTRATACIÓN,EJECUCIÓN"</formula1>
    </dataValidation>
    <dataValidation type="list" allowBlank="1" showInputMessage="1" showErrorMessage="1" sqref="J26:J27" xr:uid="{1FBDC9F4-2181-41CE-9C60-EC5D5B274F99}">
      <formula1>$I$28:$I$32</formula1>
    </dataValidation>
    <dataValidation type="list" allowBlank="1" showInputMessage="1" showErrorMessage="1" sqref="I26:I27" xr:uid="{DC8C605C-6BEE-4FF6-9D16-D17E3E4C12F2}">
      <formula1>$E$28:$E$32</formula1>
    </dataValidation>
  </dataValidations>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3"/>
  <sheetViews>
    <sheetView showGridLines="0" tabSelected="1" zoomScale="60" zoomScaleNormal="60" zoomScaleSheetLayoutView="25" zoomScalePageLayoutView="70" workbookViewId="0">
      <selection activeCell="B6" sqref="B6:X6"/>
    </sheetView>
  </sheetViews>
  <sheetFormatPr baseColWidth="10" defaultColWidth="11.5" defaultRowHeight="14" x14ac:dyDescent="0.15"/>
  <cols>
    <col min="1" max="1" width="4.33203125" style="16" customWidth="1"/>
    <col min="2" max="2" width="48.83203125" style="16" customWidth="1"/>
    <col min="3" max="3" width="42" style="16" customWidth="1"/>
    <col min="4" max="4" width="17.6640625" style="16" customWidth="1"/>
    <col min="5" max="5" width="22.5" style="16" customWidth="1"/>
    <col min="6" max="6" width="15.1640625" style="16" customWidth="1"/>
    <col min="7" max="7" width="17.5" style="16" customWidth="1"/>
    <col min="8" max="8" width="5.1640625" style="16" customWidth="1"/>
    <col min="9" max="9" width="4.33203125" style="16" customWidth="1"/>
    <col min="10" max="10" width="5.83203125" style="16" customWidth="1"/>
    <col min="11" max="11" width="5.33203125" style="16" customWidth="1"/>
    <col min="12" max="12" width="14.1640625" style="16" customWidth="1"/>
    <col min="13" max="13" width="5.33203125" style="16" customWidth="1"/>
    <col min="14" max="14" width="18" style="16" customWidth="1"/>
    <col min="15" max="15" width="5.6640625" style="16" customWidth="1"/>
    <col min="16" max="16" width="6.5" style="16" customWidth="1"/>
    <col min="17" max="17" width="8.5" style="16" customWidth="1"/>
    <col min="18" max="18" width="6" style="16" customWidth="1"/>
    <col min="19" max="19" width="9.6640625" style="16" customWidth="1"/>
    <col min="20" max="20" width="12.83203125" style="16" customWidth="1"/>
    <col min="21" max="21" width="11.5" style="16"/>
    <col min="22" max="22" width="10.83203125" style="16" customWidth="1"/>
    <col min="23" max="23" width="15.6640625" style="16" customWidth="1"/>
    <col min="24" max="24" width="13.83203125" style="16" customWidth="1"/>
    <col min="25" max="16384" width="11.5" style="16"/>
  </cols>
  <sheetData>
    <row r="1" spans="2:24" s="14" customFormat="1" x14ac:dyDescent="0.15">
      <c r="S1" s="15"/>
    </row>
    <row r="2" spans="2:24" s="14" customFormat="1" ht="54" customHeight="1" x14ac:dyDescent="0.15">
      <c r="B2" s="162"/>
      <c r="C2" s="163" t="s">
        <v>5</v>
      </c>
      <c r="D2" s="163"/>
      <c r="E2" s="163"/>
      <c r="F2" s="163"/>
      <c r="G2" s="163"/>
      <c r="H2" s="163"/>
      <c r="I2" s="163"/>
      <c r="J2" s="163"/>
      <c r="K2" s="163"/>
      <c r="L2" s="163"/>
      <c r="M2" s="163"/>
      <c r="N2" s="163"/>
      <c r="O2" s="163"/>
      <c r="P2" s="163"/>
      <c r="Q2" s="163"/>
      <c r="R2" s="163"/>
      <c r="S2" s="163"/>
      <c r="T2" s="163"/>
      <c r="U2" s="163"/>
      <c r="V2" s="163"/>
      <c r="W2" s="140" t="s">
        <v>1</v>
      </c>
      <c r="X2" s="141"/>
    </row>
    <row r="3" spans="2:24" s="14" customFormat="1" ht="31.5" customHeight="1" x14ac:dyDescent="0.15">
      <c r="B3" s="162"/>
      <c r="C3" s="163"/>
      <c r="D3" s="163"/>
      <c r="E3" s="163"/>
      <c r="F3" s="163"/>
      <c r="G3" s="163"/>
      <c r="H3" s="163"/>
      <c r="I3" s="163"/>
      <c r="J3" s="163"/>
      <c r="K3" s="163"/>
      <c r="L3" s="163"/>
      <c r="M3" s="163"/>
      <c r="N3" s="163"/>
      <c r="O3" s="163"/>
      <c r="P3" s="163"/>
      <c r="Q3" s="163"/>
      <c r="R3" s="163"/>
      <c r="S3" s="163"/>
      <c r="T3" s="163"/>
      <c r="U3" s="163"/>
      <c r="V3" s="163"/>
      <c r="W3" s="142"/>
      <c r="X3" s="143"/>
    </row>
    <row r="4" spans="2:24" s="14" customFormat="1" ht="47.25" customHeight="1" x14ac:dyDescent="0.15">
      <c r="B4" s="162"/>
      <c r="C4" s="163"/>
      <c r="D4" s="163"/>
      <c r="E4" s="163"/>
      <c r="F4" s="163"/>
      <c r="G4" s="163"/>
      <c r="H4" s="163"/>
      <c r="I4" s="163"/>
      <c r="J4" s="163"/>
      <c r="K4" s="163"/>
      <c r="L4" s="163"/>
      <c r="M4" s="163"/>
      <c r="N4" s="163"/>
      <c r="O4" s="163"/>
      <c r="P4" s="163"/>
      <c r="Q4" s="163"/>
      <c r="R4" s="163"/>
      <c r="S4" s="163"/>
      <c r="T4" s="163"/>
      <c r="U4" s="163"/>
      <c r="V4" s="163"/>
      <c r="W4" s="144"/>
      <c r="X4" s="145"/>
    </row>
    <row r="5" spans="2:24" s="14" customFormat="1" ht="32.25" customHeight="1" thickBot="1" x14ac:dyDescent="0.2">
      <c r="B5" s="37"/>
      <c r="C5" s="37"/>
      <c r="D5" s="37"/>
      <c r="E5" s="37"/>
      <c r="F5" s="37"/>
      <c r="G5" s="37"/>
      <c r="H5" s="37"/>
      <c r="I5" s="37"/>
      <c r="J5" s="37"/>
      <c r="K5" s="37"/>
      <c r="L5" s="37"/>
      <c r="M5" s="37"/>
      <c r="N5" s="37"/>
      <c r="O5" s="37"/>
      <c r="P5" s="37"/>
      <c r="Q5" s="37"/>
      <c r="R5" s="37"/>
      <c r="S5" s="38"/>
      <c r="T5" s="37"/>
      <c r="U5" s="37"/>
      <c r="V5" s="37"/>
      <c r="W5" s="37"/>
      <c r="X5" s="37"/>
    </row>
    <row r="6" spans="2:24" ht="91.5" customHeight="1" x14ac:dyDescent="0.15">
      <c r="B6" s="175" t="s">
        <v>234</v>
      </c>
      <c r="C6" s="176"/>
      <c r="D6" s="176"/>
      <c r="E6" s="176"/>
      <c r="F6" s="176"/>
      <c r="G6" s="176"/>
      <c r="H6" s="176"/>
      <c r="I6" s="176"/>
      <c r="J6" s="176"/>
      <c r="K6" s="176"/>
      <c r="L6" s="176"/>
      <c r="M6" s="176"/>
      <c r="N6" s="176"/>
      <c r="O6" s="176"/>
      <c r="P6" s="176"/>
      <c r="Q6" s="176"/>
      <c r="R6" s="176"/>
      <c r="S6" s="176"/>
      <c r="T6" s="176"/>
      <c r="U6" s="176"/>
      <c r="V6" s="176"/>
      <c r="W6" s="176"/>
      <c r="X6" s="177"/>
    </row>
    <row r="7" spans="2:24" ht="26.25" customHeight="1" x14ac:dyDescent="0.15">
      <c r="B7" s="146" t="s">
        <v>181</v>
      </c>
      <c r="C7" s="147"/>
      <c r="D7" s="147"/>
      <c r="E7" s="147"/>
      <c r="F7" s="147"/>
      <c r="G7" s="147"/>
      <c r="H7" s="147"/>
      <c r="I7" s="147"/>
      <c r="J7" s="147"/>
      <c r="K7" s="147"/>
      <c r="L7" s="147"/>
      <c r="M7" s="147"/>
      <c r="N7" s="147"/>
      <c r="O7" s="147"/>
      <c r="P7" s="147"/>
      <c r="Q7" s="147"/>
      <c r="R7" s="147"/>
      <c r="S7" s="147"/>
      <c r="T7" s="147"/>
      <c r="U7" s="147"/>
      <c r="V7" s="147"/>
      <c r="W7" s="147"/>
      <c r="X7" s="148"/>
    </row>
    <row r="8" spans="2:24" ht="20.25" customHeight="1" x14ac:dyDescent="0.15">
      <c r="B8" s="146"/>
      <c r="C8" s="147"/>
      <c r="D8" s="147"/>
      <c r="E8" s="147"/>
      <c r="F8" s="147"/>
      <c r="G8" s="147"/>
      <c r="H8" s="147"/>
      <c r="I8" s="147"/>
      <c r="J8" s="147"/>
      <c r="K8" s="147"/>
      <c r="L8" s="147"/>
      <c r="M8" s="147"/>
      <c r="N8" s="147"/>
      <c r="O8" s="147"/>
      <c r="P8" s="147"/>
      <c r="Q8" s="147"/>
      <c r="R8" s="147"/>
      <c r="S8" s="147"/>
      <c r="T8" s="147"/>
      <c r="U8" s="147"/>
      <c r="V8" s="147"/>
      <c r="W8" s="147"/>
      <c r="X8" s="148"/>
    </row>
    <row r="9" spans="2:24" ht="24.75" customHeight="1" thickBot="1" x14ac:dyDescent="0.2">
      <c r="B9" s="173"/>
      <c r="C9" s="174"/>
      <c r="D9" s="174"/>
      <c r="E9" s="174"/>
      <c r="F9" s="174"/>
      <c r="G9" s="174"/>
      <c r="H9" s="174"/>
      <c r="I9" s="174"/>
      <c r="J9" s="174"/>
      <c r="K9" s="174"/>
      <c r="L9" s="174"/>
      <c r="M9" s="174"/>
      <c r="N9" s="174"/>
      <c r="O9" s="174"/>
      <c r="P9" s="174"/>
      <c r="Q9" s="174"/>
      <c r="R9" s="174"/>
      <c r="X9" s="47"/>
    </row>
    <row r="10" spans="2:24" ht="106.5" customHeight="1" thickBot="1" x14ac:dyDescent="0.2">
      <c r="B10" s="28" t="s">
        <v>182</v>
      </c>
      <c r="C10" s="29" t="s">
        <v>82</v>
      </c>
      <c r="D10" s="30" t="s">
        <v>183</v>
      </c>
      <c r="E10" s="30" t="s">
        <v>184</v>
      </c>
      <c r="F10" s="30" t="s">
        <v>185</v>
      </c>
      <c r="G10" s="29" t="s">
        <v>83</v>
      </c>
      <c r="H10" s="30" t="s">
        <v>97</v>
      </c>
      <c r="I10" s="30" t="s">
        <v>85</v>
      </c>
      <c r="J10" s="30" t="s">
        <v>186</v>
      </c>
      <c r="K10" s="30" t="s">
        <v>87</v>
      </c>
      <c r="L10" s="30" t="s">
        <v>187</v>
      </c>
      <c r="M10" s="29" t="s">
        <v>188</v>
      </c>
      <c r="N10" s="29" t="s">
        <v>137</v>
      </c>
      <c r="O10" s="30" t="s">
        <v>97</v>
      </c>
      <c r="P10" s="30" t="s">
        <v>85</v>
      </c>
      <c r="Q10" s="30" t="s">
        <v>186</v>
      </c>
      <c r="R10" s="30" t="s">
        <v>87</v>
      </c>
      <c r="S10" s="29" t="s">
        <v>138</v>
      </c>
      <c r="T10" s="29" t="s">
        <v>139</v>
      </c>
      <c r="U10" s="29" t="s">
        <v>140</v>
      </c>
      <c r="V10" s="29" t="s">
        <v>141</v>
      </c>
      <c r="W10" s="29" t="s">
        <v>189</v>
      </c>
      <c r="X10" s="31" t="s">
        <v>143</v>
      </c>
    </row>
    <row r="11" spans="2:24" ht="106.5" customHeight="1" x14ac:dyDescent="0.15">
      <c r="B11" s="32">
        <v>1</v>
      </c>
      <c r="C11" s="33" t="str">
        <f>+'EVALUACION CON CONTROLES'!C16:F16</f>
        <v>Requisitos habilitantes que impidan la selección objetiva</v>
      </c>
      <c r="D11" s="34" t="str">
        <f>+'EVALUACION CON CONTROLES'!B16</f>
        <v>PLANEACIÓN</v>
      </c>
      <c r="E11" s="34" t="str">
        <f>VLOOKUP(C11,'IDENTIFICACION Y ANALISIS'!$B$19:$F$68,3,FALSE)</f>
        <v>Especifico</v>
      </c>
      <c r="F11" s="34" t="str">
        <f>VLOOKUP(C11,'IDENTIFICACION Y ANALISIS'!$B$19:$F$68,4,FALSE)</f>
        <v>Interno</v>
      </c>
      <c r="G11" s="33" t="str">
        <f>+EVALUACION!H17</f>
        <v xml:space="preserve">Proceso desierto </v>
      </c>
      <c r="H11" s="33">
        <f>+EVALUACION!I17</f>
        <v>1</v>
      </c>
      <c r="I11" s="33">
        <f>+EVALUACION!J17</f>
        <v>5</v>
      </c>
      <c r="J11" s="33">
        <f>+EVALUACION!K17</f>
        <v>6</v>
      </c>
      <c r="K11" s="34" t="str">
        <f>+EVALUACION!L17</f>
        <v>ALTO</v>
      </c>
      <c r="L11" s="33" t="s">
        <v>190</v>
      </c>
      <c r="M11" s="34"/>
      <c r="N11" s="33" t="str">
        <f>+'EVALUACION CON CONTROLES'!G16</f>
        <v>Verificacion de las especificaciones tecnicas solicitdas en las fichas tecnicas</v>
      </c>
      <c r="O11" s="33">
        <f>+'EVALUACION CON CONTROLES'!I16</f>
        <v>1</v>
      </c>
      <c r="P11" s="33">
        <f>+'EVALUACION CON CONTROLES'!J16</f>
        <v>5</v>
      </c>
      <c r="Q11" s="33">
        <f>+'EVALUACION CON CONTROLES'!K16</f>
        <v>6</v>
      </c>
      <c r="R11" s="34" t="str">
        <f>+'EVALUACION CON CONTROLES'!L16</f>
        <v>ALTO</v>
      </c>
      <c r="S11" s="33" t="str">
        <f>+'EVALUACION CON CONTROLES'!M16</f>
        <v>NO</v>
      </c>
      <c r="T11" s="33" t="str">
        <f>+'EVALUACION CON CONTROLES'!N16</f>
        <v>Planeación del FDLT</v>
      </c>
      <c r="U11" s="33" t="str">
        <f>+'EVALUACION CON CONTROLES'!O16</f>
        <v xml:space="preserve">Una vez pase al comité técnico </v>
      </c>
      <c r="V11" s="33" t="str">
        <f>+'EVALUACION CON CONTROLES'!P16</f>
        <v xml:space="preserve">una semana posterior de realizar el comité técnico </v>
      </c>
      <c r="W11" s="33" t="str">
        <f>+'EVALUACION CON CONTROLES'!Q16</f>
        <v xml:space="preserve">revisando y/o ajustando los documentos y Estudios Previos del Proyecto </v>
      </c>
      <c r="X11" s="35" t="str">
        <f>+'EVALUACION CON CONTROLES'!R16</f>
        <v xml:space="preserve">Antes de iniciar el cargue en la plataforma SECOP </v>
      </c>
    </row>
    <row r="12" spans="2:24" ht="106.5" customHeight="1" x14ac:dyDescent="0.15">
      <c r="B12" s="17">
        <v>2</v>
      </c>
      <c r="C12" s="19" t="str">
        <f>+'EVALUACION CON CONTROLES'!C17:F17</f>
        <v>Inadecuada evaluación de las ofertas y/o verificación de requisitos habilitantes</v>
      </c>
      <c r="D12" s="18" t="str">
        <f>+'EVALUACION CON CONTROLES'!B17</f>
        <v>SELECCIÓN</v>
      </c>
      <c r="E12" s="18" t="str">
        <f>VLOOKUP(C12,'IDENTIFICACION Y ANALISIS'!$B$19:$F$68,3,FALSE)</f>
        <v>Especifico</v>
      </c>
      <c r="F12" s="18" t="str">
        <f>VLOOKUP(C12,'IDENTIFICACION Y ANALISIS'!$B$19:$F$68,4,FALSE)</f>
        <v>Interno</v>
      </c>
      <c r="G12" s="19" t="str">
        <f>+EVALUACION!H18</f>
        <v xml:space="preserve">Inadecuada selección de proponentes </v>
      </c>
      <c r="H12" s="19">
        <f>+EVALUACION!I18</f>
        <v>1</v>
      </c>
      <c r="I12" s="19">
        <f>+EVALUACION!J18</f>
        <v>2</v>
      </c>
      <c r="J12" s="19">
        <f>+EVALUACION!K18</f>
        <v>3</v>
      </c>
      <c r="K12" s="18" t="str">
        <f>+EVALUACION!L18</f>
        <v>BAJO</v>
      </c>
      <c r="L12" s="19" t="s">
        <v>190</v>
      </c>
      <c r="M12" s="18"/>
      <c r="N12" s="19" t="str">
        <f>+'EVALUACION CON CONTROLES'!G17</f>
        <v xml:space="preserve">Revisión de los requisitos habilitantes juridicos, financieros y técnicos por parte de los profesionales de las oficionas de contratación  y planeación. Y estar atento a las observaciones al proceso en secop </v>
      </c>
      <c r="O12" s="19">
        <f>+'EVALUACION CON CONTROLES'!I17</f>
        <v>1</v>
      </c>
      <c r="P12" s="19">
        <f>+'EVALUACION CON CONTROLES'!J17</f>
        <v>2</v>
      </c>
      <c r="Q12" s="19">
        <f>+'EVALUACION CON CONTROLES'!K17</f>
        <v>3</v>
      </c>
      <c r="R12" s="18" t="str">
        <f>+'EVALUACION CON CONTROLES'!L17</f>
        <v>BAJO</v>
      </c>
      <c r="S12" s="19" t="str">
        <f>+'EVALUACION CON CONTROLES'!M17</f>
        <v>NO</v>
      </c>
      <c r="T12" s="19" t="str">
        <f>+'EVALUACION CON CONTROLES'!N17</f>
        <v>Area de contratación del FDLT</v>
      </c>
      <c r="U12" s="19" t="str">
        <f>+'EVALUACION CON CONTROLES'!O17</f>
        <v xml:space="preserve">Una vez se declare desierto el proceso </v>
      </c>
      <c r="V12" s="19" t="str">
        <f>+'EVALUACION CON CONTROLES'!P17</f>
        <v xml:space="preserve">Cuando se establece un nuevo procesos de selección </v>
      </c>
      <c r="W12" s="19" t="str">
        <f>+'EVALUACION CON CONTROLES'!Q17</f>
        <v xml:space="preserve">Revisando las obsevaciones realizadasa por los oferentes que se presentaron y evaluando la razón por la que el proceso se declaro desierto </v>
      </c>
      <c r="X12" s="20" t="str">
        <f>+'EVALUACION CON CONTROLES'!R17</f>
        <v xml:space="preserve">Durante la etapa pre contractual </v>
      </c>
    </row>
    <row r="13" spans="2:24" ht="106.5" customHeight="1" x14ac:dyDescent="0.15">
      <c r="B13" s="17">
        <v>3</v>
      </c>
      <c r="C13" s="19" t="str">
        <f>+'EVALUACION CON CONTROLES'!C18:F18</f>
        <v>Confabulacion de los proponentes (Colusión)</v>
      </c>
      <c r="D13" s="18" t="str">
        <f>+'EVALUACION CON CONTROLES'!B18</f>
        <v>SELECCIÓN</v>
      </c>
      <c r="E13" s="18" t="str">
        <f>VLOOKUP(C13,'IDENTIFICACION Y ANALISIS'!$B$19:$F$68,3,FALSE)</f>
        <v>General</v>
      </c>
      <c r="F13" s="18" t="str">
        <f>VLOOKUP(C13,'IDENTIFICACION Y ANALISIS'!$B$19:$F$68,4,FALSE)</f>
        <v>Externo</v>
      </c>
      <c r="G13" s="19" t="str">
        <f>+EVALUACION!H19</f>
        <v>Limitación del proceso contractual</v>
      </c>
      <c r="H13" s="19">
        <f>+EVALUACION!I19</f>
        <v>2</v>
      </c>
      <c r="I13" s="19">
        <f>+EVALUACION!J19</f>
        <v>2</v>
      </c>
      <c r="J13" s="19">
        <f>+EVALUACION!K19</f>
        <v>4</v>
      </c>
      <c r="K13" s="18" t="str">
        <f>+EVALUACION!L19</f>
        <v>BAJO</v>
      </c>
      <c r="L13" s="19" t="s">
        <v>190</v>
      </c>
      <c r="M13" s="18"/>
      <c r="N13" s="19" t="str">
        <f>+'EVALUACION CON CONTROLES'!G18</f>
        <v>Analisis detallado en la etapa de evaluacion de propuestas por parte del comité evaluador</v>
      </c>
      <c r="O13" s="19">
        <f>+'EVALUACION CON CONTROLES'!I18</f>
        <v>2</v>
      </c>
      <c r="P13" s="19">
        <f>+'EVALUACION CON CONTROLES'!J18</f>
        <v>2</v>
      </c>
      <c r="Q13" s="19">
        <f>+'EVALUACION CON CONTROLES'!K18</f>
        <v>4</v>
      </c>
      <c r="R13" s="18" t="str">
        <f>+'EVALUACION CON CONTROLES'!L18</f>
        <v>BAJO</v>
      </c>
      <c r="S13" s="19" t="str">
        <f>+'EVALUACION CON CONTROLES'!M18</f>
        <v>NO</v>
      </c>
      <c r="T13" s="19" t="str">
        <f>+'EVALUACION CON CONTROLES'!N18</f>
        <v>Area de contratación del FDLT</v>
      </c>
      <c r="U13" s="19" t="str">
        <f>+'EVALUACION CON CONTROLES'!O18</f>
        <v>En la etapa precontractual</v>
      </c>
      <c r="V13" s="19" t="str">
        <f>+'EVALUACION CON CONTROLES'!P18</f>
        <v>final de la etapa precontractual</v>
      </c>
      <c r="W13" s="19" t="str">
        <f>+'EVALUACION CON CONTROLES'!Q18</f>
        <v>en la evaluacion de las ofertas</v>
      </c>
      <c r="X13" s="20" t="str">
        <f>+'EVALUACION CON CONTROLES'!R18</f>
        <v xml:space="preserve">Durante la etapa pre contractual </v>
      </c>
    </row>
    <row r="14" spans="2:24" ht="106.5" customHeight="1" x14ac:dyDescent="0.15">
      <c r="B14" s="17">
        <v>4</v>
      </c>
      <c r="C14" s="19" t="str">
        <f>+'EVALUACION CON CONTROLES'!C19:F19</f>
        <v>Fluctuaciones del valor de la moneda</v>
      </c>
      <c r="D14" s="18" t="str">
        <f>+'EVALUACION CON CONTROLES'!B19</f>
        <v>EJECUCIÓN</v>
      </c>
      <c r="E14" s="18" t="str">
        <f>VLOOKUP(C14,'IDENTIFICACION Y ANALISIS'!$B$19:$F$68,3,FALSE)</f>
        <v>General</v>
      </c>
      <c r="F14" s="18" t="str">
        <f>VLOOKUP(C14,'IDENTIFICACION Y ANALISIS'!$B$19:$F$68,4,FALSE)</f>
        <v>Externo</v>
      </c>
      <c r="G14" s="19" t="str">
        <f>+EVALUACION!H20</f>
        <v>Variación de los precios de los equipos y/o elementos a raiz de un efecto de devaluación o revalución de la moneda</v>
      </c>
      <c r="H14" s="19">
        <f>+EVALUACION!I20</f>
        <v>2</v>
      </c>
      <c r="I14" s="19">
        <f>+EVALUACION!J20</f>
        <v>1</v>
      </c>
      <c r="J14" s="19">
        <f>+EVALUACION!K20</f>
        <v>3</v>
      </c>
      <c r="K14" s="18" t="str">
        <f>+EVALUACION!L20</f>
        <v>BAJO</v>
      </c>
      <c r="L14" s="19" t="s">
        <v>191</v>
      </c>
      <c r="M14" s="18" t="s">
        <v>192</v>
      </c>
      <c r="N14" s="19" t="str">
        <f>+'EVALUACION CON CONTROLES'!G19</f>
        <v xml:space="preserve">Revisión del comportamiento del dólar semanalmente </v>
      </c>
      <c r="O14" s="19">
        <f>+'EVALUACION CON CONTROLES'!I19</f>
        <v>2</v>
      </c>
      <c r="P14" s="19">
        <f>+'EVALUACION CON CONTROLES'!J19</f>
        <v>1</v>
      </c>
      <c r="Q14" s="19">
        <f>+'EVALUACION CON CONTROLES'!K19</f>
        <v>3</v>
      </c>
      <c r="R14" s="18" t="str">
        <f>+'EVALUACION CON CONTROLES'!L19</f>
        <v>BAJO</v>
      </c>
      <c r="S14" s="19" t="str">
        <f>+'EVALUACION CON CONTROLES'!M19</f>
        <v>SI</v>
      </c>
      <c r="T14" s="19" t="str">
        <f>+'EVALUACION CON CONTROLES'!N19</f>
        <v xml:space="preserve"> contratista</v>
      </c>
      <c r="U14" s="19" t="str">
        <f>+'EVALUACION CON CONTROLES'!O19</f>
        <v xml:space="preserve">Una vez se inicie la ejecución del proyecto </v>
      </c>
      <c r="V14" s="19" t="str">
        <f>+'EVALUACION CON CONTROLES'!P19</f>
        <v xml:space="preserve">Hasta la entrega total de los bienes y/o servicios. </v>
      </c>
      <c r="W14" s="19" t="str">
        <f>+'EVALUACION CON CONTROLES'!Q19</f>
        <v xml:space="preserve">A traves de información economica revisada y allegada por el contratista al FDLT a traves de comunicaciones oficiales con soportes </v>
      </c>
      <c r="X14" s="20" t="str">
        <f>+'EVALUACION CON CONTROLES'!R19</f>
        <v xml:space="preserve">Durante la etapa de ejecución del proyecto </v>
      </c>
    </row>
    <row r="15" spans="2:24" ht="106.5" customHeight="1" x14ac:dyDescent="0.15">
      <c r="B15" s="17">
        <v>5</v>
      </c>
      <c r="C15" s="19" t="str">
        <f>+'EVALUACION CON CONTROLES'!C20:F20</f>
        <v>Variación de los precios del mercado</v>
      </c>
      <c r="D15" s="18" t="str">
        <f>+'EVALUACION CON CONTROLES'!B20</f>
        <v>EJECUCIÓN</v>
      </c>
      <c r="E15" s="18" t="str">
        <f>VLOOKUP(C15,'IDENTIFICACION Y ANALISIS'!$B$19:$F$68,3,FALSE)</f>
        <v>General</v>
      </c>
      <c r="F15" s="18" t="str">
        <f>VLOOKUP(C15,'IDENTIFICACION Y ANALISIS'!$B$19:$F$68,4,FALSE)</f>
        <v>Externo</v>
      </c>
      <c r="G15" s="19" t="str">
        <f>+EVALUACION!H21</f>
        <v xml:space="preserve">Variación de los precios de los equipos y/o elementos a raiz de un efecto inflacionario </v>
      </c>
      <c r="H15" s="19">
        <f>+EVALUACION!I21</f>
        <v>2</v>
      </c>
      <c r="I15" s="19">
        <f>+EVALUACION!J21</f>
        <v>1</v>
      </c>
      <c r="J15" s="19">
        <f>+EVALUACION!K21</f>
        <v>3</v>
      </c>
      <c r="K15" s="18" t="str">
        <f>+EVALUACION!L21</f>
        <v>BAJO</v>
      </c>
      <c r="L15" s="19" t="s">
        <v>191</v>
      </c>
      <c r="M15" s="18" t="s">
        <v>192</v>
      </c>
      <c r="N15" s="19" t="str">
        <f>+'EVALUACION CON CONTROLES'!G20</f>
        <v>Revisión periodica del comportamiento de los precios y los factores que generas la variacion de los mismos</v>
      </c>
      <c r="O15" s="19">
        <f>+'EVALUACION CON CONTROLES'!I20</f>
        <v>2</v>
      </c>
      <c r="P15" s="19">
        <f>+'EVALUACION CON CONTROLES'!J20</f>
        <v>1</v>
      </c>
      <c r="Q15" s="19">
        <f>+'EVALUACION CON CONTROLES'!K20</f>
        <v>3</v>
      </c>
      <c r="R15" s="18" t="str">
        <f>+'EVALUACION CON CONTROLES'!L20</f>
        <v>BAJO</v>
      </c>
      <c r="S15" s="19" t="str">
        <f>+'EVALUACION CON CONTROLES'!M20</f>
        <v>SI</v>
      </c>
      <c r="T15" s="19" t="str">
        <f>+'EVALUACION CON CONTROLES'!N20</f>
        <v xml:space="preserve"> contratista</v>
      </c>
      <c r="U15" s="19" t="str">
        <f>+'EVALUACION CON CONTROLES'!O20</f>
        <v>A partir de la adjudicación del contrato</v>
      </c>
      <c r="V15" s="19" t="str">
        <f>+'EVALUACION CON CONTROLES'!P20</f>
        <v xml:space="preserve">en toda la etapa de ejecución </v>
      </c>
      <c r="W15" s="19" t="str">
        <f>+'EVALUACION CON CONTROLES'!Q20</f>
        <v xml:space="preserve">A traves de información economica revisada y allegada por el contratista al FDLT a tarves de comunicación oficiales con soportes </v>
      </c>
      <c r="X15" s="20" t="str">
        <f>+'EVALUACION CON CONTROLES'!R20</f>
        <v xml:space="preserve">semanalmente hasta la etapa de ejecucíon </v>
      </c>
    </row>
    <row r="16" spans="2:24" ht="106.5" customHeight="1" x14ac:dyDescent="0.15">
      <c r="B16" s="17">
        <v>6</v>
      </c>
      <c r="C16" s="19" t="str">
        <f>+'EVALUACION CON CONTROLES'!C21:F21</f>
        <v>Variación en la disponibilidad o en el costo de los insumos necesarios para prestar los servicios.</v>
      </c>
      <c r="D16" s="18" t="str">
        <f>+'EVALUACION CON CONTROLES'!B21</f>
        <v>EJECUCIÓN</v>
      </c>
      <c r="E16" s="18" t="str">
        <f>VLOOKUP(C16,'IDENTIFICACION Y ANALISIS'!$B$19:$F$68,3,FALSE)</f>
        <v>General</v>
      </c>
      <c r="F16" s="18" t="str">
        <f>VLOOKUP(C16,'IDENTIFICACION Y ANALISIS'!$B$19:$F$68,4,FALSE)</f>
        <v>Externo</v>
      </c>
      <c r="G16" s="19" t="str">
        <f>+EVALUACION!H22</f>
        <v xml:space="preserve">Desabastecimiento de los insumos y/o aumento en los precios de los mismos </v>
      </c>
      <c r="H16" s="19">
        <f>+EVALUACION!I22</f>
        <v>2</v>
      </c>
      <c r="I16" s="19">
        <f>+EVALUACION!J22</f>
        <v>1</v>
      </c>
      <c r="J16" s="19">
        <f>+EVALUACION!K22</f>
        <v>3</v>
      </c>
      <c r="K16" s="18" t="str">
        <f>+EVALUACION!L22</f>
        <v>BAJO</v>
      </c>
      <c r="L16" s="19" t="s">
        <v>191</v>
      </c>
      <c r="M16" s="18" t="s">
        <v>192</v>
      </c>
      <c r="N16" s="19" t="str">
        <f>+'EVALUACION CON CONTROLES'!G21</f>
        <v>realizar inventario del stock necesario para el desarrollar las actividades del proceso</v>
      </c>
      <c r="O16" s="19">
        <f>+'EVALUACION CON CONTROLES'!I21</f>
        <v>2</v>
      </c>
      <c r="P16" s="19">
        <f>+'EVALUACION CON CONTROLES'!J21</f>
        <v>1</v>
      </c>
      <c r="Q16" s="19">
        <f>+'EVALUACION CON CONTROLES'!K21</f>
        <v>3</v>
      </c>
      <c r="R16" s="18" t="str">
        <f>+'EVALUACION CON CONTROLES'!L21</f>
        <v>BAJO</v>
      </c>
      <c r="S16" s="19" t="str">
        <f>+'EVALUACION CON CONTROLES'!M21</f>
        <v>NO</v>
      </c>
      <c r="T16" s="19" t="str">
        <f>+'EVALUACION CON CONTROLES'!N21</f>
        <v xml:space="preserve"> contratista</v>
      </c>
      <c r="U16" s="19" t="str">
        <f>+'EVALUACION CON CONTROLES'!O21</f>
        <v xml:space="preserve">Una vez se inicie la ejecución del proyecto </v>
      </c>
      <c r="V16" s="19" t="str">
        <f>+'EVALUACION CON CONTROLES'!P21</f>
        <v xml:space="preserve">Hasta la entrega total de los bienes y/o servicios. </v>
      </c>
      <c r="W16" s="19" t="str">
        <f>+'EVALUACION CON CONTROLES'!Q21</f>
        <v xml:space="preserve">Mediante correos electronicos y/u oficios que den cuenta del seguimiento </v>
      </c>
      <c r="X16" s="20" t="str">
        <f>+'EVALUACION CON CONTROLES'!R21</f>
        <v xml:space="preserve">Durante la ejecución del contrato </v>
      </c>
    </row>
    <row r="17" spans="2:24" ht="106.5" customHeight="1" x14ac:dyDescent="0.15">
      <c r="B17" s="17">
        <v>7</v>
      </c>
      <c r="C17" s="19" t="str">
        <f>+'EVALUACION CON CONTROLES'!C22:F22</f>
        <v>Incumplimiento de compromisos adquiridos por el contratista seleccionado con sus subcontratistas, suministradores de bienes y servicios.</v>
      </c>
      <c r="D17" s="18" t="str">
        <f>+'EVALUACION CON CONTROLES'!B22</f>
        <v>EJECUCIÓN</v>
      </c>
      <c r="E17" s="18" t="str">
        <f>VLOOKUP(C17,'IDENTIFICACION Y ANALISIS'!$B$19:$F$68,3,FALSE)</f>
        <v>Especifico</v>
      </c>
      <c r="F17" s="18" t="str">
        <f>VLOOKUP(C17,'IDENTIFICACION Y ANALISIS'!$B$19:$F$68,4,FALSE)</f>
        <v>Interno</v>
      </c>
      <c r="G17" s="19" t="str">
        <f>+EVALUACION!H23</f>
        <v xml:space="preserve">No entregar a tiempo, a conformidad en cantidad y calidad los entregables señalados en el anexo técnico </v>
      </c>
      <c r="H17" s="19">
        <f>+EVALUACION!I23</f>
        <v>2</v>
      </c>
      <c r="I17" s="19">
        <f>+EVALUACION!J23</f>
        <v>3</v>
      </c>
      <c r="J17" s="19">
        <f>+EVALUACION!K23</f>
        <v>5</v>
      </c>
      <c r="K17" s="18" t="str">
        <f>+EVALUACION!L23</f>
        <v>MEDIO</v>
      </c>
      <c r="L17" s="19" t="s">
        <v>193</v>
      </c>
      <c r="M17" s="18"/>
      <c r="N17" s="19" t="str">
        <f>+'EVALUACION CON CONTROLES'!G22</f>
        <v xml:space="preserve">Revisión periodica del cronograma de actividades y de entrega de los bienes y servicios, por parte de los sud contratistas y tener mas formas de adquirir los bienes y servicios </v>
      </c>
      <c r="O17" s="19">
        <f>+'EVALUACION CON CONTROLES'!I22</f>
        <v>2</v>
      </c>
      <c r="P17" s="19">
        <f>+'EVALUACION CON CONTROLES'!J22</f>
        <v>3</v>
      </c>
      <c r="Q17" s="19">
        <f>+'EVALUACION CON CONTROLES'!K22</f>
        <v>5</v>
      </c>
      <c r="R17" s="18" t="str">
        <f>+'EVALUACION CON CONTROLES'!L22</f>
        <v>MEDIO</v>
      </c>
      <c r="S17" s="19" t="str">
        <f>+'EVALUACION CON CONTROLES'!M22</f>
        <v>NO</v>
      </c>
      <c r="T17" s="19" t="str">
        <f>+'EVALUACION CON CONTROLES'!N22</f>
        <v>Contaritsta</v>
      </c>
      <c r="U17" s="19" t="str">
        <f>+'EVALUACION CON CONTROLES'!O22</f>
        <v xml:space="preserve">Una vez se inicie la ejecución del proyecto </v>
      </c>
      <c r="V17" s="19" t="str">
        <f>+'EVALUACION CON CONTROLES'!P22</f>
        <v xml:space="preserve">Hasta la liquidación del proyecto </v>
      </c>
      <c r="W17" s="19" t="str">
        <f>+'EVALUACION CON CONTROLES'!Q22</f>
        <v>seguimiento realizado a trves del apoyo a la supervision del contrato</v>
      </c>
      <c r="X17" s="20" t="str">
        <f>+'EVALUACION CON CONTROLES'!R22</f>
        <v xml:space="preserve">quincenalmmete </v>
      </c>
    </row>
    <row r="18" spans="2:24" ht="106.5" customHeight="1" x14ac:dyDescent="0.15">
      <c r="B18" s="17">
        <v>8</v>
      </c>
      <c r="C18" s="19" t="str">
        <f>+'EVALUACION CON CONTROLES'!C23:F23</f>
        <v>Incumplimiento de la administración en los pagos.</v>
      </c>
      <c r="D18" s="18" t="str">
        <f>+'EVALUACION CON CONTROLES'!B23</f>
        <v>EJECUCIÓN</v>
      </c>
      <c r="E18" s="18" t="str">
        <f>VLOOKUP(C18,'IDENTIFICACION Y ANALISIS'!$B$19:$F$68,3,FALSE)</f>
        <v>Especifico</v>
      </c>
      <c r="F18" s="18" t="str">
        <f>VLOOKUP(C18,'IDENTIFICACION Y ANALISIS'!$B$19:$F$68,4,FALSE)</f>
        <v>Interno</v>
      </c>
      <c r="G18" s="19" t="str">
        <f>+EVALUACION!H24</f>
        <v xml:space="preserve">Demora en la liquidación del contrato </v>
      </c>
      <c r="H18" s="19">
        <f>+EVALUACION!I24</f>
        <v>2</v>
      </c>
      <c r="I18" s="19">
        <f>+EVALUACION!J24</f>
        <v>1</v>
      </c>
      <c r="J18" s="19">
        <f>+EVALUACION!K24</f>
        <v>3</v>
      </c>
      <c r="K18" s="18" t="str">
        <f>+EVALUACION!L24</f>
        <v>BAJO</v>
      </c>
      <c r="L18" s="19" t="s">
        <v>190</v>
      </c>
      <c r="M18" s="18"/>
      <c r="N18" s="19" t="str">
        <f>+'EVALUACION CON CONTROLES'!G23</f>
        <v>Orientar al contratista en los tramites y documentos a presentar para los pagos. Acompañar y tramitar la liquidación según norma vigente</v>
      </c>
      <c r="O18" s="19">
        <f>+'EVALUACION CON CONTROLES'!I23</f>
        <v>2</v>
      </c>
      <c r="P18" s="19">
        <f>+'EVALUACION CON CONTROLES'!J23</f>
        <v>1</v>
      </c>
      <c r="Q18" s="19">
        <f>+'EVALUACION CON CONTROLES'!K23</f>
        <v>3</v>
      </c>
      <c r="R18" s="18" t="str">
        <f>+'EVALUACION CON CONTROLES'!L23</f>
        <v>BAJO</v>
      </c>
      <c r="S18" s="19" t="str">
        <f>+'EVALUACION CON CONTROLES'!M23</f>
        <v>NO</v>
      </c>
      <c r="T18" s="19" t="str">
        <f>+'EVALUACION CON CONTROLES'!N23</f>
        <v>FDLT</v>
      </c>
      <c r="U18" s="19" t="str">
        <f>+'EVALUACION CON CONTROLES'!O23</f>
        <v xml:space="preserve">Desde la solicitud de primer pago </v>
      </c>
      <c r="V18" s="19" t="str">
        <f>+'EVALUACION CON CONTROLES'!P23</f>
        <v xml:space="preserve">Hasta la liquidación del proyecto </v>
      </c>
      <c r="W18" s="19" t="str">
        <f>+'EVALUACION CON CONTROLES'!Q23</f>
        <v xml:space="preserve">Mediante correos electronicos y/u oficios que den cuenta del seguimiento </v>
      </c>
      <c r="X18" s="20" t="str">
        <f>+'EVALUACION CON CONTROLES'!R23</f>
        <v xml:space="preserve">mensualmente </v>
      </c>
    </row>
    <row r="19" spans="2:24" ht="106.5" customHeight="1" x14ac:dyDescent="0.15">
      <c r="B19" s="17">
        <v>9</v>
      </c>
      <c r="C19" s="19" t="str">
        <f>+'EVALUACION CON CONTROLES'!C24:F24</f>
        <v xml:space="preserve">permisos para hacer lo eventos en espacio publico </v>
      </c>
      <c r="D19" s="18" t="str">
        <f>+'EVALUACION CON CONTROLES'!B24</f>
        <v>EJECUCIÓN</v>
      </c>
      <c r="E19" s="18" t="e">
        <f>VLOOKUP(C19,'IDENTIFICACION Y ANALISIS'!$B$19:$F$68,3,FALSE)</f>
        <v>#N/A</v>
      </c>
      <c r="F19" s="18" t="e">
        <f>VLOOKUP(C19,'IDENTIFICACION Y ANALISIS'!$B$19:$F$68,4,FALSE)</f>
        <v>#N/A</v>
      </c>
      <c r="G19" s="19" t="str">
        <f>+EVALUACION!H27</f>
        <v xml:space="preserve">demoras en la realizacion de los eventos o imposibilidad de realizarlos </v>
      </c>
      <c r="H19" s="19">
        <f>+EVALUACION!I27</f>
        <v>2</v>
      </c>
      <c r="I19" s="19">
        <f>+EVALUACION!J27</f>
        <v>5</v>
      </c>
      <c r="J19" s="19">
        <f>+EVALUACION!K27</f>
        <v>7</v>
      </c>
      <c r="K19" s="18" t="str">
        <f>+EVALUACION!L27</f>
        <v>ALTO</v>
      </c>
      <c r="L19" s="19" t="s">
        <v>193</v>
      </c>
      <c r="M19" s="18"/>
      <c r="N19" s="19" t="str">
        <f>+'EVALUACION CON CONTROLES'!G24</f>
        <v xml:space="preserve">realizar la verificacion de requisitos y fechas disponibles en los diferentes espacios en los que se van a desarrollar las actividades, y tramitar los permisos con tiempo prudencial </v>
      </c>
      <c r="O19" s="19">
        <f>+'EVALUACION CON CONTROLES'!I24</f>
        <v>2</v>
      </c>
      <c r="P19" s="19">
        <f>+'EVALUACION CON CONTROLES'!J24</f>
        <v>5</v>
      </c>
      <c r="Q19" s="19">
        <f>+'EVALUACION CON CONTROLES'!K24</f>
        <v>7</v>
      </c>
      <c r="R19" s="18" t="str">
        <f>+'EVALUACION CON CONTROLES'!L24</f>
        <v>ALTO</v>
      </c>
      <c r="S19" s="19" t="str">
        <f>+'EVALUACION CON CONTROLES'!M24</f>
        <v>SI</v>
      </c>
      <c r="T19" s="19" t="str">
        <f>+'EVALUACION CON CONTROLES'!N24</f>
        <v>Contaritsta</v>
      </c>
      <c r="U19" s="19" t="str">
        <f>+'EVALUACION CON CONTROLES'!O24</f>
        <v xml:space="preserve">Durante la ejecución del contrato </v>
      </c>
      <c r="V19" s="19" t="str">
        <f>+'EVALUACION CON CONTROLES'!P24</f>
        <v>Cuando inicia la ejecucion de los eventos.</v>
      </c>
      <c r="W19" s="19" t="str">
        <f>+'EVALUACION CON CONTROLES'!Q24</f>
        <v>Seguimiento a la ejecucion de los evento.</v>
      </c>
      <c r="X19" s="20" t="str">
        <f>+'EVALUACION CON CONTROLES'!R24</f>
        <v xml:space="preserve">qincenalmente </v>
      </c>
    </row>
    <row r="20" spans="2:24" ht="106.5" customHeight="1" x14ac:dyDescent="0.15">
      <c r="B20" s="17">
        <v>10</v>
      </c>
      <c r="C20" s="19" t="str">
        <f>+'EVALUACION CON CONTROLES'!C23:F23</f>
        <v>Incumplimiento de la administración en los pagos.</v>
      </c>
      <c r="D20" s="18" t="str">
        <f>+'EVALUACION CON CONTROLES'!B23</f>
        <v>EJECUCIÓN</v>
      </c>
      <c r="E20" s="18" t="str">
        <f>VLOOKUP(C20,'IDENTIFICACION Y ANALISIS'!$B$19:$F$68,3,FALSE)</f>
        <v>Especifico</v>
      </c>
      <c r="F20" s="18" t="str">
        <f>VLOOKUP(C20,'IDENTIFICACION Y ANALISIS'!$B$19:$F$68,4,FALSE)</f>
        <v>Interno</v>
      </c>
      <c r="G20" s="19" t="str">
        <f>+EVALUACION!H26</f>
        <v xml:space="preserve">realizacion de las actividades de forma defectuosa o incompleta </v>
      </c>
      <c r="H20" s="19">
        <f>+EVALUACION!I26</f>
        <v>2</v>
      </c>
      <c r="I20" s="19">
        <f>+EVALUACION!J26</f>
        <v>3</v>
      </c>
      <c r="J20" s="19">
        <f>+EVALUACION!K26</f>
        <v>5</v>
      </c>
      <c r="K20" s="18" t="str">
        <f>+EVALUACION!L26</f>
        <v>MEDIO</v>
      </c>
      <c r="L20" s="19" t="s">
        <v>193</v>
      </c>
      <c r="M20" s="18"/>
      <c r="N20" s="19" t="str">
        <f>+'EVALUACION CON CONTROLES'!G23</f>
        <v>Orientar al contratista en los tramites y documentos a presentar para los pagos. Acompañar y tramitar la liquidación según norma vigente</v>
      </c>
      <c r="O20" s="19">
        <f>+'EVALUACION CON CONTROLES'!I23</f>
        <v>2</v>
      </c>
      <c r="P20" s="19">
        <f>+'EVALUACION CON CONTROLES'!J23</f>
        <v>1</v>
      </c>
      <c r="Q20" s="19">
        <f>+'EVALUACION CON CONTROLES'!K23</f>
        <v>3</v>
      </c>
      <c r="R20" s="18" t="str">
        <f>+'EVALUACION CON CONTROLES'!L23</f>
        <v>BAJO</v>
      </c>
      <c r="S20" s="19" t="str">
        <f>+'EVALUACION CON CONTROLES'!M23</f>
        <v>NO</v>
      </c>
      <c r="T20" s="19" t="str">
        <f>+'EVALUACION CON CONTROLES'!N23</f>
        <v>FDLT</v>
      </c>
      <c r="U20" s="19" t="str">
        <f>+'EVALUACION CON CONTROLES'!O23</f>
        <v xml:space="preserve">Desde la solicitud de primer pago </v>
      </c>
      <c r="V20" s="19" t="str">
        <f>+'EVALUACION CON CONTROLES'!P23</f>
        <v xml:space="preserve">Hasta la liquidación del proyecto </v>
      </c>
      <c r="W20" s="19" t="str">
        <f>+'EVALUACION CON CONTROLES'!Q23</f>
        <v xml:space="preserve">Mediante correos electronicos y/u oficios que den cuenta del seguimiento </v>
      </c>
      <c r="X20" s="20" t="str">
        <f>+'EVALUACION CON CONTROLES'!R23</f>
        <v xml:space="preserve">mensualmente </v>
      </c>
    </row>
    <row r="21" spans="2:24" ht="106.5" customHeight="1" x14ac:dyDescent="0.15">
      <c r="B21" s="17"/>
      <c r="C21" s="136" t="str">
        <f>+EVALUACION!C24</f>
        <v>Incumplimiento de la administración en los pagos.</v>
      </c>
      <c r="D21" s="18" t="str">
        <f>+'EVALUACION CON CONTROLES'!B24</f>
        <v>EJECUCIÓN</v>
      </c>
      <c r="E21" s="18" t="str">
        <f>VLOOKUP(C21,'IDENTIFICACION Y ANALISIS'!$B$19:$F$68,3,FALSE)</f>
        <v>Especifico</v>
      </c>
      <c r="F21" s="18" t="str">
        <f>VLOOKUP(C21,'IDENTIFICACION Y ANALISIS'!$B$19:$F$68,4,FALSE)</f>
        <v>Interno</v>
      </c>
      <c r="G21" s="138" t="s">
        <v>223</v>
      </c>
      <c r="H21" s="94">
        <v>2</v>
      </c>
      <c r="I21" s="94">
        <v>5</v>
      </c>
      <c r="J21" s="94">
        <f t="shared" ref="J21:J24" si="0">+H21+I21</f>
        <v>7</v>
      </c>
      <c r="K21" s="105" t="str">
        <f t="shared" ref="K21:K24" si="1">IF(J21&lt;=4,"BAJO",IF(J21=5,"MEDIO",IF(J21=6,"ALTO",IF(J21=7,"ALTO","EXTREMO"))))</f>
        <v>ALTO</v>
      </c>
      <c r="L21" s="124" t="s">
        <v>171</v>
      </c>
      <c r="M21" s="18"/>
      <c r="N21" s="138" t="s">
        <v>223</v>
      </c>
      <c r="O21" s="94">
        <v>2</v>
      </c>
      <c r="P21" s="94">
        <v>5</v>
      </c>
      <c r="Q21" s="94">
        <f t="shared" ref="Q21:Q23" si="2">+O21+P21</f>
        <v>7</v>
      </c>
      <c r="R21" s="18" t="str">
        <f>+'EVALUACION CON CONTROLES'!L26</f>
        <v>ALTO</v>
      </c>
      <c r="S21" s="94" t="s">
        <v>157</v>
      </c>
      <c r="T21" s="124" t="s">
        <v>171</v>
      </c>
      <c r="U21" s="124" t="s">
        <v>170</v>
      </c>
      <c r="V21" s="124" t="s">
        <v>177</v>
      </c>
      <c r="W21" s="124" t="s">
        <v>178</v>
      </c>
      <c r="X21" s="124" t="s">
        <v>222</v>
      </c>
    </row>
    <row r="22" spans="2:24" ht="106.5" customHeight="1" x14ac:dyDescent="0.15">
      <c r="B22" s="17"/>
      <c r="C22" s="137" t="s">
        <v>208</v>
      </c>
      <c r="D22" s="18" t="str">
        <f>+'EVALUACION CON CONTROLES'!B25</f>
        <v>EJECUCIÓN</v>
      </c>
      <c r="E22" s="18">
        <f>VLOOKUP(C22,'IDENTIFICACION Y ANALISIS'!$B$19:$F$68,3,FALSE)</f>
        <v>0</v>
      </c>
      <c r="F22" s="18">
        <f>VLOOKUP(C22,'IDENTIFICACION Y ANALISIS'!$B$19:$F$68,4,FALSE)</f>
        <v>0</v>
      </c>
      <c r="G22" s="98" t="s">
        <v>211</v>
      </c>
      <c r="H22" s="94">
        <v>1</v>
      </c>
      <c r="I22" s="94">
        <v>5</v>
      </c>
      <c r="J22" s="94">
        <f t="shared" si="0"/>
        <v>6</v>
      </c>
      <c r="K22" s="105" t="str">
        <f t="shared" si="1"/>
        <v>ALTO</v>
      </c>
      <c r="L22" s="124" t="s">
        <v>171</v>
      </c>
      <c r="M22" s="18"/>
      <c r="N22" s="138" t="s">
        <v>179</v>
      </c>
      <c r="O22" s="94">
        <v>1</v>
      </c>
      <c r="P22" s="94">
        <v>5</v>
      </c>
      <c r="Q22" s="94">
        <f t="shared" si="2"/>
        <v>6</v>
      </c>
      <c r="R22" s="18" t="str">
        <f>+'EVALUACION CON CONTROLES'!L27</f>
        <v>MEDIO</v>
      </c>
      <c r="S22" s="94" t="s">
        <v>145</v>
      </c>
      <c r="T22" s="124" t="s">
        <v>171</v>
      </c>
      <c r="U22" s="124" t="s">
        <v>170</v>
      </c>
      <c r="V22" s="124" t="s">
        <v>177</v>
      </c>
      <c r="W22" s="124" t="s">
        <v>178</v>
      </c>
      <c r="X22" s="124" t="s">
        <v>170</v>
      </c>
    </row>
    <row r="23" spans="2:24" ht="106.5" customHeight="1" x14ac:dyDescent="0.15">
      <c r="B23" s="17"/>
      <c r="C23" s="137" t="s">
        <v>205</v>
      </c>
      <c r="D23" s="18" t="str">
        <f>+'EVALUACION CON CONTROLES'!B26</f>
        <v>EJECUCIÓN</v>
      </c>
      <c r="E23" s="18">
        <f>VLOOKUP(C23,'IDENTIFICACION Y ANALISIS'!$B$19:$F$68,3,FALSE)</f>
        <v>0</v>
      </c>
      <c r="F23" s="18">
        <f>VLOOKUP(C23,'IDENTIFICACION Y ANALISIS'!$B$19:$F$68,4,FALSE)</f>
        <v>0</v>
      </c>
      <c r="G23" s="98" t="s">
        <v>212</v>
      </c>
      <c r="H23" s="94">
        <v>1</v>
      </c>
      <c r="I23" s="95">
        <v>5</v>
      </c>
      <c r="J23" s="95">
        <f t="shared" si="0"/>
        <v>6</v>
      </c>
      <c r="K23" s="135" t="str">
        <f t="shared" si="1"/>
        <v>ALTO</v>
      </c>
      <c r="L23" s="124" t="s">
        <v>171</v>
      </c>
      <c r="M23" s="18"/>
      <c r="N23" s="139" t="s">
        <v>224</v>
      </c>
      <c r="O23" s="94">
        <v>1</v>
      </c>
      <c r="P23" s="95">
        <v>5</v>
      </c>
      <c r="Q23" s="95">
        <f t="shared" si="2"/>
        <v>6</v>
      </c>
      <c r="R23" s="135" t="str">
        <f t="shared" ref="R23" si="3">IF(Q23&lt;=4,"BAJO",IF(Q23=5,"MEDIO",IF(Q23=6,"ALTO",IF(Q23=7,"ALTO","EXTREMO"))))</f>
        <v>ALTO</v>
      </c>
      <c r="S23" s="94" t="s">
        <v>145</v>
      </c>
      <c r="T23" s="124" t="s">
        <v>171</v>
      </c>
      <c r="U23" s="124" t="s">
        <v>225</v>
      </c>
      <c r="V23" s="124" t="s">
        <v>226</v>
      </c>
      <c r="W23" s="124" t="s">
        <v>227</v>
      </c>
      <c r="X23" s="36" t="s">
        <v>228</v>
      </c>
    </row>
    <row r="24" spans="2:24" ht="106.5" customHeight="1" x14ac:dyDescent="0.15">
      <c r="B24" s="17">
        <v>10</v>
      </c>
      <c r="C24" s="19" t="str">
        <f>+'EVALUACION CON CONTROLES'!C25:F25</f>
        <v>Eventos naturales tales como lluvias, inundaciones y sequias entre otros</v>
      </c>
      <c r="D24" s="18" t="str">
        <f>+'EVALUACION CON CONTROLES'!B27</f>
        <v>EJECUCIÓN</v>
      </c>
      <c r="E24" s="18" t="str">
        <f>VLOOKUP(C24,'IDENTIFICACION Y ANALISIS'!$B$19:$F$68,3,FALSE)</f>
        <v>General</v>
      </c>
      <c r="F24" s="18" t="str">
        <f>VLOOKUP(C24,'IDENTIFICACION Y ANALISIS'!$B$19:$F$68,4,FALSE)</f>
        <v>Externo</v>
      </c>
      <c r="G24" s="98" t="s">
        <v>213</v>
      </c>
      <c r="H24" s="94">
        <v>2</v>
      </c>
      <c r="I24" s="95">
        <v>3</v>
      </c>
      <c r="J24" s="95">
        <f t="shared" si="0"/>
        <v>5</v>
      </c>
      <c r="K24" s="135" t="str">
        <f t="shared" si="1"/>
        <v>MEDIO</v>
      </c>
      <c r="L24" s="124" t="s">
        <v>232</v>
      </c>
      <c r="M24" s="18" t="s">
        <v>233</v>
      </c>
      <c r="N24" s="139" t="s">
        <v>212</v>
      </c>
      <c r="O24" s="138"/>
      <c r="P24" s="19">
        <f>+'EVALUACION CON CONTROLES'!J25</f>
        <v>2</v>
      </c>
      <c r="Q24" s="19">
        <f>+'EVALUACION CON CONTROLES'!K25</f>
        <v>5</v>
      </c>
      <c r="R24" s="18" t="str">
        <f>+'EVALUACION CON CONTROLES'!L25</f>
        <v>MEDIO</v>
      </c>
      <c r="S24" s="94" t="s">
        <v>145</v>
      </c>
      <c r="T24" s="124" t="s">
        <v>232</v>
      </c>
      <c r="U24" s="124" t="s">
        <v>229</v>
      </c>
      <c r="V24" s="124" t="s">
        <v>230</v>
      </c>
      <c r="W24" s="124" t="s">
        <v>231</v>
      </c>
      <c r="X24" s="124" t="s">
        <v>170</v>
      </c>
    </row>
    <row r="25" spans="2:24" ht="13.5" customHeight="1" x14ac:dyDescent="0.15">
      <c r="B25" s="46"/>
      <c r="G25" s="98"/>
      <c r="X25" s="47"/>
    </row>
    <row r="26" spans="2:24" ht="13.5" customHeight="1" x14ac:dyDescent="0.15">
      <c r="B26" s="46"/>
      <c r="E26" s="14"/>
      <c r="F26" s="178" t="s">
        <v>194</v>
      </c>
      <c r="G26" s="178"/>
      <c r="H26" s="14"/>
      <c r="I26" s="14"/>
      <c r="J26" s="161" t="s">
        <v>180</v>
      </c>
      <c r="K26" s="161"/>
      <c r="L26" s="161"/>
      <c r="M26" s="161"/>
      <c r="X26" s="47"/>
    </row>
    <row r="27" spans="2:24" ht="13.5" customHeight="1" x14ac:dyDescent="0.15">
      <c r="B27" s="46"/>
      <c r="E27" s="168" t="s">
        <v>97</v>
      </c>
      <c r="F27" s="42" t="s">
        <v>98</v>
      </c>
      <c r="G27" s="42" t="s">
        <v>99</v>
      </c>
      <c r="H27" s="14"/>
      <c r="I27" s="14"/>
      <c r="J27" s="157" t="s">
        <v>100</v>
      </c>
      <c r="K27" s="158"/>
      <c r="L27" s="157" t="s">
        <v>99</v>
      </c>
      <c r="M27" s="158"/>
      <c r="X27" s="47"/>
    </row>
    <row r="28" spans="2:24" ht="13.5" customHeight="1" x14ac:dyDescent="0.15">
      <c r="B28" s="46"/>
      <c r="E28" s="168"/>
      <c r="F28" s="19" t="s">
        <v>101</v>
      </c>
      <c r="G28" s="19">
        <v>1</v>
      </c>
      <c r="H28" s="14"/>
      <c r="I28" s="14"/>
      <c r="J28" s="159" t="s">
        <v>102</v>
      </c>
      <c r="K28" s="160"/>
      <c r="L28" s="147">
        <v>1</v>
      </c>
      <c r="M28" s="147"/>
      <c r="X28" s="47"/>
    </row>
    <row r="29" spans="2:24" ht="13.5" customHeight="1" x14ac:dyDescent="0.15">
      <c r="B29" s="46"/>
      <c r="E29" s="168"/>
      <c r="F29" s="19" t="s">
        <v>103</v>
      </c>
      <c r="G29" s="19">
        <v>2</v>
      </c>
      <c r="H29" s="14"/>
      <c r="I29" s="14"/>
      <c r="J29" s="159" t="s">
        <v>104</v>
      </c>
      <c r="K29" s="160"/>
      <c r="L29" s="147">
        <v>2</v>
      </c>
      <c r="M29" s="147"/>
      <c r="X29" s="47"/>
    </row>
    <row r="30" spans="2:24" ht="13.5" customHeight="1" x14ac:dyDescent="0.15">
      <c r="B30" s="46"/>
      <c r="E30" s="168"/>
      <c r="F30" s="19" t="s">
        <v>105</v>
      </c>
      <c r="G30" s="19">
        <v>3</v>
      </c>
      <c r="H30" s="14"/>
      <c r="I30" s="14"/>
      <c r="J30" s="159" t="s">
        <v>106</v>
      </c>
      <c r="K30" s="160"/>
      <c r="L30" s="147">
        <v>3</v>
      </c>
      <c r="M30" s="147"/>
      <c r="X30" s="47"/>
    </row>
    <row r="31" spans="2:24" ht="13.5" customHeight="1" x14ac:dyDescent="0.15">
      <c r="B31" s="46"/>
      <c r="E31" s="168"/>
      <c r="F31" s="19" t="s">
        <v>107</v>
      </c>
      <c r="G31" s="19">
        <v>4</v>
      </c>
      <c r="H31" s="14"/>
      <c r="I31" s="14"/>
      <c r="J31" s="159" t="s">
        <v>108</v>
      </c>
      <c r="K31" s="160"/>
      <c r="L31" s="147">
        <v>4</v>
      </c>
      <c r="M31" s="147"/>
      <c r="X31" s="47"/>
    </row>
    <row r="32" spans="2:24" ht="13.5" customHeight="1" x14ac:dyDescent="0.15">
      <c r="B32" s="46"/>
      <c r="E32" s="168"/>
      <c r="F32" s="19" t="s">
        <v>109</v>
      </c>
      <c r="G32" s="19">
        <v>5</v>
      </c>
      <c r="H32" s="14"/>
      <c r="I32" s="14"/>
      <c r="J32" s="159" t="s">
        <v>110</v>
      </c>
      <c r="K32" s="160"/>
      <c r="L32" s="147">
        <v>5</v>
      </c>
      <c r="M32" s="147"/>
      <c r="X32" s="47"/>
    </row>
    <row r="33" spans="2:24" ht="13.5" customHeight="1" x14ac:dyDescent="0.15">
      <c r="B33" s="46"/>
      <c r="D33" s="14"/>
      <c r="E33" s="14"/>
      <c r="F33" s="14"/>
      <c r="G33" s="14"/>
      <c r="H33" s="14"/>
      <c r="I33" s="14"/>
      <c r="J33" s="14"/>
      <c r="K33" s="14"/>
      <c r="L33" s="14"/>
      <c r="M33" s="14"/>
      <c r="X33" s="47"/>
    </row>
    <row r="34" spans="2:24" ht="13.5" customHeight="1" x14ac:dyDescent="0.15">
      <c r="B34" s="46"/>
      <c r="D34" s="161" t="s">
        <v>111</v>
      </c>
      <c r="E34" s="161"/>
      <c r="F34" s="161"/>
      <c r="G34" s="161"/>
      <c r="H34" s="161"/>
      <c r="I34" s="161"/>
      <c r="J34" s="161"/>
      <c r="K34" s="161"/>
      <c r="X34" s="47"/>
    </row>
    <row r="35" spans="2:24" ht="13.5" customHeight="1" x14ac:dyDescent="0.15">
      <c r="B35" s="46"/>
      <c r="D35" s="164" t="s">
        <v>98</v>
      </c>
      <c r="E35" s="164" t="s">
        <v>99</v>
      </c>
      <c r="F35" s="152" t="s">
        <v>102</v>
      </c>
      <c r="G35" s="152"/>
      <c r="H35" s="179" t="s">
        <v>104</v>
      </c>
      <c r="I35" s="180"/>
      <c r="J35" s="43" t="s">
        <v>106</v>
      </c>
      <c r="K35" s="43" t="s">
        <v>108</v>
      </c>
      <c r="L35" s="42" t="s">
        <v>110</v>
      </c>
      <c r="P35" s="161" t="s">
        <v>125</v>
      </c>
      <c r="Q35" s="161"/>
      <c r="R35" s="161"/>
      <c r="S35" s="161"/>
      <c r="T35" s="161"/>
      <c r="X35" s="47"/>
    </row>
    <row r="36" spans="2:24" ht="13.5" customHeight="1" x14ac:dyDescent="0.15">
      <c r="B36" s="46"/>
      <c r="D36" s="164"/>
      <c r="E36" s="164"/>
      <c r="F36" s="167">
        <v>1</v>
      </c>
      <c r="G36" s="167"/>
      <c r="H36" s="165">
        <v>2</v>
      </c>
      <c r="I36" s="166"/>
      <c r="J36" s="44">
        <v>3</v>
      </c>
      <c r="K36" s="44">
        <v>4</v>
      </c>
      <c r="L36" s="44">
        <v>5</v>
      </c>
      <c r="P36" s="152" t="s">
        <v>111</v>
      </c>
      <c r="Q36" s="152"/>
      <c r="R36" s="152"/>
      <c r="S36" s="152" t="s">
        <v>124</v>
      </c>
      <c r="T36" s="152"/>
      <c r="X36" s="47"/>
    </row>
    <row r="37" spans="2:24" ht="13.5" customHeight="1" x14ac:dyDescent="0.15">
      <c r="B37" s="46"/>
      <c r="D37" s="19" t="s">
        <v>101</v>
      </c>
      <c r="E37" s="21">
        <v>1</v>
      </c>
      <c r="F37" s="155">
        <v>2</v>
      </c>
      <c r="G37" s="155"/>
      <c r="H37" s="153">
        <v>3</v>
      </c>
      <c r="I37" s="154"/>
      <c r="J37" s="40">
        <v>4</v>
      </c>
      <c r="K37" s="45">
        <v>5</v>
      </c>
      <c r="L37" s="39">
        <v>6</v>
      </c>
      <c r="P37" s="172" t="s">
        <v>126</v>
      </c>
      <c r="Q37" s="172"/>
      <c r="R37" s="172"/>
      <c r="S37" s="169" t="s">
        <v>127</v>
      </c>
      <c r="T37" s="169"/>
      <c r="X37" s="47"/>
    </row>
    <row r="38" spans="2:24" ht="13.5" customHeight="1" x14ac:dyDescent="0.15">
      <c r="B38" s="46"/>
      <c r="D38" s="19" t="s">
        <v>103</v>
      </c>
      <c r="E38" s="21">
        <v>2</v>
      </c>
      <c r="F38" s="155">
        <v>3</v>
      </c>
      <c r="G38" s="155"/>
      <c r="H38" s="153">
        <v>4</v>
      </c>
      <c r="I38" s="154"/>
      <c r="J38" s="45">
        <v>5</v>
      </c>
      <c r="K38" s="39">
        <v>6</v>
      </c>
      <c r="L38" s="39">
        <v>7</v>
      </c>
      <c r="P38" s="149" t="s">
        <v>128</v>
      </c>
      <c r="Q38" s="149"/>
      <c r="R38" s="149"/>
      <c r="S38" s="169" t="s">
        <v>129</v>
      </c>
      <c r="T38" s="169"/>
      <c r="X38" s="47"/>
    </row>
    <row r="39" spans="2:24" ht="13.5" customHeight="1" x14ac:dyDescent="0.15">
      <c r="B39" s="46"/>
      <c r="D39" s="19" t="s">
        <v>105</v>
      </c>
      <c r="E39" s="21">
        <v>3</v>
      </c>
      <c r="F39" s="155">
        <v>4</v>
      </c>
      <c r="G39" s="155"/>
      <c r="H39" s="170">
        <v>5</v>
      </c>
      <c r="I39" s="171"/>
      <c r="J39" s="39">
        <v>6</v>
      </c>
      <c r="K39" s="39">
        <v>7</v>
      </c>
      <c r="L39" s="41">
        <v>8</v>
      </c>
      <c r="P39" s="156">
        <v>5</v>
      </c>
      <c r="Q39" s="156"/>
      <c r="R39" s="156"/>
      <c r="S39" s="169" t="s">
        <v>130</v>
      </c>
      <c r="T39" s="169"/>
      <c r="X39" s="47"/>
    </row>
    <row r="40" spans="2:24" ht="13.5" customHeight="1" x14ac:dyDescent="0.15">
      <c r="B40" s="46"/>
      <c r="D40" s="19" t="s">
        <v>107</v>
      </c>
      <c r="E40" s="21">
        <v>4</v>
      </c>
      <c r="F40" s="156">
        <v>5</v>
      </c>
      <c r="G40" s="156"/>
      <c r="H40" s="150">
        <v>6</v>
      </c>
      <c r="I40" s="151"/>
      <c r="J40" s="39">
        <v>7</v>
      </c>
      <c r="K40" s="41">
        <v>8</v>
      </c>
      <c r="L40" s="41">
        <v>9</v>
      </c>
      <c r="P40" s="155" t="s">
        <v>131</v>
      </c>
      <c r="Q40" s="155"/>
      <c r="R40" s="155"/>
      <c r="S40" s="169" t="s">
        <v>132</v>
      </c>
      <c r="T40" s="169"/>
      <c r="X40" s="47"/>
    </row>
    <row r="41" spans="2:24" ht="13.5" customHeight="1" x14ac:dyDescent="0.15">
      <c r="B41" s="46"/>
      <c r="D41" s="19" t="s">
        <v>109</v>
      </c>
      <c r="E41" s="21">
        <v>5</v>
      </c>
      <c r="F41" s="149">
        <v>6</v>
      </c>
      <c r="G41" s="149"/>
      <c r="H41" s="150">
        <v>7</v>
      </c>
      <c r="I41" s="151"/>
      <c r="J41" s="41">
        <v>8</v>
      </c>
      <c r="K41" s="41">
        <v>9</v>
      </c>
      <c r="L41" s="41">
        <v>10</v>
      </c>
      <c r="X41" s="47"/>
    </row>
    <row r="42" spans="2:24" ht="13.5" customHeight="1" thickBot="1" x14ac:dyDescent="0.2">
      <c r="B42" s="22"/>
      <c r="C42" s="23"/>
      <c r="D42" s="24"/>
      <c r="E42" s="24"/>
      <c r="F42" s="24"/>
      <c r="G42" s="24"/>
      <c r="H42" s="24"/>
      <c r="I42" s="24"/>
      <c r="J42" s="24"/>
      <c r="K42" s="24"/>
      <c r="L42" s="24"/>
      <c r="M42" s="24"/>
      <c r="N42" s="23"/>
      <c r="O42" s="23"/>
      <c r="P42" s="23"/>
      <c r="Q42" s="23"/>
      <c r="R42" s="23"/>
      <c r="S42" s="23"/>
      <c r="T42" s="23"/>
      <c r="U42" s="23"/>
      <c r="V42" s="23"/>
      <c r="W42" s="23"/>
      <c r="X42" s="25"/>
    </row>
    <row r="43" spans="2:24" ht="16.5" customHeight="1" x14ac:dyDescent="0.15">
      <c r="D43" s="14"/>
      <c r="F43" s="14"/>
      <c r="G43" s="14"/>
      <c r="H43" s="14"/>
      <c r="I43" s="14"/>
      <c r="J43" s="14"/>
      <c r="K43" s="14"/>
      <c r="L43" s="14"/>
      <c r="M43" s="14"/>
      <c r="N43" s="14"/>
      <c r="O43" s="14"/>
      <c r="P43" s="14"/>
      <c r="Q43" s="14"/>
      <c r="R43" s="14"/>
    </row>
    <row r="44" spans="2:24" ht="16.5" customHeight="1" x14ac:dyDescent="0.15">
      <c r="D44" s="14"/>
      <c r="F44" s="14"/>
      <c r="G44" s="14"/>
      <c r="H44" s="14"/>
      <c r="I44" s="14"/>
      <c r="J44" s="14"/>
      <c r="K44" s="14"/>
      <c r="L44" s="14"/>
      <c r="M44" s="14"/>
      <c r="N44" s="14"/>
      <c r="O44" s="14"/>
      <c r="P44" s="14"/>
      <c r="Q44" s="14"/>
      <c r="R44" s="14"/>
    </row>
    <row r="45" spans="2:24" ht="12.75" customHeight="1" x14ac:dyDescent="0.15">
      <c r="D45" s="14"/>
      <c r="F45" s="14"/>
      <c r="G45" s="14"/>
      <c r="H45" s="14"/>
      <c r="I45" s="14"/>
      <c r="J45" s="14"/>
      <c r="K45" s="14"/>
      <c r="L45" s="14"/>
      <c r="M45" s="14"/>
      <c r="N45" s="14"/>
      <c r="O45" s="14"/>
      <c r="P45" s="14"/>
      <c r="Q45" s="14"/>
      <c r="R45" s="14"/>
    </row>
    <row r="46" spans="2:24" ht="15" hidden="1" x14ac:dyDescent="0.15">
      <c r="B46" s="16" t="s">
        <v>193</v>
      </c>
      <c r="D46" s="14"/>
      <c r="F46" s="14"/>
      <c r="G46" s="14"/>
      <c r="H46" s="14"/>
      <c r="I46" s="14"/>
      <c r="J46" s="14"/>
      <c r="K46" s="14"/>
      <c r="L46" s="14"/>
      <c r="M46" s="14"/>
      <c r="N46" s="14"/>
      <c r="O46" s="14"/>
      <c r="P46" s="14"/>
      <c r="Q46" s="14"/>
      <c r="R46" s="14"/>
    </row>
    <row r="47" spans="2:24" ht="15" hidden="1" x14ac:dyDescent="0.15">
      <c r="B47" s="16" t="s">
        <v>190</v>
      </c>
      <c r="D47" s="26"/>
      <c r="F47" s="14"/>
      <c r="G47" s="26"/>
      <c r="H47" s="26"/>
      <c r="I47" s="26"/>
      <c r="J47" s="26"/>
      <c r="K47" s="26"/>
      <c r="L47" s="26"/>
      <c r="M47" s="26"/>
      <c r="N47" s="26"/>
      <c r="O47" s="26"/>
      <c r="P47" s="26"/>
      <c r="Q47" s="26"/>
      <c r="R47" s="26"/>
    </row>
    <row r="48" spans="2:24" ht="15" hidden="1" x14ac:dyDescent="0.15">
      <c r="B48" s="16" t="s">
        <v>191</v>
      </c>
      <c r="D48" s="14"/>
      <c r="F48" s="14"/>
      <c r="G48" s="14"/>
      <c r="H48" s="14"/>
      <c r="I48" s="14"/>
      <c r="J48" s="14"/>
      <c r="K48" s="14"/>
      <c r="L48" s="14"/>
      <c r="M48" s="14"/>
      <c r="N48" s="14"/>
      <c r="O48" s="14"/>
      <c r="P48" s="14"/>
      <c r="Q48" s="14"/>
      <c r="R48" s="14"/>
    </row>
    <row r="49" spans="4:18" x14ac:dyDescent="0.15">
      <c r="D49" s="14"/>
      <c r="F49" s="14"/>
      <c r="G49" s="14"/>
      <c r="H49" s="14"/>
      <c r="I49" s="14"/>
      <c r="J49" s="14"/>
      <c r="K49" s="14"/>
      <c r="L49" s="14"/>
      <c r="M49" s="14"/>
      <c r="N49" s="14"/>
      <c r="O49" s="14"/>
      <c r="P49" s="14"/>
      <c r="Q49" s="14"/>
      <c r="R49" s="14"/>
    </row>
    <row r="50" spans="4:18" x14ac:dyDescent="0.15">
      <c r="D50" s="14"/>
      <c r="F50" s="14"/>
      <c r="G50" s="14"/>
      <c r="H50" s="14"/>
      <c r="I50" s="14"/>
      <c r="J50" s="14"/>
      <c r="K50" s="14"/>
      <c r="L50" s="14"/>
      <c r="M50" s="14"/>
      <c r="N50" s="14"/>
      <c r="O50" s="14"/>
      <c r="P50" s="14"/>
      <c r="Q50" s="14"/>
      <c r="R50" s="14"/>
    </row>
    <row r="51" spans="4:18" x14ac:dyDescent="0.15">
      <c r="D51" s="14"/>
      <c r="F51" s="14"/>
      <c r="G51" s="14"/>
      <c r="H51" s="14"/>
      <c r="I51" s="14"/>
      <c r="J51" s="14"/>
      <c r="K51" s="14"/>
      <c r="L51" s="14"/>
      <c r="M51" s="14"/>
      <c r="N51" s="14"/>
      <c r="O51" s="14"/>
      <c r="P51" s="14"/>
      <c r="Q51" s="14"/>
      <c r="R51" s="14"/>
    </row>
    <row r="52" spans="4:18" ht="12.75" customHeight="1" x14ac:dyDescent="0.15">
      <c r="D52" s="14"/>
    </row>
    <row r="53" spans="4:18" x14ac:dyDescent="0.15">
      <c r="D53" s="14"/>
    </row>
  </sheetData>
  <mergeCells count="49">
    <mergeCell ref="S40:T40"/>
    <mergeCell ref="P40:R40"/>
    <mergeCell ref="P37:R37"/>
    <mergeCell ref="B9:R9"/>
    <mergeCell ref="B6:X6"/>
    <mergeCell ref="F26:G26"/>
    <mergeCell ref="J26:M26"/>
    <mergeCell ref="H35:I35"/>
    <mergeCell ref="J28:K28"/>
    <mergeCell ref="J29:K29"/>
    <mergeCell ref="L30:M30"/>
    <mergeCell ref="L31:M31"/>
    <mergeCell ref="D34:K34"/>
    <mergeCell ref="F35:G35"/>
    <mergeCell ref="L28:M28"/>
    <mergeCell ref="L29:M29"/>
    <mergeCell ref="S37:T37"/>
    <mergeCell ref="F37:G37"/>
    <mergeCell ref="S38:T38"/>
    <mergeCell ref="S39:T39"/>
    <mergeCell ref="H39:I39"/>
    <mergeCell ref="F38:G38"/>
    <mergeCell ref="J31:K31"/>
    <mergeCell ref="P35:T35"/>
    <mergeCell ref="B2:B4"/>
    <mergeCell ref="C2:V4"/>
    <mergeCell ref="E35:E36"/>
    <mergeCell ref="H36:I36"/>
    <mergeCell ref="J32:K32"/>
    <mergeCell ref="L32:M32"/>
    <mergeCell ref="D35:D36"/>
    <mergeCell ref="F36:G36"/>
    <mergeCell ref="E27:E32"/>
    <mergeCell ref="W2:X4"/>
    <mergeCell ref="B7:X8"/>
    <mergeCell ref="F41:G41"/>
    <mergeCell ref="H41:I41"/>
    <mergeCell ref="P36:R36"/>
    <mergeCell ref="H38:I38"/>
    <mergeCell ref="H37:I37"/>
    <mergeCell ref="F39:G39"/>
    <mergeCell ref="F40:G40"/>
    <mergeCell ref="P39:R39"/>
    <mergeCell ref="H40:I40"/>
    <mergeCell ref="P38:R38"/>
    <mergeCell ref="L27:M27"/>
    <mergeCell ref="J27:K27"/>
    <mergeCell ref="J30:K30"/>
    <mergeCell ref="S36:T36"/>
  </mergeCells>
  <phoneticPr fontId="1" type="noConversion"/>
  <conditionalFormatting sqref="I21:J24">
    <cfRule type="expression" dxfId="24" priority="21" stopIfTrue="1">
      <formula>"""bajo"""</formula>
    </cfRule>
  </conditionalFormatting>
  <conditionalFormatting sqref="K11:K20">
    <cfRule type="cellIs" dxfId="23" priority="74" stopIfTrue="1" operator="equal">
      <formula>"BAJO"</formula>
    </cfRule>
    <cfRule type="cellIs" dxfId="22" priority="73" stopIfTrue="1" operator="equal">
      <formula>"MEDIO"</formula>
    </cfRule>
    <cfRule type="cellIs" dxfId="21" priority="72" stopIfTrue="1" operator="equal">
      <formula>"ALTO"</formula>
    </cfRule>
  </conditionalFormatting>
  <conditionalFormatting sqref="K11:K22">
    <cfRule type="cellIs" dxfId="20" priority="26" stopIfTrue="1" operator="equal">
      <formula>"EXTREMO"</formula>
    </cfRule>
  </conditionalFormatting>
  <conditionalFormatting sqref="K21:K22">
    <cfRule type="cellIs" dxfId="19" priority="29" stopIfTrue="1" operator="equal">
      <formula>"BAJO"</formula>
    </cfRule>
    <cfRule type="cellIs" dxfId="18" priority="28" stopIfTrue="1" operator="equal">
      <formula>"MEDIO"</formula>
    </cfRule>
    <cfRule type="cellIs" dxfId="17" priority="27" stopIfTrue="1" operator="equal">
      <formula>"ALTO"</formula>
    </cfRule>
  </conditionalFormatting>
  <conditionalFormatting sqref="K23:K24">
    <cfRule type="cellIs" dxfId="16" priority="22" stopIfTrue="1" operator="equal">
      <formula>"EXTREMO"</formula>
    </cfRule>
    <cfRule type="cellIs" dxfId="15" priority="23" stopIfTrue="1" operator="equal">
      <formula>"ALTO"</formula>
    </cfRule>
    <cfRule type="cellIs" dxfId="14" priority="24" stopIfTrue="1" operator="equal">
      <formula>"MEDIO"</formula>
    </cfRule>
    <cfRule type="cellIs" dxfId="13" priority="25" stopIfTrue="1" operator="equal">
      <formula>"BAJO"</formula>
    </cfRule>
  </conditionalFormatting>
  <conditionalFormatting sqref="L21:L24">
    <cfRule type="expression" dxfId="12" priority="20" stopIfTrue="1">
      <formula>"""bajo"""</formula>
    </cfRule>
  </conditionalFormatting>
  <conditionalFormatting sqref="P21:Q23">
    <cfRule type="expression" dxfId="11" priority="5" stopIfTrue="1">
      <formula>"""bajo"""</formula>
    </cfRule>
  </conditionalFormatting>
  <conditionalFormatting sqref="R11:R22 R24">
    <cfRule type="cellIs" dxfId="10" priority="114" stopIfTrue="1" operator="equal">
      <formula>"BAJO"</formula>
    </cfRule>
    <cfRule type="cellIs" dxfId="9" priority="111" stopIfTrue="1" operator="equal">
      <formula>"EXTREMO"</formula>
    </cfRule>
    <cfRule type="cellIs" dxfId="8" priority="112" stopIfTrue="1" operator="equal">
      <formula>"ALTO"</formula>
    </cfRule>
    <cfRule type="cellIs" dxfId="7" priority="113" stopIfTrue="1" operator="equal">
      <formula>"MEDIO"</formula>
    </cfRule>
  </conditionalFormatting>
  <conditionalFormatting sqref="R23">
    <cfRule type="cellIs" dxfId="6" priority="9" stopIfTrue="1" operator="equal">
      <formula>"BAJO"</formula>
    </cfRule>
    <cfRule type="cellIs" dxfId="5" priority="8" stopIfTrue="1" operator="equal">
      <formula>"MEDIO"</formula>
    </cfRule>
    <cfRule type="cellIs" dxfId="4" priority="7" stopIfTrue="1" operator="equal">
      <formula>"ALTO"</formula>
    </cfRule>
    <cfRule type="cellIs" dxfId="3" priority="6" stopIfTrue="1" operator="equal">
      <formula>"EXTREMO"</formula>
    </cfRule>
  </conditionalFormatting>
  <conditionalFormatting sqref="S23:W24">
    <cfRule type="expression" dxfId="2" priority="3" stopIfTrue="1">
      <formula>"""bajo"""</formula>
    </cfRule>
  </conditionalFormatting>
  <conditionalFormatting sqref="S21:X22">
    <cfRule type="expression" dxfId="1" priority="2" stopIfTrue="1">
      <formula>"""bajo"""</formula>
    </cfRule>
  </conditionalFormatting>
  <conditionalFormatting sqref="X24">
    <cfRule type="expression" dxfId="0" priority="1" stopIfTrue="1">
      <formula>"""bajo"""</formula>
    </cfRule>
  </conditionalFormatting>
  <dataValidations count="4">
    <dataValidation type="list" allowBlank="1" showInputMessage="1" showErrorMessage="1" sqref="C22:C23" xr:uid="{B0060990-08BD-4BDF-B798-7F987CBB3494}">
      <formula1>INDIRECT($B$26)</formula1>
    </dataValidation>
    <dataValidation type="list" allowBlank="1" showInputMessage="1" showErrorMessage="1" sqref="L11:L20" xr:uid="{00000000-0002-0000-0400-000000000000}">
      <formula1>OPCIONES</formula1>
    </dataValidation>
    <dataValidation type="list" allowBlank="1" showInputMessage="1" showErrorMessage="1" sqref="H23:H24 O23" xr:uid="{ACCBC4DF-C0B9-4F93-8E8B-FB36DC2540B5}">
      <formula1>$E$28:$E$32</formula1>
    </dataValidation>
    <dataValidation type="list" allowBlank="1" showInputMessage="1" showErrorMessage="1" sqref="I23:I24 P23" xr:uid="{53A7910B-3255-4F09-8EAB-577A70F8A865}">
      <formula1>$I$28:$I$32</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7" min="1" max="23" man="1"/>
  </row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Microsoft Office User</cp:lastModifiedBy>
  <cp:revision/>
  <dcterms:created xsi:type="dcterms:W3CDTF">2007-06-14T01:55:06Z</dcterms:created>
  <dcterms:modified xsi:type="dcterms:W3CDTF">2026-09-25T13:45:08Z</dcterms:modified>
  <cp:category/>
  <cp:contentStatus/>
</cp:coreProperties>
</file>