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mil.gonzalez\Documents\2026\ESTRUCTURACIÓN\MEDIOS\"/>
    </mc:Choice>
  </mc:AlternateContent>
  <xr:revisionPtr revIDLastSave="0" documentId="8_{2FCB0455-C4C5-4C45-A39F-812B2E523347}" xr6:coauthVersionLast="47" xr6:coauthVersionMax="47" xr10:uidLastSave="{00000000-0000-0000-0000-000000000000}"/>
  <bookViews>
    <workbookView xWindow="-120" yWindow="-120" windowWidth="29040" windowHeight="15720" xr2:uid="{21038238-AB3C-40BA-AF21-CAC8068430AE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3" i="1" l="1"/>
  <c r="H13" i="1" s="1"/>
  <c r="I13" i="1" s="1"/>
  <c r="I14" i="1" s="1"/>
  <c r="E10" i="1"/>
  <c r="F10" i="1" s="1"/>
  <c r="E7" i="1"/>
  <c r="E6" i="1"/>
  <c r="E5" i="1"/>
  <c r="E4" i="1"/>
  <c r="F4" i="1" s="1"/>
  <c r="G4" i="1" l="1"/>
  <c r="H4" i="1" s="1"/>
  <c r="I4" i="1" s="1"/>
  <c r="G10" i="1"/>
  <c r="H10" i="1" s="1"/>
  <c r="I10" i="1" s="1"/>
  <c r="I11" i="1" s="1"/>
  <c r="F5" i="1"/>
  <c r="G5" i="1" s="1"/>
  <c r="F6" i="1"/>
  <c r="G6" i="1" s="1"/>
  <c r="F7" i="1"/>
  <c r="G7" i="1" s="1"/>
  <c r="H7" i="1" l="1"/>
  <c r="I7" i="1" s="1"/>
  <c r="H6" i="1"/>
  <c r="I6" i="1" s="1"/>
  <c r="H5" i="1"/>
  <c r="I5" i="1" s="1"/>
  <c r="I8" i="1" l="1"/>
  <c r="I15" i="1" s="1"/>
</calcChain>
</file>

<file path=xl/sharedStrings.xml><?xml version="1.0" encoding="utf-8"?>
<sst xmlns="http://schemas.openxmlformats.org/spreadsheetml/2006/main" count="29" uniqueCount="24">
  <si>
    <t>MEDIOS</t>
  </si>
  <si>
    <t>ITEM</t>
  </si>
  <si>
    <t xml:space="preserve">DESCRIPCIÓN DEL BIEN Y/O SERVICIO </t>
  </si>
  <si>
    <t>UNIDAD DE MEDIDA</t>
  </si>
  <si>
    <t>CANT.</t>
  </si>
  <si>
    <t>VR. UNITARIO</t>
  </si>
  <si>
    <t>COMISIÓN (9%)</t>
  </si>
  <si>
    <t>IVA</t>
  </si>
  <si>
    <t>VR. UNITARIO INCLUIDO IVA</t>
  </si>
  <si>
    <t>TELEVISIÓN</t>
  </si>
  <si>
    <t>CARACOL TELEVISIÓN S.A</t>
  </si>
  <si>
    <t>MINUTO</t>
  </si>
  <si>
    <t>RCN TELEVISIÓN S.A</t>
  </si>
  <si>
    <t>CANAL UNO</t>
  </si>
  <si>
    <t>RTVC</t>
  </si>
  <si>
    <t>TOTAL TELEVISIÓN</t>
  </si>
  <si>
    <t>RADIO</t>
  </si>
  <si>
    <t>RADIO NACIONAL DE COLOMBIA - RTVC</t>
  </si>
  <si>
    <t>TOTAL RADIO</t>
  </si>
  <si>
    <t>MONITOREO</t>
  </si>
  <si>
    <t>SERVICIO DE MONITOREO, SEGUIMIENTO Y VERIFICACIÓN DE LA EFECTIVA DIVULGACIÓN DE LOS CONTENIDOS CORRESPONDIENTES AL ESTATUTO DE LA OPOSICIÓN EN TELEVISIÓN Y RADIO DE COBERTURA NACIONAL, QUE PERMITA ACREDITAR LAS EMISIONES Y TRANSMISIONES REALIZADAS, IDENTIFICANDO MEDIO, FECHA, HORARIO, DURACIÓN Y DEMÁS CONDICIONES DE DIVULGACIÓN, CON SUS RESPECTIVOS SOPORTES Y EVIDENCIAS AUDIOVISUALES O SONORAS.</t>
  </si>
  <si>
    <t>MES</t>
  </si>
  <si>
    <t>TOTAL MONITOREO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</si>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</sst>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4" fontId="0" fillId="0" borderId="1" xfId="2" applyFont="1" applyBorder="1" applyAlignment="1">
      <alignment vertical="center" wrapText="1"/>
    </xf>
    <xf numFmtId="44" fontId="0" fillId="0" borderId="1" xfId="2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4" fontId="2" fillId="2" borderId="1" xfId="2" applyFont="1" applyFill="1" applyBorder="1" applyAlignment="1">
      <alignment vertical="center" wrapText="1"/>
    </xf>
    <xf numFmtId="44" fontId="1" fillId="3" borderId="1" xfId="2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3" fontId="0" fillId="0" borderId="1" xfId="1" applyFont="1" applyBorder="1" applyAlignment="1">
      <alignment vertical="center" wrapText="1"/>
    </xf>
    <xf numFmtId="44" fontId="2" fillId="2" borderId="1" xfId="0" applyNumberFormat="1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amil.gonzalez\Documents\2026\ESTRUCTURACI&#211;N\MEDIOS\em%203.xlsx" TargetMode="External"/><Relationship Id="rId1" Type="http://schemas.openxmlformats.org/officeDocument/2006/relationships/externalLinkPath" Target="em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Hoja2"/>
      <sheetName val="Hoja3"/>
    </sheetNames>
    <sheetDataSet>
      <sheetData sheetId="0" refreshError="1"/>
      <sheetData sheetId="1">
        <row r="4">
          <cell r="J4">
            <v>134691430</v>
          </cell>
        </row>
        <row r="5">
          <cell r="K5">
            <v>71424429</v>
          </cell>
        </row>
        <row r="6">
          <cell r="K6">
            <v>35380000</v>
          </cell>
        </row>
        <row r="7">
          <cell r="J7">
            <v>10286592</v>
          </cell>
        </row>
        <row r="9">
          <cell r="K9">
            <v>6983220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BCA1-5FAA-4A3B-A85A-0177D561222D}">
  <dimension ref="A1:I15"/>
  <sheetViews>
    <sheetView tabSelected="1" workbookViewId="0">
      <selection activeCell="E4" sqref="E4"/>
    </sheetView>
  </sheetViews>
  <sheetFormatPr baseColWidth="10" defaultRowHeight="15" x14ac:dyDescent="0.25"/>
  <cols>
    <col min="1" max="1" width="12.28515625" bestFit="1" customWidth="1"/>
    <col min="2" max="2" width="63.85546875" bestFit="1" customWidth="1"/>
    <col min="3" max="3" width="11.28515625" bestFit="1" customWidth="1"/>
    <col min="4" max="4" width="6.5703125" bestFit="1" customWidth="1"/>
    <col min="5" max="5" width="16.140625" bestFit="1" customWidth="1"/>
    <col min="6" max="6" width="15" bestFit="1" customWidth="1"/>
    <col min="7" max="7" width="14" bestFit="1" customWidth="1"/>
    <col min="8" max="8" width="16.140625" bestFit="1" customWidth="1"/>
    <col min="9" max="9" width="18.28515625" bestFit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60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8</v>
      </c>
    </row>
    <row r="3" spans="1:9" x14ac:dyDescent="0.25">
      <c r="A3" s="3" t="s">
        <v>9</v>
      </c>
      <c r="B3" s="3"/>
      <c r="C3" s="3"/>
      <c r="D3" s="3"/>
      <c r="E3" s="3"/>
      <c r="F3" s="3"/>
      <c r="G3" s="3"/>
      <c r="H3" s="3"/>
      <c r="I3" s="3"/>
    </row>
    <row r="4" spans="1:9" x14ac:dyDescent="0.25">
      <c r="A4" s="4">
        <v>1</v>
      </c>
      <c r="B4" s="5" t="s">
        <v>10</v>
      </c>
      <c r="C4" s="4" t="s">
        <v>11</v>
      </c>
      <c r="D4" s="4">
        <v>30</v>
      </c>
      <c r="E4" s="6">
        <f>+[1]Hoja2!J4</f>
        <v>134691430</v>
      </c>
      <c r="F4" s="7">
        <f>ROUND((E4*9%),0)</f>
        <v>12122229</v>
      </c>
      <c r="G4" s="6">
        <f>ROUND((F4*19%),0)</f>
        <v>2303224</v>
      </c>
      <c r="H4" s="6">
        <f>ROUND((E4+F4+G4),0)</f>
        <v>149116883</v>
      </c>
      <c r="I4" s="6">
        <f>+H4*30</f>
        <v>4473506490</v>
      </c>
    </row>
    <row r="5" spans="1:9" x14ac:dyDescent="0.25">
      <c r="A5" s="4">
        <v>2</v>
      </c>
      <c r="B5" s="5" t="s">
        <v>12</v>
      </c>
      <c r="C5" s="4" t="s">
        <v>11</v>
      </c>
      <c r="D5" s="4">
        <v>30</v>
      </c>
      <c r="E5" s="6">
        <f>+[1]Hoja2!K5</f>
        <v>71424429</v>
      </c>
      <c r="F5" s="7">
        <f t="shared" ref="F5:F7" si="0">ROUND((E5*9%),0)</f>
        <v>6428199</v>
      </c>
      <c r="G5" s="6">
        <f t="shared" ref="G5:G7" si="1">ROUND((F5*19%),0)</f>
        <v>1221358</v>
      </c>
      <c r="H5" s="6">
        <f t="shared" ref="H5:H7" si="2">ROUND((E5+F5+G5),0)</f>
        <v>79073986</v>
      </c>
      <c r="I5" s="6">
        <f t="shared" ref="I5:I7" si="3">+H5*30</f>
        <v>2372219580</v>
      </c>
    </row>
    <row r="6" spans="1:9" x14ac:dyDescent="0.25">
      <c r="A6" s="4">
        <v>3</v>
      </c>
      <c r="B6" s="5" t="s">
        <v>13</v>
      </c>
      <c r="C6" s="4" t="s">
        <v>11</v>
      </c>
      <c r="D6" s="4">
        <v>30</v>
      </c>
      <c r="E6" s="6">
        <f>+[1]Hoja2!K6</f>
        <v>35380000</v>
      </c>
      <c r="F6" s="7">
        <f t="shared" si="0"/>
        <v>3184200</v>
      </c>
      <c r="G6" s="6">
        <f t="shared" si="1"/>
        <v>604998</v>
      </c>
      <c r="H6" s="6">
        <f t="shared" si="2"/>
        <v>39169198</v>
      </c>
      <c r="I6" s="6">
        <f t="shared" si="3"/>
        <v>1175075940</v>
      </c>
    </row>
    <row r="7" spans="1:9" x14ac:dyDescent="0.25">
      <c r="A7" s="4">
        <v>4</v>
      </c>
      <c r="B7" s="5" t="s">
        <v>14</v>
      </c>
      <c r="C7" s="4" t="s">
        <v>11</v>
      </c>
      <c r="D7" s="4">
        <v>30</v>
      </c>
      <c r="E7" s="6">
        <f>+[1]Hoja2!J7</f>
        <v>10286592</v>
      </c>
      <c r="F7" s="7">
        <f t="shared" si="0"/>
        <v>925793</v>
      </c>
      <c r="G7" s="6">
        <f t="shared" si="1"/>
        <v>175901</v>
      </c>
      <c r="H7" s="6">
        <f t="shared" si="2"/>
        <v>11388286</v>
      </c>
      <c r="I7" s="6">
        <f t="shared" si="3"/>
        <v>341648580</v>
      </c>
    </row>
    <row r="8" spans="1:9" x14ac:dyDescent="0.25">
      <c r="A8" s="8" t="s">
        <v>15</v>
      </c>
      <c r="B8" s="9"/>
      <c r="C8" s="9"/>
      <c r="D8" s="9"/>
      <c r="E8" s="9"/>
      <c r="F8" s="9"/>
      <c r="G8" s="9"/>
      <c r="H8" s="10"/>
      <c r="I8" s="11">
        <f>SUM(I4:I7)</f>
        <v>8362450590</v>
      </c>
    </row>
    <row r="9" spans="1:9" x14ac:dyDescent="0.25">
      <c r="A9" s="8" t="s">
        <v>16</v>
      </c>
      <c r="B9" s="9"/>
      <c r="C9" s="9"/>
      <c r="D9" s="9"/>
      <c r="E9" s="9"/>
      <c r="F9" s="9"/>
      <c r="G9" s="9"/>
      <c r="H9" s="9"/>
      <c r="I9" s="10"/>
    </row>
    <row r="10" spans="1:9" x14ac:dyDescent="0.25">
      <c r="A10" s="4">
        <v>1</v>
      </c>
      <c r="B10" s="5" t="s">
        <v>17</v>
      </c>
      <c r="C10" s="4" t="s">
        <v>11</v>
      </c>
      <c r="D10" s="4">
        <v>30</v>
      </c>
      <c r="E10" s="12">
        <f>+[1]Hoja2!K9</f>
        <v>6983220</v>
      </c>
      <c r="F10" s="7">
        <f>ROUND((E10*9%),0)</f>
        <v>628490</v>
      </c>
      <c r="G10" s="6">
        <f>ROUND((F10*19%),0)</f>
        <v>119413</v>
      </c>
      <c r="H10" s="6">
        <f>ROUND((E10+F10+G10),0)</f>
        <v>7731123</v>
      </c>
      <c r="I10" s="6">
        <f>+H10*30</f>
        <v>231933690</v>
      </c>
    </row>
    <row r="11" spans="1:9" x14ac:dyDescent="0.25">
      <c r="A11" s="8" t="s">
        <v>18</v>
      </c>
      <c r="B11" s="9"/>
      <c r="C11" s="9"/>
      <c r="D11" s="9"/>
      <c r="E11" s="9"/>
      <c r="F11" s="9"/>
      <c r="G11" s="9"/>
      <c r="H11" s="9"/>
      <c r="I11" s="11">
        <f>SUM(I10)</f>
        <v>231933690</v>
      </c>
    </row>
    <row r="12" spans="1:9" x14ac:dyDescent="0.25">
      <c r="A12" s="13" t="s">
        <v>19</v>
      </c>
      <c r="B12" s="14"/>
      <c r="C12" s="14"/>
      <c r="D12" s="14"/>
      <c r="E12" s="14"/>
      <c r="F12" s="14"/>
      <c r="G12" s="14"/>
      <c r="H12" s="14"/>
      <c r="I12" s="15"/>
    </row>
    <row r="13" spans="1:9" ht="105" x14ac:dyDescent="0.25">
      <c r="A13" s="4">
        <v>1</v>
      </c>
      <c r="B13" s="16" t="s">
        <v>20</v>
      </c>
      <c r="C13" s="4" t="s">
        <v>21</v>
      </c>
      <c r="D13" s="4">
        <v>1</v>
      </c>
      <c r="E13" s="12">
        <v>25766333</v>
      </c>
      <c r="F13" s="17"/>
      <c r="G13" s="6">
        <f>ROUND((E13*19%),0)</f>
        <v>4895603</v>
      </c>
      <c r="H13" s="6">
        <f>+E13+G13</f>
        <v>30661936</v>
      </c>
      <c r="I13" s="6">
        <f>+H13*D13</f>
        <v>30661936</v>
      </c>
    </row>
    <row r="14" spans="1:9" x14ac:dyDescent="0.25">
      <c r="A14" s="8" t="s">
        <v>22</v>
      </c>
      <c r="B14" s="9"/>
      <c r="C14" s="9"/>
      <c r="D14" s="9"/>
      <c r="E14" s="9"/>
      <c r="F14" s="9"/>
      <c r="G14" s="9"/>
      <c r="H14" s="10"/>
      <c r="I14" s="11">
        <f>SUM(I13)</f>
        <v>30661936</v>
      </c>
    </row>
    <row r="15" spans="1:9" x14ac:dyDescent="0.25">
      <c r="A15" s="1" t="s">
        <v>23</v>
      </c>
      <c r="B15" s="1"/>
      <c r="C15" s="1"/>
      <c r="D15" s="1"/>
      <c r="E15" s="1"/>
      <c r="F15" s="1"/>
      <c r="G15" s="1"/>
      <c r="H15" s="1"/>
      <c r="I15" s="18">
        <f>+I8+I11+I14</f>
        <v>8625046216</v>
      </c>
    </row>
  </sheetData>
  <mergeCells count="7">
    <mergeCell ref="A15:H15"/>
    <mergeCell ref="A1:I1"/>
    <mergeCell ref="A3:I3"/>
    <mergeCell ref="A8:H8"/>
    <mergeCell ref="A9:I9"/>
    <mergeCell ref="A11:H11"/>
    <mergeCell ref="A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 EDUARDO GONZALEZ RIAÑO</dc:creator>
  <cp:lastModifiedBy>YAMIL EDUARDO GONZALEZ RIAÑO</cp:lastModifiedBy>
  <dcterms:created xsi:type="dcterms:W3CDTF">2026-10-13T22:40:16Z</dcterms:created>
  <dcterms:modified xsi:type="dcterms:W3CDTF">2026-10-13T22:41:49Z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2026-10-13T22:41:04Z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fae50519-00aa-44c1-a901-95fd10aabe37</vt:lpwstr>
  </property>
  <property fmtid="{D5CDD505-2E9C-101B-9397-08002B2CF9AE}" pid="7" name="MSIP_Label_defa4170-0d19-0005-0004-bc88714345d2_ActionId">
    <vt:lpwstr>6b3baad4-a07e-409b-a984-a80779fefc47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