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Jenny Forero\OneDrive - sdis.gov.co\Escritorio\DOCUMENTOS PROCESO CORREDOR - 2026\DOCUMENTOS PARA PUBLICACION\"/>
    </mc:Choice>
  </mc:AlternateContent>
  <xr:revisionPtr revIDLastSave="0" documentId="8_{99F800CC-446A-48D0-B96D-06373093A1B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" sheetId="1" r:id="rId1"/>
    <sheet name="PROBABILIDAD" sheetId="2" r:id="rId2"/>
    <sheet name="IMPACTO DEL RIESGO" sheetId="3" r:id="rId3"/>
    <sheet name="VALORACIÓN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4" l="1"/>
  <c r="M6" i="4"/>
  <c r="M7" i="4" s="1"/>
  <c r="O4" i="3"/>
  <c r="M4" i="3"/>
  <c r="N4" i="3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N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Andres Mauricio Rodriguez Romero</author>
  </authors>
  <commentList>
    <comment ref="B2" authorId="0" shapeId="0" xr:uid="{00000000-0006-0000-0000-000001000000}">
      <text>
        <r>
          <rPr>
            <sz val="11"/>
            <color theme="1"/>
            <rFont val="Calibri"/>
            <family val="2"/>
          </rPr>
          <t>CLASE:
Se debe diferenciar si el riesgo es GENERAL es decir un riesgos de todos los procesos de contratación estatal o es ESPECIFICO y propio del proceso de contratación objeto de análisis.</t>
        </r>
      </text>
    </comment>
    <comment ref="C2" authorId="0" shapeId="0" xr:uid="{00000000-0006-0000-0000-000002000000}">
      <text>
        <r>
          <rPr>
            <sz val="11"/>
            <color theme="1"/>
            <rFont val="Calibri"/>
            <family val="2"/>
          </rPr>
          <t>FUENTE:
Se debe diferenciar si es un riesgo INTERNO, asociado a la operación de la Entidad o es un riesgo EXTERNO asociado al sector o entorno y no referido a los asuntos de la entidad</t>
        </r>
      </text>
    </comment>
    <comment ref="D2" authorId="0" shapeId="0" xr:uid="{00000000-0006-0000-0000-000003000000}">
      <text>
        <r>
          <rPr>
            <sz val="11"/>
            <color theme="1"/>
            <rFont val="Calibri"/>
            <family val="2"/>
          </rPr>
          <t>ETAPA:
Se debe identificar en que etapa del proceso se puede presentar materialización del riesgo, se establecen cuatro etapas generales: 
- PLANEACIÓN
- SELECCIÓN
- CONTRATACIÓN
- EJECUCIÓN
- PLANEACIÓN Y EJECUCIÓN
- SELECCIÓN Y EJECUCIÓN
- CONTRATACIÓN Y EJECUCIÓN</t>
        </r>
      </text>
    </comment>
    <comment ref="E2" authorId="0" shapeId="0" xr:uid="{00000000-0006-0000-0000-000004000000}">
      <text>
        <r>
          <rPr>
            <sz val="11"/>
            <color theme="1"/>
            <rFont val="Calibri"/>
            <family val="2"/>
          </rPr>
          <t>TIPO:
De acuerdo con el documento Conpes 3714 de 2011 se clasifica los riesgos de acuerdo a los siguientes tipos: 
Económicos
Sociales o Políticos
Operacionales
Financieros
Regulatorios
Riesgos de la Naturaleza
Ambientales
Tecnológicos</t>
        </r>
      </text>
    </comment>
    <comment ref="F2" authorId="0" shapeId="0" xr:uid="{00000000-0006-0000-0000-000005000000}">
      <text>
        <r>
          <rPr>
            <sz val="11"/>
            <color theme="1"/>
            <rFont val="Calibri"/>
            <family val="2"/>
          </rPr>
          <t>DESCRIPCIÓN:
Se deben definir los posibles escenarios de materilización del riesgo, bajo que circunstacias se puede presentar y cuales serían los eventos que desencadenarían en dicha situación</t>
        </r>
      </text>
    </comment>
    <comment ref="G2" authorId="0" shapeId="0" xr:uid="{00000000-0006-0000-0000-000006000000}">
      <text>
        <r>
          <rPr>
            <sz val="11"/>
            <color theme="1"/>
            <rFont val="Calibri"/>
            <family val="2"/>
          </rPr>
          <t>CONSECUECIA:
Se deben definir las consecuencias generadaas por la materialización del riesgo</t>
        </r>
      </text>
    </comment>
    <comment ref="H2" authorId="0" shapeId="0" xr:uid="{00000000-0006-0000-0000-000007000000}">
      <text>
        <r>
          <rPr>
            <sz val="11"/>
            <color theme="1"/>
            <rFont val="Calibri"/>
            <family val="2"/>
          </rPr>
          <t>PROBABILIDAD:
Posibilidad de materialización del riesgo, se definen las siguientes posiblidades en escala de uno a cinco:
RARO = 1
IMPROBABLE = 2
POSIBLE = 3
PROBABLE = 4
CASI CIERTO = 5</t>
        </r>
      </text>
    </comment>
    <comment ref="I2" authorId="0" shapeId="0" xr:uid="{00000000-0006-0000-0000-000008000000}">
      <text>
        <r>
          <rPr>
            <sz val="11"/>
            <color theme="1"/>
            <rFont val="Calibri"/>
            <family val="2"/>
          </rPr>
          <t>IMPACTO:
Producto de un evento expresado cuantitativamente, sea este una pérdida, perjuicio o desventaja, se definen las siguientes posibilidades en escala de uno a cinco:
INSIGNIFICANTE = 1
MENOR = 2
MODERADO = 3
MAYOR = 4
CATASTROFICO = 5</t>
        </r>
      </text>
    </comment>
    <comment ref="J2" authorId="0" shapeId="0" xr:uid="{00000000-0006-0000-0000-000009000000}">
      <text>
        <r>
          <rPr>
            <sz val="11"/>
            <color theme="1"/>
            <rFont val="Calibri"/>
            <family val="2"/>
          </rPr>
          <t>VALORACIÓN DEL RIESGO:
Es el resultado de sumar la valoración de Probabilidad e Impacto, por lo cual es un número entre dos y diez</t>
        </r>
      </text>
    </comment>
    <comment ref="K2" authorId="0" shapeId="0" xr:uid="{00000000-0006-0000-0000-00000A000000}">
      <text>
        <r>
          <rPr>
            <sz val="11"/>
            <color theme="1"/>
            <rFont val="Calibri"/>
            <family val="2"/>
          </rPr>
          <t>CATEGORÍA:
Se categoriza el riesgo de acuerdo a la valoración obtenida, se define de la siguiente forma:
RIESGO EXTREMO = 8, 9 Y 10
RIESGO ALTO = 6 Y 7
RIESGO MEDIO = 5
RIESGO BAJO = 2, 3 Y 4</t>
        </r>
      </text>
    </comment>
    <comment ref="L2" authorId="0" shapeId="0" xr:uid="{00000000-0006-0000-0000-00000B000000}">
      <text>
        <r>
          <rPr>
            <sz val="11"/>
            <color theme="1"/>
            <rFont val="Calibri"/>
            <family val="2"/>
          </rPr>
          <t>DOLIENTE:
Se debe asignar un doliente o asignado que para el caso puede ser:
- El Contratista
- El Contratante 
- El corredor de seguros
- El contratante y el contratista
- El contratante y el corredor de seguros</t>
        </r>
      </text>
    </comment>
    <comment ref="M2" authorId="0" shapeId="0" xr:uid="{00000000-0006-0000-0000-00000C000000}">
      <text>
        <r>
          <rPr>
            <sz val="11"/>
            <color theme="1"/>
            <rFont val="Calibri"/>
            <family val="2"/>
          </rPr>
          <t>TRATAMIENTO:
Se debe diseñar y ejecutar un plan de prevención o tratamiento del riesgo el cual disminuya la valoración de este, ya sea evitando el riesgo o con la disminución de su probabilidad, impacto o ambas;</t>
        </r>
      </text>
    </comment>
    <comment ref="N2" authorId="0" shapeId="0" xr:uid="{00000000-0006-0000-0000-00000D000000}">
      <text>
        <r>
          <rPr>
            <sz val="11"/>
            <color theme="1"/>
            <rFont val="Calibri"/>
            <family val="2"/>
          </rPr>
          <t>Se debe realizar una nueva valoración de los aspectos abajo mencionados, para dicha labor se debe tener en cuenta como se espera que evlucionen los aspectos al implementar el tratamiento</t>
        </r>
      </text>
    </comment>
    <comment ref="R2" authorId="0" shapeId="0" xr:uid="{00000000-0006-0000-0000-00000E000000}">
      <text>
        <r>
          <rPr>
            <sz val="11"/>
            <color theme="1"/>
            <rFont val="Calibri"/>
            <family val="2"/>
          </rPr>
          <t>Se debe especificar si la materialización del riesgo afecta la ejecución del contrato o no, o si en dado caso no aplica</t>
        </r>
      </text>
    </comment>
    <comment ref="S2" authorId="0" shapeId="0" xr:uid="{00000000-0006-0000-0000-00000F000000}">
      <text>
        <r>
          <rPr>
            <sz val="11"/>
            <color theme="1"/>
            <rFont val="Calibri"/>
            <family val="2"/>
          </rPr>
          <t>Se debe especificar al responsable de la ejecución del plan de tratamiento</t>
        </r>
      </text>
    </comment>
    <comment ref="N6" authorId="0" shapeId="0" xr:uid="{00000000-0006-0000-0000-000010000000}">
      <text>
        <r>
          <rPr>
            <sz val="11"/>
            <color theme="1"/>
            <rFont val="Calibri"/>
            <family val="2"/>
          </rPr>
          <t>PROBABILIDAD:
Posibilidad de materialización del riesgo, se definen las siguientes posiblidades en escala de uno a cinco, cabe resaltar que esta calificación debe ser igual o menor a la asignada sin tratamiento:
RARO = 1
IMPROBABLE = 2
POSIBLE = 3
PROBABLE = 4
CASI CIERTO = 5</t>
        </r>
      </text>
    </comment>
    <comment ref="O6" authorId="0" shapeId="0" xr:uid="{00000000-0006-0000-0000-000011000000}">
      <text>
        <r>
          <rPr>
            <sz val="11"/>
            <color theme="1"/>
            <rFont val="Calibri"/>
            <family val="2"/>
          </rPr>
          <t>IMPACTO:
Producto de un evento expresado cuantitativamente, sea este una pérdida, perjuicio o desventaja, se definen las siguientes posibilidades en escala de uno a cinco, cabe resaltar que esta calificación debe ser igual o menor a la asignada sin tratamiento:
INSIGNIFICANTE = 1
MENOR = 2
MODERADO = 3
MAYOR = 4
CATASTROFICO = 5</t>
        </r>
      </text>
    </comment>
    <comment ref="P6" authorId="0" shapeId="0" xr:uid="{00000000-0006-0000-0000-000012000000}">
      <text>
        <r>
          <rPr>
            <sz val="11"/>
            <color theme="1"/>
            <rFont val="Calibri"/>
            <family val="2"/>
          </rPr>
          <t>VALORACIÓN DEL RIESGO:
Es el resultado de sumar la valoración de Probabilidad e Impacto, por lo cual es un número entre dos y diez</t>
        </r>
      </text>
    </comment>
    <comment ref="Q6" authorId="0" shapeId="0" xr:uid="{00000000-0006-0000-0000-000013000000}">
      <text>
        <r>
          <rPr>
            <sz val="11"/>
            <color theme="1"/>
            <rFont val="Calibri"/>
            <family val="2"/>
          </rPr>
          <t>CATEGORÍA:
Se categoriza el riesgo de acuerdo a la valoración obtenida, se define de la siguiente forma:
RIESGO EXTREMO = 8, 9 Y 10
RIESGO ALTO = 6 Y 7
RIESGO MEDIO = 5
RIESGO BAJO = 2, 3 Y 4</t>
        </r>
      </text>
    </comment>
    <comment ref="V6" authorId="0" shapeId="0" xr:uid="{00000000-0006-0000-0000-000014000000}">
      <text>
        <r>
          <rPr>
            <sz val="11"/>
            <color theme="1"/>
            <rFont val="Calibri"/>
            <family val="2"/>
          </rPr>
          <t>Se debe especifircar como se realiza el monitoreo del riesgo y su tratamiento, en el esapcio se debe diligenciar el encargado del monitoreo y el metodo utilizado para este</t>
        </r>
      </text>
    </comment>
    <comment ref="W6" authorId="0" shapeId="0" xr:uid="{00000000-0006-0000-0000-000015000000}">
      <text>
        <r>
          <rPr>
            <sz val="11"/>
            <color theme="1"/>
            <rFont val="Calibri"/>
            <family val="2"/>
          </rPr>
          <t>Se debe especificar cada cuanto se realizara la labor de monitoreo del riesgo</t>
        </r>
      </text>
    </comment>
  </commentList>
</comments>
</file>

<file path=xl/sharedStrings.xml><?xml version="1.0" encoding="utf-8"?>
<sst xmlns="http://schemas.openxmlformats.org/spreadsheetml/2006/main" count="329" uniqueCount="180">
  <si>
    <t>OBJETO: Prestar los servicios especializados de intermediación y asesoría integral en la formulación, contratación, administración de riesgos y manejo del Programa de Seguros de la Secretaría de Educación del Distrito, destinado a proteger las personas, bienes e intereses patrimoniales de la Entidad, así como aquellos por los cuales sea o fuere legalmente responsable o le corresponda asegurar en virtud de disposición legal o contractual</t>
  </si>
  <si>
    <t>No.</t>
  </si>
  <si>
    <t>CLASE</t>
  </si>
  <si>
    <t>FUENTE</t>
  </si>
  <si>
    <t>ETAPA</t>
  </si>
  <si>
    <t>TIPO</t>
  </si>
  <si>
    <t>DESCRIPCIÓN 
(QUÉ PUEDE PASARY, CÓMO PUEDE OCURRIR)</t>
  </si>
  <si>
    <t>CONSECUENCIA DE LA OCURRENCIA DEL EVENTO</t>
  </si>
  <si>
    <t>PROBABILIDAD</t>
  </si>
  <si>
    <t>IMPACTO</t>
  </si>
  <si>
    <t>VALORACIÓN DEL RIESGO</t>
  </si>
  <si>
    <t>CATEGORÍA</t>
  </si>
  <si>
    <t xml:space="preserve">¿A QUIÉN SE LE ASIGNA? </t>
  </si>
  <si>
    <t>TRATAMIENTO/CONTROLES A SER IMPLEMENTADOS</t>
  </si>
  <si>
    <t xml:space="preserve">IMPACTO DESPUÉS DEL TRATAMIENTO </t>
  </si>
  <si>
    <t>AFECTA LA EJECUCIÓN DEL CONTRATO?</t>
  </si>
  <si>
    <t>PERSONA RESPONSABLE POR IMPLEMENTAR EL TRATAMIENTO</t>
  </si>
  <si>
    <t>FECHA EN QUE SE INICIA EL TRATAMIENTO</t>
  </si>
  <si>
    <t>FECHA ESTIMADA EN QUE SE COMPLETA EL TRATAMIENTO</t>
  </si>
  <si>
    <t>MONITOREO Y REVISÓN</t>
  </si>
  <si>
    <t>RARO (1)</t>
  </si>
  <si>
    <t>INSIGNIFICANTE (1)</t>
  </si>
  <si>
    <t>EXTREMO</t>
  </si>
  <si>
    <t>CONTRATANTE</t>
  </si>
  <si>
    <t>SI</t>
  </si>
  <si>
    <t>GENERAL</t>
  </si>
  <si>
    <t>INTERNO</t>
  </si>
  <si>
    <t>PLANEACIÓN</t>
  </si>
  <si>
    <t>ECONOMICO</t>
  </si>
  <si>
    <t>COMITÉ ESTRUCTURADOR</t>
  </si>
  <si>
    <t>IMPROBABLE (2)</t>
  </si>
  <si>
    <t>MENOR (2)</t>
  </si>
  <si>
    <t>ALTO</t>
  </si>
  <si>
    <t>CONTRATISTA</t>
  </si>
  <si>
    <t>NO</t>
  </si>
  <si>
    <t>ESPECIFICO</t>
  </si>
  <si>
    <t>EXTERNO</t>
  </si>
  <si>
    <t>SELECCIÓN</t>
  </si>
  <si>
    <t>SOCIAL O POLÍTICO</t>
  </si>
  <si>
    <t>COMITÉ ESTRUCTURADOR Y COMITÉ EVALUADOR</t>
  </si>
  <si>
    <t>POSIBLE (3)</t>
  </si>
  <si>
    <t>MODERADO (3)</t>
  </si>
  <si>
    <t>MEDIO</t>
  </si>
  <si>
    <t>CONTRATANTE Y CONTRATISTA</t>
  </si>
  <si>
    <t>NO APLICA</t>
  </si>
  <si>
    <t>CONTRATACIÓN</t>
  </si>
  <si>
    <t>OPERACIONAL</t>
  </si>
  <si>
    <t>CONTRATISTA Y SUPERVISOR DEL CONTRATO</t>
  </si>
  <si>
    <t xml:space="preserve">IMPACTO  </t>
  </si>
  <si>
    <t>¿CÓMO SE REALIZA EL MONITOREO?</t>
  </si>
  <si>
    <t>PERIOCIDICIDAD ¿CUÁNDO?</t>
  </si>
  <si>
    <t>PROBABLE (4)</t>
  </si>
  <si>
    <t>MAYOR (4)</t>
  </si>
  <si>
    <t>BAJO</t>
  </si>
  <si>
    <t>CORREDOR DE SEGUROS</t>
  </si>
  <si>
    <t>EJECUCIÓN</t>
  </si>
  <si>
    <t>FINANCIERO</t>
  </si>
  <si>
    <t>CASI CIERTO (5)</t>
  </si>
  <si>
    <t>CATASTRÓFICO (5)</t>
  </si>
  <si>
    <t>CONTRATANTE Y CORREDOR DE SEGUROS</t>
  </si>
  <si>
    <t>PLANEACIÓN Y EJECUCIÓN</t>
  </si>
  <si>
    <t>REGULATORIO</t>
  </si>
  <si>
    <t>SUPERVISOR DEL CONTRATO Y ÁREAS RESPONSABLES DE LA SED</t>
  </si>
  <si>
    <t>CONTRATISTA/PROPONENTE</t>
  </si>
  <si>
    <t>SELECCIÓN Y EJECUCIÓN</t>
  </si>
  <si>
    <t>NATURALEZA</t>
  </si>
  <si>
    <t>COMITÉ ESTRUCTURADOR Y SUPERVISOR DEL CONTRATO</t>
  </si>
  <si>
    <t>CONTRATACIÓN Y EJECUCIÓN</t>
  </si>
  <si>
    <t>AMBIENTAL</t>
  </si>
  <si>
    <t>PRECONTRACTUAL</t>
  </si>
  <si>
    <t>TECNOLÓGICO</t>
  </si>
  <si>
    <t>Celebración de acuerdos colusorios o prácticas restrictivas de la competencia entre dos o más oferentes para afectar la libre concurrencia o direccionar la adjudicación.</t>
  </si>
  <si>
    <t>Afectación de la transparencia, la selección objetiva, la pluralidad de oferentes y la legitimidad del proceso de contratación.</t>
  </si>
  <si>
    <t>Establecimiento de requisitos y factores de evaluación claros, objetivos y proporcionales; publicidad de las actuaciones en SECOP II; suscripción del compromiso anticorrupción; análisis de comportamientos atípicos de las ofertas y traslado a las autoridades cuando haya lugar.</t>
  </si>
  <si>
    <t>AREA ESTRUCTURADORA Y COMITÉ EVALUADOR</t>
  </si>
  <si>
    <t>Desde la estructuración del proceso.</t>
  </si>
  <si>
    <t>Con la adjudicación o declaratoria de desierto.</t>
  </si>
  <si>
    <t>Revisión de observaciones, ofertas, patrones coincidentes y demás señales que puedan afectar la competencia.</t>
  </si>
  <si>
    <t>Durante la estructuración y evaluación del proceso.</t>
  </si>
  <si>
    <t>Hasta la terminación del contrato.</t>
  </si>
  <si>
    <t>Entrega tardía, incompleta o desorganizada de la información durante la transición entre el corredor saliente, la SED y el nuevo contratista.</t>
  </si>
  <si>
    <t>Pérdida de continuidad en la administración del programa de seguros, desconocimiento del estado de pólizas o siniestros y retrasos en las gestiones prioritarias.</t>
  </si>
  <si>
    <t>Implementación de un plan de transición; inventario de pólizas, reclamaciones, procesos y compromisos pendientes; actas de entrega; repositorio centralizado; identificación y seguimiento prioritario de vencimientos y casos críticos.</t>
  </si>
  <si>
    <t>Desde el inicio del contrato.</t>
  </si>
  <si>
    <t>Con la aprobación del informe de transición, sin perjuicio del seguimiento posterior.</t>
  </si>
  <si>
    <t>Verificación de inventarios, actas, bases de datos, soportes y estado de los asuntos pendientes recibidos.</t>
  </si>
  <si>
    <t>Semanalmente durante la transición y posteriormente en cada informe de ejecución.</t>
  </si>
  <si>
    <t>Fallas, indisponibilidad o pérdida de información en las plataformas, herramientas tecnológicas o canales de comunicación utilizados para administrar el programa de seguros.</t>
  </si>
  <si>
    <t>Interrupción del servicio, pérdida de trazabilidad y retrasos en el seguimiento de pólizas, pagos, vencimientos y reclamaciones.</t>
  </si>
  <si>
    <t>Disponibilidad de mecanismos de contingencia, respaldos periódicos, controles de acceso, canales alternos de atención y procedimientos para restablecer oportunamente la operación y la información.</t>
  </si>
  <si>
    <t>Hasta la terminación del contrato y la entrega final de la información.</t>
  </si>
  <si>
    <t>Revisión de disponibilidad, reportes de incidentes, copias de respaldo y continuidad de los canales de atención y consulta.</t>
  </si>
  <si>
    <t>Permanente, con reporte inmediato de incidentes.</t>
  </si>
  <si>
    <t>Retiro, cambio, ausencia prolongada o insuficiente disponibilidad de integrantes del equipo de trabajo requerido para la ejecución del contrato.</t>
  </si>
  <si>
    <t>Retrasos en la atención de solicitudes, pérdida de continuidad y disminución de la calidad de los productos y servicios.</t>
  </si>
  <si>
    <t>Disponibilidad de personal de respaldo; reemplazo oportuno por personal que cumpla condiciones iguales o superiores; transferencia documentada de conocimiento y aprobación previa del supervisor cuando corresponda.</t>
  </si>
  <si>
    <t>Verificación de la permanencia, disponibilidad y cumplimiento de los perfiles del equipo; revisión de solicitudes de cambio y de la transferencia de conocimiento.</t>
  </si>
  <si>
    <t>Mensualmente y cada vez que se solicite un cambio.</t>
  </si>
  <si>
    <t>Entrega tardía o incompleta por parte de la SED de información, soportes, validaciones o decisiones requeridas para la gestión del programa de seguros, la contratación o modificación de pólizas y el trámite de reclamaciones.</t>
  </si>
  <si>
    <t>Retrasos en las gestiones, pérdida de oportunidad, afectación de cronogramas y dificultad para adoptar decisiones oportunas sobre aseguramiento o siniestros.</t>
  </si>
  <si>
    <t>Definición de responsables y enlaces; cronogramas y fechas de corte; listas de verificación documental; repositorio compartido; alertas y escalamiento oportuno de solicitudes pendientes.</t>
  </si>
  <si>
    <t>Seguimiento a requerimientos, responsables, fechas de entrega, documentos pendientes y alertas sobre términos críticos.</t>
  </si>
  <si>
    <t>Semanalmente para asuntos críticos y mensualmente en el informe de supervisión.</t>
  </si>
  <si>
    <t>Cambios normativos o variaciones relevantes en el mercado asegurador, tales como reducción de capacidad, restricciones de reaseguro, retiro de oferentes o modificación sustancial de condiciones de aseguramiento.</t>
  </si>
  <si>
    <t>Dificultad para estructurar, colocar, renovar o mantener las coberturas requeridas; reducción de pluralidad o necesidad de ajustar oportunamente el programa de seguros.</t>
  </si>
  <si>
    <t>Monitoreo permanente de la regulación y del mercado; consultas tempranas a aseguradoras y reaseguradores; elaboración de escenarios alternativos; alertas y recomendaciones oportunas para ajustar la estrategia de aseguramiento.</t>
  </si>
  <si>
    <t>Desde la planeación del proceso.</t>
  </si>
  <si>
    <t>Seguimiento a cambios regulatorios, condiciones del mercado, capacidad disponible y recomendaciones formuladas por el corredor.</t>
  </si>
  <si>
    <t>Mensualmente y antes de cada proceso de contratación, renovación o prórroga.</t>
  </si>
  <si>
    <t>Acceso, divulgación, modificación, pérdida o utilización no autorizada de información reservada, confidencial, personal o sensible conocida durante la ejecución del contrato.</t>
  </si>
  <si>
    <t>Pérdida de integridad o confidencialidad de la información, afectación reputacional, reclamaciones de terceros y posibles actuaciones administrativas o judiciales.</t>
  </si>
  <si>
    <t>Controles de acceso por perfiles; compromisos de confidencialidad; protocolos de seguridad y tratamiento de datos; respaldo seguro de la información; registro y reporte inmediato de incidentes; devolución o eliminación controlada al finalizar el contrato.</t>
  </si>
  <si>
    <t>Desde la entrega o acceso a la información.</t>
  </si>
  <si>
    <t>Hasta la devolución, transferencia o eliminación autorizada de la información.</t>
  </si>
  <si>
    <t>Revisión de accesos, incidentes reportados, medidas correctivas y cumplimiento de los protocolos de seguridad y reserva.</t>
  </si>
  <si>
    <t>Permanente y cada vez que se presente un incidente.</t>
  </si>
  <si>
    <t>Ocurrencia de situaciones sociales, sanitarias, ambientales o de orden público que afecten el desplazamiento, la atención presencial o la continuidad normal de las actividades contractuales.</t>
  </si>
  <si>
    <t>Retrasos en la ejecución de actividades, modificación de cronogramas o interrupción temporal de la prestación del servicio.</t>
  </si>
  <si>
    <t>Aplicación de mecanismos de continuidad operativa, canales virtuales y alternos de atención, priorización de asuntos críticos y ajuste concertado de cronogramas de acuerdo con la situación presentada.</t>
  </si>
  <si>
    <t>Verificación de las contingencias, medidas de continuidad adoptadas y afectación real sobre las actividades programadas.</t>
  </si>
  <si>
    <t>Cuando se presente una contingencia y mientras permanezcan sus efectos.</t>
  </si>
  <si>
    <t>Existencia o falta de revelación oportuna de un conflicto de interés real, potencial o aparente, o pérdida de independencia e imparcialidad del corredor frente a una o más compañías aseguradoras.</t>
  </si>
  <si>
    <t>Formulación de recomendaciones o realización de actuaciones que no respondan exclusivamente a los intereses y necesidades de aseguramiento de la SED, con afectación de la transparencia, la objetividad y la confianza en la administración del Programa de Seguros.</t>
  </si>
  <si>
    <t>Inclusión en los estudios previos y en el contrato de los deberes de independencia, imparcialidad y revelación. El corredor deberá informar de manera inmediata cualquier conflicto de interés real, potencial o aparente; actualizar la información cuando cambien las circunstancias; abstenerse de intervenir en el asunto afectado hasta que la SED determine su manejo, y conservar los soportes de los análisis y recomendaciones formulados.</t>
  </si>
  <si>
    <t>Revisión de las declaraciones y actualizaciones sobre conflictos de interés, de los soportes de las recomendaciones formuladas y de las situaciones reveladas; adopción y seguimiento de las medidas que determine la SED.</t>
  </si>
  <si>
    <t>Al inicio del contrato, cuando cambien las circunstancias y cada vez que se identifique o revele una situación real, potencial o aparente.</t>
  </si>
  <si>
    <t>Ausencia o retraso en el reconocimiento y pago, por parte de las compañías aseguradoras, de las comisiones a favor del corredor, como consecuencia de la declaratoria de desierto, suspensión, aplazamiento o no adjudicación del proceso de contratación del Programa de Seguros, o de la imposibilidad de celebrar oportunamente las pólizas..</t>
  </si>
  <si>
    <t>Disminución, retraso o ausencia de los ingresos esperados por el corredor, lo cual podría afectar su capacidad financiera y operativa para mantener la continuidad del servicio, sin que se genere una obligación de pago a cargo de la SED.</t>
  </si>
  <si>
    <t>Asignación expresa del riesgo remuneratorio al contratista en los documentos del proceso. El proponente deberá considerarlo al estructurar su oferta y su modelo económico, teniendo en cuenta que su remuneración depende de las comisiones reconocidas y pagadas por las compañías aseguradoras con ocasión de las pólizas efectivamente celebradas y que la SED no garantiza una comisión mínima. El contratista deberá mantener la capacidad financiera y operativa necesaria para garantizar la continuidad del servicio durante todo el plazo contractual.</t>
  </si>
  <si>
    <t>Desde la estructuración y presentación de la oferta y, para efectos del seguimiento, desde el inicio del contrato.</t>
  </si>
  <si>
    <t>Seguimiento al cronograma y a los hitos del proceso de contratación de seguros, a las situaciones que puedan afectar la celebración oportuna de las pólizas y a la continuidad y calidad del servicio prestado por el corredor.</t>
  </si>
  <si>
    <t>Mensualmente y en cada hito del proceso de contratación, renovación, prórroga o modificación del Programa de Seguros.</t>
  </si>
  <si>
    <t xml:space="preserve">CATEGORÍA </t>
  </si>
  <si>
    <t xml:space="preserve">VALORACIÓN </t>
  </si>
  <si>
    <t>RARO (PUEDE OCURIR EXCEPCIONALMENTE)</t>
  </si>
  <si>
    <t>IMPROBABLE (PUEDE OCURIR OCASIONALMENTE)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</si>
  <si>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</si>
  <si>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</si>
  <si>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</si>
  <si>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</si>
  <si>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catastrofico</t>
  </si>
  <si>
    <t>Mayor</t>
  </si>
  <si>
    <t>Moderado</t>
  </si>
  <si>
    <t>menor</t>
  </si>
  <si>
    <t>Insignificante</t>
  </si>
  <si>
    <t>1.9</t>
  </si>
  <si>
    <t>CALIFICACIÓN CUALITATIVA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</si>
  <si>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</si>
  <si>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</si>
  <si>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</si>
  <si>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</si>
  <si>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</si>
  <si>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>CALIFICACIÓN MONETARIA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</si>
  <si>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</si>
  <si>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</si>
  <si>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</si>
  <si>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</si>
  <si>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</si>
  <si>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 xml:space="preserve">CATEGORIA </t>
  </si>
  <si>
    <t>VALORACIÓN</t>
  </si>
  <si>
    <t>Menor</t>
  </si>
  <si>
    <t xml:space="preserve">Moderado </t>
  </si>
  <si>
    <t xml:space="preserve">Catastrófico </t>
  </si>
  <si>
    <t>Incrementa el valor del contrato entre el quince por ciento (15%) y  el treinta (30%)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</si>
  <si>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</si>
  <si>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</si>
  <si>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</si>
  <si>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</si>
  <si>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</si>
  <si>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TABLA 5 CATEGORÍA DEL RIESGO</t>
  </si>
  <si>
    <t>Valoración del Riesgo</t>
  </si>
  <si>
    <t xml:space="preserve">Categoría </t>
  </si>
  <si>
    <t>8,9,10</t>
  </si>
  <si>
    <t>Riesgo Extremo</t>
  </si>
  <si>
    <t>8, 9 y 10</t>
  </si>
  <si>
    <t xml:space="preserve">6 y 7 </t>
  </si>
  <si>
    <t>Riesgo Alto</t>
  </si>
  <si>
    <t>Riesgo Medio</t>
  </si>
  <si>
    <t>2,3 y 4</t>
  </si>
  <si>
    <t>Riesgo 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</si>
</sst>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</font>
    <font>
      <b/>
      <sz val="11"/>
      <color theme="1"/>
      <name val="Calibri"/>
      <family val="2"/>
    </font>
    <font>
      <sz val="16"/>
      <color theme="1"/>
      <name val="Calibri"/>
      <family val="2"/>
    </font>
    <font>
      <sz val="9"/>
      <color theme="1"/>
      <name val="Tahoma"/>
      <family val="2"/>
    </font>
    <font>
      <sz val="9"/>
      <color rgb="FF000000"/>
      <name val="Tahoma"/>
      <family val="2"/>
    </font>
    <font>
      <sz val="9"/>
      <name val="Tahoma"/>
      <family val="2"/>
    </font>
    <font>
      <sz val="9"/>
      <color theme="0"/>
      <name val="Tahoma"/>
      <family val="2"/>
    </font>
    <font>
      <b/>
      <sz val="9"/>
      <color theme="0"/>
      <name val="Tahoma"/>
      <family val="2"/>
    </font>
    <font>
      <b/>
      <sz val="9"/>
      <color theme="1"/>
      <name val="Tahoma"/>
      <family val="2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5"/>
      </patternFill>
    </fill>
    <fill>
      <patternFill patternType="solid">
        <fgColor theme="1" tint="0.49992370372631001"/>
        <bgColor indexed="65"/>
      </patternFill>
    </fill>
    <fill>
      <patternFill patternType="solid">
        <fgColor rgb="FF00B050"/>
      </patternFill>
    </fill>
    <fill>
      <patternFill patternType="solid">
        <fgColor rgb="FFFFFF00"/>
      </patternFill>
    </fill>
    <fill>
      <patternFill patternType="solid">
        <fgColor theme="9" tint="-0.249977111117893"/>
        <bgColor indexed="65"/>
      </patternFill>
    </fill>
    <fill>
      <patternFill patternType="solid">
        <fgColor theme="0"/>
      </patternFill>
    </fill>
    <fill>
      <patternFill patternType="solid">
        <fgColor rgb="FFFF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0" borderId="3" xfId="0" applyBorder="1"/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 applyAlignment="1">
      <alignment horizontal="center" vertical="justify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3" fillId="0" borderId="7" xfId="0" applyFont="1" applyBorder="1"/>
    <xf numFmtId="15" fontId="4" fillId="7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10" borderId="1" xfId="0" applyFont="1" applyFill="1" applyBorder="1" applyAlignment="1">
      <alignment vertical="center" textRotation="90" wrapText="1"/>
    </xf>
    <xf numFmtId="0" fontId="4" fillId="10" borderId="1" xfId="0" applyFont="1" applyFill="1" applyBorder="1" applyAlignment="1">
      <alignment horizontal="center" vertical="center" textRotation="90" wrapTex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104775</xdr:colOff>
      <xdr:row>11</xdr:row>
      <xdr:rowOff>676275</xdr:rowOff>
    </xdr:to>
    <xdr:sp macro="" textlink="">
      <xdr:nvSpPr>
        <xdr:cNvPr id="1046" name="Text Box 22" hidden="1">
          <a:extLst>
            <a:ext uri="{FF2B5EF4-FFF2-40B4-BE49-F238E27FC236}">
              <a16:creationId xmlns:a16="http://schemas.microsoft.com/office/drawing/2014/main" id="{A2D9A662-EF06-EFEA-4BFE-A669729BC78F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104775</xdr:colOff>
      <xdr:row>11</xdr:row>
      <xdr:rowOff>676275</xdr:rowOff>
    </xdr:to>
    <xdr:sp macro="" textlink="">
      <xdr:nvSpPr>
        <xdr:cNvPr id="2" name="AutoShape 22">
          <a:extLst>
            <a:ext uri="{FF2B5EF4-FFF2-40B4-BE49-F238E27FC236}">
              <a16:creationId xmlns:a16="http://schemas.microsoft.com/office/drawing/2014/main" id="{F37BCFB2-2E37-B596-ACC6-49E819F1D74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104775</xdr:colOff>
      <xdr:row>11</xdr:row>
      <xdr:rowOff>676275</xdr:rowOff>
    </xdr:to>
    <xdr:sp macro="" textlink="">
      <xdr:nvSpPr>
        <xdr:cNvPr id="3" name="AutoShape 22">
          <a:extLst>
            <a:ext uri="{FF2B5EF4-FFF2-40B4-BE49-F238E27FC236}">
              <a16:creationId xmlns:a16="http://schemas.microsoft.com/office/drawing/2014/main" id="{8C26978D-2025-5F49-E8A4-2426C7780D5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ARED MATEO CONTRERAS  ALONSO" id="{C6374BA1-7F9A-492D-99B2-136A3D73E556}" userId="S::jmcontreras@educacionbogota.gov.co::bb31a5b3-bab0-4c32-bf1f-c4bdfd87b581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1" dT="2026-07-30T15:19:14.13" personId="{C6374BA1-7F9A-492D-99B2-136A3D73E556}" id="{B8E3BA90-6EA1-4D61-B59E-1A5CF2B095AD}">
    <text>Considero que no debería ponerse esta obligacion porque estamos diciendo que el proceso quedó mal estructurado</text>
  </threadedComment>
  <threadedComment ref="F13" dT="2026-07-30T15:27:22.78" personId="{C6374BA1-7F9A-492D-99B2-136A3D73E556}" id="{25966CE2-383E-4ED3-88E7-1E47C3DB3EEC}">
    <text>Para esto solicitamos indicadores financieros y de capacidad organziacional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9"/>
  <sheetViews>
    <sheetView tabSelected="1" topLeftCell="A5" workbookViewId="0">
      <selection activeCell="M11" sqref="M11"/>
    </sheetView>
  </sheetViews>
  <sheetFormatPr baseColWidth="10" defaultColWidth="11.42578125" defaultRowHeight="11.25" x14ac:dyDescent="0.15"/>
  <cols>
    <col min="1" max="1" width="2.85546875" style="18" customWidth="1"/>
    <col min="2" max="3" width="3.7109375" style="18" customWidth="1"/>
    <col min="4" max="4" width="5.140625" style="18" customWidth="1"/>
    <col min="5" max="5" width="3.7109375" style="18" customWidth="1"/>
    <col min="6" max="7" width="26.85546875" style="18" customWidth="1"/>
    <col min="8" max="11" width="3.7109375" style="18" customWidth="1"/>
    <col min="12" max="12" width="6.7109375" style="18" customWidth="1"/>
    <col min="13" max="13" width="35.7109375" style="18" customWidth="1"/>
    <col min="14" max="17" width="3.7109375" style="18" customWidth="1"/>
    <col min="18" max="18" width="4.85546875" style="18" customWidth="1"/>
    <col min="19" max="19" width="12" style="18" customWidth="1"/>
    <col min="20" max="20" width="12.5703125" style="18" customWidth="1"/>
    <col min="21" max="21" width="15.28515625" style="18" customWidth="1"/>
    <col min="22" max="22" width="18.5703125" style="18" customWidth="1"/>
    <col min="23" max="23" width="16" style="18" customWidth="1"/>
    <col min="24" max="24" width="7.5703125" style="18" customWidth="1"/>
    <col min="25" max="25" width="13.42578125" style="19" customWidth="1"/>
    <col min="26" max="26" width="15.85546875" style="19" customWidth="1"/>
    <col min="27" max="28" width="11.42578125" style="19" customWidth="1"/>
    <col min="29" max="29" width="28.28515625" style="19" customWidth="1"/>
    <col min="30" max="32" width="11.42578125" style="19" customWidth="1"/>
    <col min="33" max="33" width="20.5703125" style="19" customWidth="1"/>
    <col min="34" max="34" width="11.42578125" style="19" customWidth="1"/>
    <col min="35" max="39" width="11.42578125" style="19" hidden="1" customWidth="1"/>
    <col min="40" max="44" width="11.42578125" style="19" customWidth="1"/>
    <col min="45" max="16384" width="11.42578125" style="18"/>
  </cols>
  <sheetData>
    <row r="1" spans="1:40" ht="85.5" customHeight="1" x14ac:dyDescent="0.15">
      <c r="A1" s="2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30"/>
    </row>
    <row r="2" spans="1:40" ht="12" customHeight="1" x14ac:dyDescent="0.15">
      <c r="A2" s="31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7</v>
      </c>
      <c r="H2" s="31" t="s">
        <v>8</v>
      </c>
      <c r="I2" s="31" t="s">
        <v>9</v>
      </c>
      <c r="J2" s="31" t="s">
        <v>10</v>
      </c>
      <c r="K2" s="31" t="s">
        <v>11</v>
      </c>
      <c r="L2" s="31" t="s">
        <v>12</v>
      </c>
      <c r="M2" s="31" t="s">
        <v>13</v>
      </c>
      <c r="N2" s="32" t="s">
        <v>14</v>
      </c>
      <c r="O2" s="32"/>
      <c r="P2" s="32"/>
      <c r="Q2" s="32"/>
      <c r="R2" s="31" t="s">
        <v>15</v>
      </c>
      <c r="S2" s="31" t="s">
        <v>16</v>
      </c>
      <c r="T2" s="31" t="s">
        <v>17</v>
      </c>
      <c r="U2" s="31" t="s">
        <v>18</v>
      </c>
      <c r="V2" s="32" t="s">
        <v>19</v>
      </c>
      <c r="W2" s="32"/>
    </row>
    <row r="3" spans="1:40" ht="15" customHeight="1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2"/>
      <c r="O3" s="32"/>
      <c r="P3" s="32"/>
      <c r="Q3" s="32"/>
      <c r="R3" s="31"/>
      <c r="S3" s="31"/>
      <c r="T3" s="31"/>
      <c r="U3" s="31"/>
      <c r="V3" s="32"/>
      <c r="W3" s="32"/>
      <c r="Y3" s="19" t="s">
        <v>20</v>
      </c>
      <c r="Z3" s="19" t="s">
        <v>21</v>
      </c>
      <c r="AA3" s="19">
        <v>2</v>
      </c>
      <c r="AB3" s="19" t="s">
        <v>22</v>
      </c>
      <c r="AC3" s="19" t="s">
        <v>23</v>
      </c>
      <c r="AD3" s="19" t="s">
        <v>24</v>
      </c>
      <c r="AE3" s="19" t="s">
        <v>25</v>
      </c>
      <c r="AF3" s="19" t="s">
        <v>26</v>
      </c>
      <c r="AG3" s="19" t="s">
        <v>27</v>
      </c>
      <c r="AH3" s="19" t="s">
        <v>28</v>
      </c>
      <c r="AN3" t="s">
        <v>29</v>
      </c>
    </row>
    <row r="4" spans="1:40" ht="1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2"/>
      <c r="O4" s="32"/>
      <c r="P4" s="32"/>
      <c r="Q4" s="32"/>
      <c r="R4" s="31"/>
      <c r="S4" s="31"/>
      <c r="T4" s="31"/>
      <c r="U4" s="31"/>
      <c r="V4" s="32"/>
      <c r="W4" s="32"/>
      <c r="Y4" s="19" t="s">
        <v>30</v>
      </c>
      <c r="Z4" s="19" t="s">
        <v>31</v>
      </c>
      <c r="AA4" s="19">
        <v>3</v>
      </c>
      <c r="AB4" s="19" t="s">
        <v>32</v>
      </c>
      <c r="AC4" s="19" t="s">
        <v>33</v>
      </c>
      <c r="AD4" s="19" t="s">
        <v>34</v>
      </c>
      <c r="AE4" s="19" t="s">
        <v>35</v>
      </c>
      <c r="AF4" s="19" t="s">
        <v>36</v>
      </c>
      <c r="AG4" s="19" t="s">
        <v>37</v>
      </c>
      <c r="AH4" s="19" t="s">
        <v>38</v>
      </c>
      <c r="AN4" t="s">
        <v>39</v>
      </c>
    </row>
    <row r="5" spans="1:40" ht="15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2"/>
      <c r="O5" s="32"/>
      <c r="P5" s="32"/>
      <c r="Q5" s="32"/>
      <c r="R5" s="31"/>
      <c r="S5" s="31"/>
      <c r="T5" s="31"/>
      <c r="U5" s="31"/>
      <c r="V5" s="32"/>
      <c r="W5" s="32"/>
      <c r="Y5" s="19" t="s">
        <v>40</v>
      </c>
      <c r="Z5" s="19" t="s">
        <v>41</v>
      </c>
      <c r="AA5" s="19">
        <v>4</v>
      </c>
      <c r="AB5" s="19" t="s">
        <v>42</v>
      </c>
      <c r="AC5" s="19" t="s">
        <v>43</v>
      </c>
      <c r="AD5" s="19" t="s">
        <v>44</v>
      </c>
      <c r="AG5" s="19" t="s">
        <v>45</v>
      </c>
      <c r="AH5" s="19" t="s">
        <v>46</v>
      </c>
      <c r="AN5" t="s">
        <v>47</v>
      </c>
    </row>
    <row r="6" spans="1:40" ht="1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 t="s">
        <v>8</v>
      </c>
      <c r="O6" s="31" t="s">
        <v>48</v>
      </c>
      <c r="P6" s="31" t="s">
        <v>10</v>
      </c>
      <c r="Q6" s="31" t="s">
        <v>11</v>
      </c>
      <c r="R6" s="31"/>
      <c r="S6" s="31"/>
      <c r="T6" s="31"/>
      <c r="U6" s="31"/>
      <c r="V6" s="31" t="s">
        <v>49</v>
      </c>
      <c r="W6" s="31" t="s">
        <v>50</v>
      </c>
      <c r="Y6" s="19" t="s">
        <v>51</v>
      </c>
      <c r="Z6" s="19" t="s">
        <v>52</v>
      </c>
      <c r="AA6" s="19">
        <v>5</v>
      </c>
      <c r="AB6" s="19" t="s">
        <v>53</v>
      </c>
      <c r="AC6" s="19" t="s">
        <v>54</v>
      </c>
      <c r="AG6" s="19" t="s">
        <v>55</v>
      </c>
      <c r="AH6" s="19" t="s">
        <v>56</v>
      </c>
      <c r="AN6" t="s">
        <v>33</v>
      </c>
    </row>
    <row r="7" spans="1:40" ht="37.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Y7" s="19" t="s">
        <v>57</v>
      </c>
      <c r="Z7" s="19" t="s">
        <v>58</v>
      </c>
      <c r="AA7" s="19">
        <v>6</v>
      </c>
      <c r="AC7" s="19" t="s">
        <v>59</v>
      </c>
      <c r="AG7" s="19" t="s">
        <v>60</v>
      </c>
      <c r="AH7" s="19" t="s">
        <v>61</v>
      </c>
      <c r="AN7" t="s">
        <v>62</v>
      </c>
    </row>
    <row r="8" spans="1:40" ht="19.5" customHeight="1" x14ac:dyDescent="0.1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AA8" s="20">
        <v>7</v>
      </c>
      <c r="AC8" s="19" t="s">
        <v>63</v>
      </c>
      <c r="AG8" s="19" t="s">
        <v>64</v>
      </c>
      <c r="AH8" s="19" t="s">
        <v>65</v>
      </c>
    </row>
    <row r="9" spans="1:40" ht="45.75" customHeight="1" x14ac:dyDescent="0.1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AA9" s="19">
        <v>8</v>
      </c>
      <c r="AC9" s="19" t="s">
        <v>66</v>
      </c>
      <c r="AG9" s="19" t="s">
        <v>67</v>
      </c>
      <c r="AH9" s="19" t="s">
        <v>68</v>
      </c>
    </row>
    <row r="10" spans="1:40" ht="20.25" customHeight="1" x14ac:dyDescent="0.1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AA10" s="19">
        <v>9</v>
      </c>
      <c r="AG10" s="19" t="s">
        <v>69</v>
      </c>
      <c r="AH10" s="19" t="s">
        <v>70</v>
      </c>
    </row>
    <row r="11" spans="1:40" ht="138.75" customHeight="1" x14ac:dyDescent="0.15">
      <c r="A11" s="27">
        <v>1</v>
      </c>
      <c r="B11" s="27" t="s">
        <v>25</v>
      </c>
      <c r="C11" s="27" t="s">
        <v>36</v>
      </c>
      <c r="D11" s="28" t="s">
        <v>37</v>
      </c>
      <c r="E11" s="28" t="s">
        <v>28</v>
      </c>
      <c r="F11" s="23" t="s">
        <v>71</v>
      </c>
      <c r="G11" s="23" t="s">
        <v>72</v>
      </c>
      <c r="H11" s="28" t="s">
        <v>30</v>
      </c>
      <c r="I11" s="28" t="s">
        <v>52</v>
      </c>
      <c r="J11" s="27">
        <f t="shared" ref="J11:J18" si="0">VALUE(MID(H11,FIND("(",H11)+1,1))+VALUE(MID(I11,FIND("(",I11)+1,1))</f>
        <v>6</v>
      </c>
      <c r="K11" s="28" t="str">
        <f t="shared" ref="K11:K18" si="1">IF(OR(J11=2,J11=3,J11=4),"BAJO",IF(J11=5,"MEDIO",IF(OR(J11=6,J11=7),"ALTO",IF(OR(J11=8,J11=9,J11=10),"EXTREMO",""))))</f>
        <v>ALTO</v>
      </c>
      <c r="L11" s="28" t="s">
        <v>63</v>
      </c>
      <c r="M11" s="23" t="s">
        <v>73</v>
      </c>
      <c r="N11" s="28" t="s">
        <v>20</v>
      </c>
      <c r="O11" s="28" t="s">
        <v>41</v>
      </c>
      <c r="P11" s="28">
        <f t="shared" ref="P11:P18" si="2">VALUE(MID(N11,FIND("(",N11)+1,1))+VALUE(MID(O11,FIND("(",O11)+1,1))</f>
        <v>4</v>
      </c>
      <c r="Q11" s="28" t="str">
        <f>IF(OR(P11=2,P11=3,P11=4),"BAJO",IF(P11=5,"MEDIO",IF(OR(P11=6,P11=7),"ALTO",IF(OR(P11=8,P11=9,P11=10),"EXTREMO",""))))</f>
        <v>BAJO</v>
      </c>
      <c r="R11" s="28" t="s">
        <v>34</v>
      </c>
      <c r="S11" s="28" t="s">
        <v>74</v>
      </c>
      <c r="T11" s="22" t="s">
        <v>75</v>
      </c>
      <c r="U11" s="22" t="s">
        <v>76</v>
      </c>
      <c r="V11" s="23" t="s">
        <v>77</v>
      </c>
      <c r="W11" s="25" t="s">
        <v>78</v>
      </c>
    </row>
    <row r="12" spans="1:40" ht="104.25" customHeight="1" x14ac:dyDescent="0.15">
      <c r="A12" s="27">
        <v>2</v>
      </c>
      <c r="B12" s="27" t="s">
        <v>35</v>
      </c>
      <c r="C12" s="27" t="s">
        <v>36</v>
      </c>
      <c r="D12" s="28" t="s">
        <v>55</v>
      </c>
      <c r="E12" s="28" t="s">
        <v>46</v>
      </c>
      <c r="F12" s="26" t="s">
        <v>80</v>
      </c>
      <c r="G12" s="26" t="s">
        <v>81</v>
      </c>
      <c r="H12" s="28" t="s">
        <v>40</v>
      </c>
      <c r="I12" s="28" t="s">
        <v>52</v>
      </c>
      <c r="J12" s="27">
        <f t="shared" si="0"/>
        <v>7</v>
      </c>
      <c r="K12" s="27" t="str">
        <f t="shared" si="1"/>
        <v>ALTO</v>
      </c>
      <c r="L12" s="28" t="s">
        <v>43</v>
      </c>
      <c r="M12" s="24" t="s">
        <v>82</v>
      </c>
      <c r="N12" s="28" t="s">
        <v>20</v>
      </c>
      <c r="O12" s="28" t="s">
        <v>41</v>
      </c>
      <c r="P12" s="28">
        <f t="shared" si="2"/>
        <v>4</v>
      </c>
      <c r="Q12" s="28" t="str">
        <f t="shared" ref="Q12:Q17" si="3">IF(OR(P12=2,P12=3,P12=4),"BAJO",IF(P12=5,"MEDIO",IF(OR(P12=6,P12=7),"ALTO",IF(OR(P12=8,P12=9,P12=10),"EXTREMO",""))))</f>
        <v>BAJO</v>
      </c>
      <c r="R12" s="28" t="s">
        <v>24</v>
      </c>
      <c r="S12" s="28" t="s">
        <v>47</v>
      </c>
      <c r="T12" s="22" t="s">
        <v>83</v>
      </c>
      <c r="U12" s="22" t="s">
        <v>84</v>
      </c>
      <c r="V12" s="23" t="s">
        <v>85</v>
      </c>
      <c r="W12" s="25" t="s">
        <v>86</v>
      </c>
    </row>
    <row r="13" spans="1:40" ht="129.75" customHeight="1" x14ac:dyDescent="0.15">
      <c r="A13" s="27">
        <v>3</v>
      </c>
      <c r="B13" s="27" t="s">
        <v>35</v>
      </c>
      <c r="C13" s="27" t="s">
        <v>36</v>
      </c>
      <c r="D13" s="28" t="s">
        <v>55</v>
      </c>
      <c r="E13" s="28" t="s">
        <v>70</v>
      </c>
      <c r="F13" s="23" t="s">
        <v>87</v>
      </c>
      <c r="G13" s="23" t="s">
        <v>88</v>
      </c>
      <c r="H13" s="28" t="s">
        <v>40</v>
      </c>
      <c r="I13" s="28" t="s">
        <v>52</v>
      </c>
      <c r="J13" s="27">
        <f t="shared" si="0"/>
        <v>7</v>
      </c>
      <c r="K13" s="28" t="str">
        <f t="shared" si="1"/>
        <v>ALTO</v>
      </c>
      <c r="L13" s="28" t="s">
        <v>33</v>
      </c>
      <c r="M13" s="23" t="s">
        <v>89</v>
      </c>
      <c r="N13" s="28" t="s">
        <v>20</v>
      </c>
      <c r="O13" s="28" t="s">
        <v>41</v>
      </c>
      <c r="P13" s="28">
        <f t="shared" si="2"/>
        <v>4</v>
      </c>
      <c r="Q13" s="28" t="str">
        <f>IF(OR(P13=2,P13=3,P13=4),"BAJO",IF(P13=5,"MEDIO",IF(OR(P13=6,P13=7),"ALTO",IF(OR(P13=8,P13=9,P13=10),"EXTREMO",""))))</f>
        <v>BAJO</v>
      </c>
      <c r="R13" s="28" t="s">
        <v>24</v>
      </c>
      <c r="S13" s="28" t="s">
        <v>33</v>
      </c>
      <c r="T13" s="22" t="s">
        <v>83</v>
      </c>
      <c r="U13" s="22" t="s">
        <v>90</v>
      </c>
      <c r="V13" s="23" t="s">
        <v>91</v>
      </c>
      <c r="W13" s="25" t="s">
        <v>92</v>
      </c>
    </row>
    <row r="14" spans="1:40" ht="108.75" customHeight="1" x14ac:dyDescent="0.15">
      <c r="A14" s="27">
        <v>4</v>
      </c>
      <c r="B14" s="27" t="s">
        <v>35</v>
      </c>
      <c r="C14" s="27" t="s">
        <v>36</v>
      </c>
      <c r="D14" s="28" t="s">
        <v>55</v>
      </c>
      <c r="E14" s="28" t="s">
        <v>46</v>
      </c>
      <c r="F14" s="26" t="s">
        <v>93</v>
      </c>
      <c r="G14" s="26" t="s">
        <v>94</v>
      </c>
      <c r="H14" s="28" t="s">
        <v>40</v>
      </c>
      <c r="I14" s="28" t="s">
        <v>41</v>
      </c>
      <c r="J14" s="27">
        <f t="shared" si="0"/>
        <v>6</v>
      </c>
      <c r="K14" s="28" t="str">
        <f t="shared" si="1"/>
        <v>ALTO</v>
      </c>
      <c r="L14" s="28" t="s">
        <v>33</v>
      </c>
      <c r="M14" s="23" t="s">
        <v>95</v>
      </c>
      <c r="N14" s="28" t="s">
        <v>20</v>
      </c>
      <c r="O14" s="28" t="s">
        <v>31</v>
      </c>
      <c r="P14" s="28">
        <f t="shared" si="2"/>
        <v>3</v>
      </c>
      <c r="Q14" s="28" t="str">
        <f t="shared" si="3"/>
        <v>BAJO</v>
      </c>
      <c r="R14" s="28" t="s">
        <v>24</v>
      </c>
      <c r="S14" s="28" t="s">
        <v>33</v>
      </c>
      <c r="T14" s="22" t="s">
        <v>83</v>
      </c>
      <c r="U14" s="22" t="s">
        <v>79</v>
      </c>
      <c r="V14" s="23" t="s">
        <v>96</v>
      </c>
      <c r="W14" s="25" t="s">
        <v>97</v>
      </c>
    </row>
    <row r="15" spans="1:40" ht="146.25" customHeight="1" x14ac:dyDescent="0.15">
      <c r="A15" s="27">
        <v>5</v>
      </c>
      <c r="B15" s="27" t="s">
        <v>35</v>
      </c>
      <c r="C15" s="27" t="s">
        <v>26</v>
      </c>
      <c r="D15" s="28" t="s">
        <v>55</v>
      </c>
      <c r="E15" s="28" t="s">
        <v>46</v>
      </c>
      <c r="F15" s="26" t="s">
        <v>98</v>
      </c>
      <c r="G15" s="26" t="s">
        <v>99</v>
      </c>
      <c r="H15" s="28" t="s">
        <v>40</v>
      </c>
      <c r="I15" s="28" t="s">
        <v>52</v>
      </c>
      <c r="J15" s="27">
        <f t="shared" si="0"/>
        <v>7</v>
      </c>
      <c r="K15" s="28" t="str">
        <f t="shared" si="1"/>
        <v>ALTO</v>
      </c>
      <c r="L15" s="28" t="s">
        <v>23</v>
      </c>
      <c r="M15" s="25" t="s">
        <v>100</v>
      </c>
      <c r="N15" s="28" t="s">
        <v>30</v>
      </c>
      <c r="O15" s="28" t="s">
        <v>31</v>
      </c>
      <c r="P15" s="28">
        <f t="shared" si="2"/>
        <v>4</v>
      </c>
      <c r="Q15" s="28" t="str">
        <f t="shared" si="3"/>
        <v>BAJO</v>
      </c>
      <c r="R15" s="28" t="s">
        <v>24</v>
      </c>
      <c r="S15" s="28" t="s">
        <v>62</v>
      </c>
      <c r="T15" s="22" t="s">
        <v>83</v>
      </c>
      <c r="U15" s="22" t="s">
        <v>79</v>
      </c>
      <c r="V15" s="23" t="s">
        <v>101</v>
      </c>
      <c r="W15" s="25" t="s">
        <v>102</v>
      </c>
    </row>
    <row r="16" spans="1:40" ht="146.25" customHeight="1" x14ac:dyDescent="0.15">
      <c r="A16" s="27">
        <v>6</v>
      </c>
      <c r="B16" s="27" t="s">
        <v>35</v>
      </c>
      <c r="C16" s="27" t="s">
        <v>36</v>
      </c>
      <c r="D16" s="28" t="s">
        <v>60</v>
      </c>
      <c r="E16" s="28" t="s">
        <v>61</v>
      </c>
      <c r="F16" s="26" t="s">
        <v>103</v>
      </c>
      <c r="G16" s="26" t="s">
        <v>104</v>
      </c>
      <c r="H16" s="28" t="s">
        <v>40</v>
      </c>
      <c r="I16" s="28" t="s">
        <v>52</v>
      </c>
      <c r="J16" s="27">
        <f t="shared" si="0"/>
        <v>7</v>
      </c>
      <c r="K16" s="28" t="str">
        <f t="shared" si="1"/>
        <v>ALTO</v>
      </c>
      <c r="L16" s="28" t="s">
        <v>43</v>
      </c>
      <c r="M16" s="23" t="s">
        <v>105</v>
      </c>
      <c r="N16" s="28" t="s">
        <v>30</v>
      </c>
      <c r="O16" s="28" t="s">
        <v>31</v>
      </c>
      <c r="P16" s="28">
        <f t="shared" si="2"/>
        <v>4</v>
      </c>
      <c r="Q16" s="28" t="str">
        <f t="shared" si="3"/>
        <v>BAJO</v>
      </c>
      <c r="R16" s="28" t="s">
        <v>24</v>
      </c>
      <c r="S16" s="28" t="s">
        <v>47</v>
      </c>
      <c r="T16" s="22" t="s">
        <v>106</v>
      </c>
      <c r="U16" s="22" t="s">
        <v>79</v>
      </c>
      <c r="V16" s="23" t="s">
        <v>107</v>
      </c>
      <c r="W16" s="25" t="s">
        <v>108</v>
      </c>
    </row>
    <row r="17" spans="1:23" ht="146.25" customHeight="1" x14ac:dyDescent="0.15">
      <c r="A17" s="27">
        <v>7</v>
      </c>
      <c r="B17" s="27" t="s">
        <v>35</v>
      </c>
      <c r="C17" s="27" t="s">
        <v>36</v>
      </c>
      <c r="D17" s="28" t="s">
        <v>55</v>
      </c>
      <c r="E17" s="28" t="s">
        <v>70</v>
      </c>
      <c r="F17" s="26" t="s">
        <v>109</v>
      </c>
      <c r="G17" s="26" t="s">
        <v>110</v>
      </c>
      <c r="H17" s="28" t="s">
        <v>30</v>
      </c>
      <c r="I17" s="28" t="s">
        <v>58</v>
      </c>
      <c r="J17" s="27">
        <f t="shared" si="0"/>
        <v>7</v>
      </c>
      <c r="K17" s="28" t="str">
        <f t="shared" si="1"/>
        <v>ALTO</v>
      </c>
      <c r="L17" s="28" t="s">
        <v>33</v>
      </c>
      <c r="M17" s="23" t="s">
        <v>111</v>
      </c>
      <c r="N17" s="28" t="s">
        <v>20</v>
      </c>
      <c r="O17" s="28" t="s">
        <v>41</v>
      </c>
      <c r="P17" s="28">
        <f t="shared" si="2"/>
        <v>4</v>
      </c>
      <c r="Q17" s="28" t="str">
        <f t="shared" si="3"/>
        <v>BAJO</v>
      </c>
      <c r="R17" s="28" t="s">
        <v>24</v>
      </c>
      <c r="S17" s="28" t="s">
        <v>33</v>
      </c>
      <c r="T17" s="22" t="s">
        <v>112</v>
      </c>
      <c r="U17" s="22" t="s">
        <v>113</v>
      </c>
      <c r="V17" s="23" t="s">
        <v>114</v>
      </c>
      <c r="W17" s="25" t="s">
        <v>115</v>
      </c>
    </row>
    <row r="18" spans="1:23" ht="117.75" customHeight="1" x14ac:dyDescent="0.15">
      <c r="A18" s="27">
        <v>8</v>
      </c>
      <c r="B18" s="27" t="s">
        <v>25</v>
      </c>
      <c r="C18" s="27" t="s">
        <v>36</v>
      </c>
      <c r="D18" s="28" t="s">
        <v>55</v>
      </c>
      <c r="E18" s="28" t="s">
        <v>38</v>
      </c>
      <c r="F18" s="26" t="s">
        <v>116</v>
      </c>
      <c r="G18" s="26" t="s">
        <v>117</v>
      </c>
      <c r="H18" s="28" t="s">
        <v>30</v>
      </c>
      <c r="I18" s="28" t="s">
        <v>41</v>
      </c>
      <c r="J18" s="27">
        <f t="shared" si="0"/>
        <v>5</v>
      </c>
      <c r="K18" s="28" t="str">
        <f t="shared" si="1"/>
        <v>MEDIO</v>
      </c>
      <c r="L18" s="28" t="s">
        <v>43</v>
      </c>
      <c r="M18" s="23" t="s">
        <v>118</v>
      </c>
      <c r="N18" s="28" t="s">
        <v>20</v>
      </c>
      <c r="O18" s="28" t="s">
        <v>31</v>
      </c>
      <c r="P18" s="28">
        <f t="shared" si="2"/>
        <v>3</v>
      </c>
      <c r="Q18" s="28" t="str">
        <f t="shared" ref="Q18" si="4">IF(OR(P18=2,P18=3,P18=4),"BAJO",IF(P18=5,"MEDIO",IF(OR(P18=6,P18=7),"ALTO",IF(OR(P18=8,P18=9,P18=10),"EXTREMO",""))))</f>
        <v>BAJO</v>
      </c>
      <c r="R18" s="28" t="s">
        <v>24</v>
      </c>
      <c r="S18" s="28" t="s">
        <v>47</v>
      </c>
      <c r="T18" s="22" t="s">
        <v>83</v>
      </c>
      <c r="U18" s="22" t="s">
        <v>79</v>
      </c>
      <c r="V18" s="23" t="s">
        <v>119</v>
      </c>
      <c r="W18" s="25" t="s">
        <v>120</v>
      </c>
    </row>
    <row r="19" spans="1:23" ht="126" customHeight="1" x14ac:dyDescent="0.15">
      <c r="A19" s="27">
        <v>9</v>
      </c>
      <c r="B19" s="27" t="s">
        <v>35</v>
      </c>
      <c r="C19" s="27" t="s">
        <v>36</v>
      </c>
      <c r="D19" s="28" t="s">
        <v>55</v>
      </c>
      <c r="E19" s="28" t="s">
        <v>46</v>
      </c>
      <c r="F19" s="26" t="s">
        <v>121</v>
      </c>
      <c r="G19" s="26" t="s">
        <v>122</v>
      </c>
      <c r="H19" s="28" t="s">
        <v>30</v>
      </c>
      <c r="I19" s="28" t="s">
        <v>52</v>
      </c>
      <c r="J19" s="27">
        <f>VALUE(MID(H19,FIND("(",H19)+1,1))+VALUE(MID(I19,FIND("(",I19)+1,1))</f>
        <v>6</v>
      </c>
      <c r="K19" s="28" t="str">
        <f>IF(OR(J19=2,J19=3,J19=4),"BAJO",IF(J19=5,"MEDIO",IF(OR(J19=6,J19=7),"ALTO",IF(OR(J19=8,J19=9,J19=10),"EXTREMO",""))))</f>
        <v>ALTO</v>
      </c>
      <c r="L19" s="28" t="s">
        <v>33</v>
      </c>
      <c r="M19" s="23" t="s">
        <v>123</v>
      </c>
      <c r="N19" s="28" t="s">
        <v>20</v>
      </c>
      <c r="O19" s="28" t="s">
        <v>41</v>
      </c>
      <c r="P19" s="28">
        <f>VALUE(MID(N19,FIND("(",N19)+1,1))+VALUE(MID(O19,FIND("(",O19)+1,1))</f>
        <v>4</v>
      </c>
      <c r="Q19" s="28" t="str">
        <f t="shared" ref="Q19:Q20" si="5">IF(OR(P19=2,P19=3,P19=4),"BAJO",IF(P19=5,"MEDIO",IF(OR(P19=6,P19=7),"ALTO",IF(OR(P19=8,P19=9,P19=10),"EXTREMO",""))))</f>
        <v>BAJO</v>
      </c>
      <c r="R19" s="28" t="s">
        <v>24</v>
      </c>
      <c r="S19" s="28" t="s">
        <v>47</v>
      </c>
      <c r="T19" s="22" t="s">
        <v>83</v>
      </c>
      <c r="U19" s="22" t="s">
        <v>90</v>
      </c>
      <c r="V19" s="23" t="s">
        <v>124</v>
      </c>
      <c r="W19" s="25" t="s">
        <v>125</v>
      </c>
    </row>
    <row r="20" spans="1:23" ht="159" customHeight="1" x14ac:dyDescent="0.15">
      <c r="A20" s="27">
        <v>10</v>
      </c>
      <c r="B20" s="27" t="s">
        <v>35</v>
      </c>
      <c r="C20" s="27" t="s">
        <v>36</v>
      </c>
      <c r="D20" s="28" t="s">
        <v>55</v>
      </c>
      <c r="E20" s="28" t="s">
        <v>56</v>
      </c>
      <c r="F20" s="26" t="s">
        <v>126</v>
      </c>
      <c r="G20" s="26" t="s">
        <v>127</v>
      </c>
      <c r="H20" s="28" t="s">
        <v>40</v>
      </c>
      <c r="I20" s="28" t="s">
        <v>52</v>
      </c>
      <c r="J20" s="27">
        <f>VALUE(MID(H20,FIND("(",H20)+1,1))+VALUE(MID(I20,FIND("(",I20)+1,1))</f>
        <v>7</v>
      </c>
      <c r="K20" s="28" t="str">
        <f>IF(OR(J20=2,J20=3,J20=4),"BAJO",IF(J20=5,"MEDIO",IF(OR(J20=6,J20=7),"ALTO",IF(OR(J20=8,J20=9,J20=10),"EXTREMO",""))))</f>
        <v>ALTO</v>
      </c>
      <c r="L20" s="28" t="s">
        <v>33</v>
      </c>
      <c r="M20" s="23" t="s">
        <v>128</v>
      </c>
      <c r="N20" s="28" t="s">
        <v>40</v>
      </c>
      <c r="O20" s="28" t="s">
        <v>31</v>
      </c>
      <c r="P20" s="28">
        <f>VALUE(MID(N20,FIND("(",N20)+1,1))+VALUE(MID(O20,FIND("(",O20)+1,1))</f>
        <v>5</v>
      </c>
      <c r="Q20" s="28" t="str">
        <f t="shared" si="5"/>
        <v>MEDIO</v>
      </c>
      <c r="R20" s="28" t="s">
        <v>24</v>
      </c>
      <c r="S20" s="28" t="s">
        <v>47</v>
      </c>
      <c r="T20" s="22" t="s">
        <v>129</v>
      </c>
      <c r="U20" s="22" t="s">
        <v>79</v>
      </c>
      <c r="V20" s="23" t="s">
        <v>130</v>
      </c>
      <c r="W20" s="25" t="s">
        <v>131</v>
      </c>
    </row>
    <row r="21" spans="1:23" ht="12.75" customHeight="1" x14ac:dyDescent="0.15"/>
    <row r="23" spans="1:23" ht="12.75" customHeight="1" x14ac:dyDescent="0.15"/>
    <row r="25" spans="1:23" ht="12.75" customHeight="1" x14ac:dyDescent="0.15"/>
    <row r="29" spans="1:23" ht="12.75" customHeight="1" x14ac:dyDescent="0.15"/>
  </sheetData>
  <mergeCells count="26">
    <mergeCell ref="V6:V10"/>
    <mergeCell ref="W6:W10"/>
    <mergeCell ref="U2:U10"/>
    <mergeCell ref="O6:O10"/>
    <mergeCell ref="N2:Q5"/>
    <mergeCell ref="R2:R10"/>
    <mergeCell ref="S2:S10"/>
    <mergeCell ref="N6:N10"/>
    <mergeCell ref="P6:P10"/>
    <mergeCell ref="Q6:Q10"/>
    <mergeCell ref="B1:W1"/>
    <mergeCell ref="M2:M10"/>
    <mergeCell ref="A2:A10"/>
    <mergeCell ref="B2:B10"/>
    <mergeCell ref="C2:C10"/>
    <mergeCell ref="F2:F10"/>
    <mergeCell ref="G2:G10"/>
    <mergeCell ref="H2:H10"/>
    <mergeCell ref="I2:I10"/>
    <mergeCell ref="J2:J10"/>
    <mergeCell ref="K2:K10"/>
    <mergeCell ref="L2:L10"/>
    <mergeCell ref="E2:E10"/>
    <mergeCell ref="D2:D10"/>
    <mergeCell ref="T2:T10"/>
    <mergeCell ref="V2:W5"/>
  </mergeCells>
  <conditionalFormatting sqref="K11:K20 Q11:Q20">
    <cfRule type="containsText" dxfId="3" priority="9" operator="containsText" text="BAJO">
      <formula>NOT(ISERROR(SEARCH("BAJO",K11)))</formula>
    </cfRule>
    <cfRule type="containsText" dxfId="2" priority="10" operator="containsText" text="MEDIO">
      <formula>NOT(ISERROR(SEARCH("MEDIO",K11)))</formula>
    </cfRule>
    <cfRule type="containsText" dxfId="1" priority="11" operator="containsText" text="ALTO">
      <formula>NOT(ISERROR(SEARCH("ALTO",K11)))</formula>
    </cfRule>
    <cfRule type="containsText" dxfId="0" priority="12" operator="containsText" text="EXTREMO">
      <formula>NOT(ISERROR(SEARCH("EXTREMO",K11)))</formula>
    </cfRule>
  </conditionalFormatting>
  <dataValidations count="25">
    <dataValidation type="list" allowBlank="1" showInputMessage="1" showErrorMessage="1" sqref="D14:D20" xr:uid="{00000000-0002-0000-0000-000001000000}">
      <formula1>$AG$3:$AG$9</formula1>
    </dataValidation>
    <dataValidation type="custom" allowBlank="1" showInputMessage="1" showErrorMessage="1" sqref="Q12 Q14:Q20" xr:uid="{00000000-0002-0000-0000-000008000000}">
      <formula1>IF(OR(P12=2, P12=3, P12=4), "BAJO", IF(P12=5, "MEDIO", IF(OR(P12=6, P12=7), "ALTO", IF(OR(P12=8, P12=9, P12=10), "EXTREMO", ""))))</formula1>
    </dataValidation>
    <dataValidation type="custom" allowBlank="1" showInputMessage="1" showErrorMessage="1" sqref="P12 P14:P20" xr:uid="{00000000-0002-0000-0000-000009000000}">
      <formula1>AK12+AL12</formula1>
    </dataValidation>
    <dataValidation type="custom" allowBlank="1" showInputMessage="1" showErrorMessage="1" sqref="J14:J17 J12" xr:uid="{00000000-0002-0000-0000-00000B000000}">
      <formula1>AI12+AJ12</formula1>
    </dataValidation>
    <dataValidation type="list" allowBlank="1" showInputMessage="1" showErrorMessage="1" sqref="K21:K127" xr:uid="{00000000-0002-0000-0000-00000C000000}">
      <formula1>$AB$3:$AB$6</formula1>
    </dataValidation>
    <dataValidation type="list" allowBlank="1" showInputMessage="1" showErrorMessage="1" sqref="E21:E26" xr:uid="{00000000-0002-0000-0000-00000D000000}">
      <formula1>$AH$4:$AH$10</formula1>
    </dataValidation>
    <dataValidation type="custom" allowBlank="1" showInputMessage="1" showErrorMessage="1" sqref="J18:J19" xr:uid="{00000000-0002-0000-0000-00000E000000}">
      <formula1>AI19+AJ19</formula1>
    </dataValidation>
    <dataValidation type="custom" allowBlank="1" showInputMessage="1" showErrorMessage="1" sqref="J20" xr:uid="{00000000-0002-0000-0000-00000F000000}">
      <formula1>#REF!+#REF!</formula1>
    </dataValidation>
    <dataValidation type="list" allowBlank="1" showInputMessage="1" showErrorMessage="1" sqref="D12:D13" xr:uid="{00000000-0002-0000-0000-000000000000}">
      <formula1>$AG$3:$AG$10</formula1>
    </dataValidation>
    <dataValidation type="list" allowBlank="1" showInputMessage="1" showErrorMessage="1" sqref="H12:H20 N12:N20" xr:uid="{00000000-0002-0000-0000-000002000000}">
      <formula1>$Y$3:$Y$7</formula1>
    </dataValidation>
    <dataValidation type="list" allowBlank="1" showInputMessage="1" showErrorMessage="1" sqref="I12:I20 O12:O20" xr:uid="{00000000-0002-0000-0000-000003000000}">
      <formula1>$Z$3:$Z$7</formula1>
    </dataValidation>
    <dataValidation type="list" allowBlank="1" showInputMessage="1" showErrorMessage="1" sqref="R12:R20" xr:uid="{00000000-0002-0000-0000-000004000000}">
      <formula1>$AD$3:$AD$5</formula1>
    </dataValidation>
    <dataValidation type="list" allowBlank="1" showInputMessage="1" showErrorMessage="1" sqref="E12:E20" xr:uid="{00000000-0002-0000-0000-000005000000}">
      <formula1>$AH$3:$AH$10</formula1>
    </dataValidation>
    <dataValidation type="list" allowBlank="1" showInputMessage="1" showErrorMessage="1" sqref="C12:C20" xr:uid="{00000000-0002-0000-0000-000006000000}">
      <formula1>$AF$3:$AF$4</formula1>
    </dataValidation>
    <dataValidation type="list" allowBlank="1" showInputMessage="1" showErrorMessage="1" sqref="B12:B20" xr:uid="{00000000-0002-0000-0000-000007000000}">
      <formula1>$AE$3:$AE$4</formula1>
    </dataValidation>
    <dataValidation type="list" allowBlank="1" showInputMessage="1" showErrorMessage="1" sqref="L12:L20" xr:uid="{00000000-0002-0000-0000-00000A000000}">
      <formula1>$AC$3:$AC$7</formula1>
    </dataValidation>
    <dataValidation type="list" sqref="B11:B18" xr:uid="{00000000-0002-0000-0000-000010000000}">
      <formula1>$AE$3:$AE$4</formula1>
    </dataValidation>
    <dataValidation type="list" sqref="C11:C18" xr:uid="{00000000-0002-0000-0000-000011000000}">
      <formula1>$AF$3:$AF$4</formula1>
    </dataValidation>
    <dataValidation type="list" sqref="D11:D18" xr:uid="{00000000-0002-0000-0000-000012000000}">
      <formula1>$AG$3:$AG$10</formula1>
    </dataValidation>
    <dataValidation type="list" sqref="E11:E18" xr:uid="{00000000-0002-0000-0000-000013000000}">
      <formula1>$AH$3:$AH$10</formula1>
    </dataValidation>
    <dataValidation type="list" sqref="N11:N18 H11:H18" xr:uid="{00000000-0002-0000-0000-000014000000}">
      <formula1>$Y$3:$Y$7</formula1>
    </dataValidation>
    <dataValidation type="list" sqref="O11:O18 I11:I18" xr:uid="{00000000-0002-0000-0000-000015000000}">
      <formula1>$Z$3:$Z$7</formula1>
    </dataValidation>
    <dataValidation type="list" sqref="L11:L18" xr:uid="{00000000-0002-0000-0000-000016000000}">
      <formula1>$AC$3:$AC$8</formula1>
    </dataValidation>
    <dataValidation type="list" sqref="R11:R18" xr:uid="{00000000-0002-0000-0000-000017000000}">
      <formula1>$AD$3:$AD$5</formula1>
    </dataValidation>
    <dataValidation type="list" sqref="S11:S18" xr:uid="{00000000-0002-0000-0000-000018000000}">
      <formula1>$AN$3:$AN$7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9"/>
  <sheetViews>
    <sheetView workbookViewId="0"/>
  </sheetViews>
  <sheetFormatPr baseColWidth="10" defaultColWidth="11.42578125" defaultRowHeight="15" x14ac:dyDescent="0.25"/>
  <cols>
    <col min="3" max="3" width="21.85546875" customWidth="1"/>
    <col min="4" max="4" width="18.5703125" customWidth="1"/>
  </cols>
  <sheetData>
    <row r="4" spans="2:4" x14ac:dyDescent="0.25">
      <c r="C4" s="3" t="s">
        <v>132</v>
      </c>
      <c r="D4" s="3" t="s">
        <v>133</v>
      </c>
    </row>
    <row r="5" spans="2:4" ht="30" customHeight="1" x14ac:dyDescent="0.25">
      <c r="B5" s="33" t="s">
        <v>8</v>
      </c>
      <c r="C5" s="1" t="s">
        <v>134</v>
      </c>
      <c r="D5" s="2">
        <v>1</v>
      </c>
    </row>
    <row r="6" spans="2:4" ht="45" x14ac:dyDescent="0.25">
      <c r="B6" s="34"/>
      <c r="C6" s="1" t="s">
        <v>135</v>
      </c>
      <c r="D6" s="2">
        <v>2</v>
      </c>
    </row>
    <row r="7" spans="2:4" ht="45" x14ac:dyDescent="0.25">
      <c r="B7" s="34"/>
      <c r="C7" s="1" t="s">
        <v>136</v>
      </c>
      <c r="D7" s="2">
        <v>3</v>
      </c>
    </row>
    <row r="8" spans="2:4" ht="45" x14ac:dyDescent="0.25">
      <c r="B8" s="34"/>
      <c r="C8" s="1" t="s">
        <v>137</v>
      </c>
      <c r="D8" s="2">
        <v>4</v>
      </c>
    </row>
    <row r="9" spans="2:4" ht="45" x14ac:dyDescent="0.25">
      <c r="B9" s="35"/>
      <c r="C9" s="1" t="s">
        <v>138</v>
      </c>
      <c r="D9" s="2">
        <v>5</v>
      </c>
    </row>
  </sheetData>
  <mergeCells count="1">
    <mergeCell ref="B5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P9"/>
  <sheetViews>
    <sheetView workbookViewId="0"/>
  </sheetViews>
  <sheetFormatPr baseColWidth="10" defaultColWidth="11.42578125" defaultRowHeight="15" x14ac:dyDescent="0.25"/>
  <cols>
    <col min="3" max="3" width="14.5703125" customWidth="1"/>
    <col min="4" max="4" width="15.85546875" customWidth="1"/>
    <col min="5" max="5" width="14.85546875" customWidth="1"/>
    <col min="6" max="6" width="15.140625" customWidth="1"/>
    <col min="7" max="7" width="14.85546875" customWidth="1"/>
    <col min="8" max="8" width="14.42578125" customWidth="1"/>
  </cols>
  <sheetData>
    <row r="3" spans="2:16" x14ac:dyDescent="0.25">
      <c r="B3" s="36" t="s">
        <v>139</v>
      </c>
      <c r="C3" s="36"/>
      <c r="D3" s="36"/>
      <c r="E3" s="36"/>
      <c r="F3" s="36"/>
      <c r="G3" s="36"/>
      <c r="H3" s="36"/>
      <c r="L3" t="s">
        <v>140</v>
      </c>
      <c r="M3" t="s">
        <v>141</v>
      </c>
      <c r="N3" t="s">
        <v>142</v>
      </c>
      <c r="O3" t="s">
        <v>143</v>
      </c>
      <c r="P3" t="s">
        <v>144</v>
      </c>
    </row>
    <row r="4" spans="2:16" x14ac:dyDescent="0.25">
      <c r="K4">
        <v>1900</v>
      </c>
      <c r="L4">
        <v>30</v>
      </c>
      <c r="M4">
        <f>K4*L4/100</f>
        <v>570</v>
      </c>
      <c r="N4">
        <f>M4/2</f>
        <v>285</v>
      </c>
      <c r="O4">
        <f>K4*5/100</f>
        <v>95</v>
      </c>
      <c r="P4" s="17" t="s">
        <v>145</v>
      </c>
    </row>
    <row r="5" spans="2:16" x14ac:dyDescent="0.25">
      <c r="B5" s="37" t="s">
        <v>9</v>
      </c>
      <c r="C5" s="37"/>
      <c r="D5" s="37"/>
      <c r="E5" s="37"/>
      <c r="F5" s="37"/>
      <c r="G5" s="37"/>
      <c r="H5" s="37"/>
    </row>
    <row r="6" spans="2:16" ht="150" x14ac:dyDescent="0.25">
      <c r="B6" s="37" t="s">
        <v>146</v>
      </c>
      <c r="C6" s="37"/>
      <c r="D6" s="5" t="s">
        <v>147</v>
      </c>
      <c r="E6" s="5" t="s">
        <v>148</v>
      </c>
      <c r="F6" s="5" t="s">
        <v>149</v>
      </c>
      <c r="G6" s="5" t="s">
        <v>150</v>
      </c>
      <c r="H6" s="5" t="s">
        <v>151</v>
      </c>
    </row>
    <row r="7" spans="2:16" ht="105" x14ac:dyDescent="0.25">
      <c r="B7" s="37" t="s">
        <v>152</v>
      </c>
      <c r="C7" s="37"/>
      <c r="D7" s="5" t="s">
        <v>153</v>
      </c>
      <c r="E7" s="5" t="s">
        <v>154</v>
      </c>
      <c r="F7" s="5" t="s">
        <v>155</v>
      </c>
      <c r="G7" s="5" t="s">
        <v>156</v>
      </c>
      <c r="H7" s="5" t="s">
        <v>157</v>
      </c>
    </row>
    <row r="8" spans="2:16" x14ac:dyDescent="0.25">
      <c r="B8" s="37" t="s">
        <v>158</v>
      </c>
      <c r="C8" s="37" t="s">
        <v>159</v>
      </c>
      <c r="D8" s="7" t="s">
        <v>144</v>
      </c>
      <c r="E8" s="7" t="s">
        <v>160</v>
      </c>
      <c r="F8" s="7" t="s">
        <v>161</v>
      </c>
      <c r="G8" s="7" t="s">
        <v>141</v>
      </c>
      <c r="H8" s="7" t="s">
        <v>162</v>
      </c>
    </row>
    <row r="9" spans="2:16" x14ac:dyDescent="0.25">
      <c r="B9" s="37"/>
      <c r="C9" s="37"/>
      <c r="D9" s="6">
        <v>1</v>
      </c>
      <c r="E9" s="6">
        <v>2</v>
      </c>
      <c r="F9" s="6">
        <v>3</v>
      </c>
      <c r="G9" s="6">
        <v>4</v>
      </c>
      <c r="H9" s="6">
        <v>5</v>
      </c>
    </row>
  </sheetData>
  <mergeCells count="6">
    <mergeCell ref="B3:H3"/>
    <mergeCell ref="B6:C6"/>
    <mergeCell ref="B7:C7"/>
    <mergeCell ref="B5:H5"/>
    <mergeCell ref="B8:B9"/>
    <mergeCell ref="C8:C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N25"/>
  <sheetViews>
    <sheetView topLeftCell="A14" workbookViewId="0"/>
  </sheetViews>
  <sheetFormatPr baseColWidth="10" defaultColWidth="11.42578125" defaultRowHeight="15" x14ac:dyDescent="0.25"/>
  <cols>
    <col min="1" max="1" width="7" customWidth="1"/>
    <col min="2" max="2" width="15.5703125" customWidth="1"/>
    <col min="3" max="3" width="9.42578125" customWidth="1"/>
    <col min="4" max="4" width="14.42578125" customWidth="1"/>
    <col min="5" max="6" width="16.85546875" customWidth="1"/>
    <col min="7" max="7" width="13.5703125" customWidth="1"/>
    <col min="8" max="8" width="15.140625" customWidth="1"/>
  </cols>
  <sheetData>
    <row r="3" spans="1:14" ht="21" x14ac:dyDescent="0.35">
      <c r="B3" s="42" t="s">
        <v>10</v>
      </c>
      <c r="C3" s="42"/>
      <c r="D3" s="42"/>
      <c r="E3" s="42"/>
      <c r="F3" s="42"/>
      <c r="G3" s="42"/>
      <c r="H3" s="42"/>
      <c r="M3">
        <v>1809</v>
      </c>
    </row>
    <row r="4" spans="1:14" x14ac:dyDescent="0.25">
      <c r="M4">
        <v>892</v>
      </c>
    </row>
    <row r="5" spans="1:14" x14ac:dyDescent="0.25">
      <c r="B5" s="37" t="s">
        <v>9</v>
      </c>
      <c r="C5" s="37"/>
      <c r="D5" s="37"/>
      <c r="E5" s="37"/>
      <c r="F5" s="37"/>
      <c r="G5" s="37"/>
      <c r="H5" s="37"/>
    </row>
    <row r="6" spans="1:14" ht="153" customHeight="1" x14ac:dyDescent="0.25">
      <c r="B6" s="43" t="s">
        <v>146</v>
      </c>
      <c r="C6" s="44"/>
      <c r="D6" s="5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J6">
        <v>3100</v>
      </c>
      <c r="M6">
        <f>SUM(M3:M5)</f>
        <v>2701</v>
      </c>
      <c r="N6">
        <f>M6/3</f>
        <v>900.33333333333337</v>
      </c>
    </row>
    <row r="7" spans="1:14" ht="125.25" customHeight="1" x14ac:dyDescent="0.25">
      <c r="B7" s="43" t="s">
        <v>152</v>
      </c>
      <c r="C7" s="44"/>
      <c r="D7" s="5" t="s">
        <v>153</v>
      </c>
      <c r="E7" s="5" t="s">
        <v>154</v>
      </c>
      <c r="F7" s="5" t="s">
        <v>155</v>
      </c>
      <c r="G7" s="5" t="s">
        <v>163</v>
      </c>
      <c r="H7" s="5" t="s">
        <v>157</v>
      </c>
      <c r="J7">
        <v>2550</v>
      </c>
      <c r="M7">
        <f>M6/J7</f>
        <v>1.0592156862745099</v>
      </c>
    </row>
    <row r="8" spans="1:14" x14ac:dyDescent="0.25">
      <c r="B8" s="37" t="s">
        <v>158</v>
      </c>
      <c r="C8" s="37" t="s">
        <v>159</v>
      </c>
      <c r="D8" s="7" t="s">
        <v>144</v>
      </c>
      <c r="E8" s="7" t="s">
        <v>160</v>
      </c>
      <c r="F8" s="7" t="s">
        <v>161</v>
      </c>
      <c r="G8" s="7" t="s">
        <v>141</v>
      </c>
      <c r="H8" s="7" t="s">
        <v>162</v>
      </c>
      <c r="J8">
        <f>J6-J7</f>
        <v>550</v>
      </c>
    </row>
    <row r="9" spans="1:14" x14ac:dyDescent="0.25">
      <c r="B9" s="37"/>
      <c r="C9" s="37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10" spans="1:14" ht="60" x14ac:dyDescent="0.25">
      <c r="A10" s="38" t="s">
        <v>8</v>
      </c>
      <c r="B10" s="12" t="s">
        <v>164</v>
      </c>
      <c r="C10" s="14">
        <v>1</v>
      </c>
      <c r="D10" s="9">
        <v>2</v>
      </c>
      <c r="E10" s="9">
        <v>3</v>
      </c>
      <c r="F10" s="9">
        <v>4</v>
      </c>
      <c r="G10" s="10">
        <v>5</v>
      </c>
      <c r="H10" s="11">
        <v>6</v>
      </c>
    </row>
    <row r="11" spans="1:14" ht="60" x14ac:dyDescent="0.25">
      <c r="A11" s="39"/>
      <c r="B11" s="13" t="s">
        <v>165</v>
      </c>
      <c r="C11" s="14">
        <v>2</v>
      </c>
      <c r="D11" s="9">
        <v>3</v>
      </c>
      <c r="E11" s="9">
        <v>4</v>
      </c>
      <c r="F11" s="10">
        <v>5</v>
      </c>
      <c r="G11" s="11">
        <v>6</v>
      </c>
      <c r="H11" s="11">
        <v>7</v>
      </c>
    </row>
    <row r="12" spans="1:14" ht="75" x14ac:dyDescent="0.25">
      <c r="A12" s="39"/>
      <c r="B12" s="13" t="s">
        <v>166</v>
      </c>
      <c r="C12" s="14">
        <v>3</v>
      </c>
      <c r="D12" s="9">
        <v>4</v>
      </c>
      <c r="E12" s="10">
        <v>5</v>
      </c>
      <c r="F12" s="11">
        <v>6</v>
      </c>
      <c r="G12" s="11">
        <v>7</v>
      </c>
      <c r="H12" s="16">
        <v>8</v>
      </c>
    </row>
    <row r="13" spans="1:14" ht="45" x14ac:dyDescent="0.25">
      <c r="A13" s="39"/>
      <c r="B13" s="13" t="s">
        <v>167</v>
      </c>
      <c r="C13" s="14">
        <v>4</v>
      </c>
      <c r="D13" s="10">
        <v>5</v>
      </c>
      <c r="E13" s="11">
        <v>6</v>
      </c>
      <c r="F13" s="11">
        <v>7</v>
      </c>
      <c r="G13" s="16">
        <v>8</v>
      </c>
      <c r="H13" s="16">
        <v>9</v>
      </c>
    </row>
    <row r="14" spans="1:14" ht="60" x14ac:dyDescent="0.25">
      <c r="A14" s="40"/>
      <c r="B14" s="13" t="s">
        <v>168</v>
      </c>
      <c r="C14" s="14">
        <v>5</v>
      </c>
      <c r="D14" s="11">
        <v>6</v>
      </c>
      <c r="E14" s="11">
        <v>7</v>
      </c>
      <c r="F14" s="16">
        <v>8</v>
      </c>
      <c r="G14" s="16">
        <v>9</v>
      </c>
      <c r="H14" s="16">
        <v>10</v>
      </c>
    </row>
    <row r="15" spans="1:14" x14ac:dyDescent="0.25">
      <c r="D15" s="8"/>
    </row>
    <row r="18" spans="4:5" x14ac:dyDescent="0.25">
      <c r="D18" t="s">
        <v>169</v>
      </c>
    </row>
    <row r="20" spans="4:5" ht="15" customHeight="1" x14ac:dyDescent="0.25">
      <c r="D20" s="41" t="s">
        <v>170</v>
      </c>
      <c r="E20" s="41" t="s">
        <v>171</v>
      </c>
    </row>
    <row r="21" spans="4:5" x14ac:dyDescent="0.25">
      <c r="D21" s="41" t="s">
        <v>172</v>
      </c>
      <c r="E21" s="41" t="s">
        <v>173</v>
      </c>
    </row>
    <row r="22" spans="4:5" x14ac:dyDescent="0.25">
      <c r="D22" s="16" t="s">
        <v>174</v>
      </c>
      <c r="E22" s="15" t="s">
        <v>173</v>
      </c>
    </row>
    <row r="23" spans="4:5" x14ac:dyDescent="0.25">
      <c r="D23" s="11" t="s">
        <v>175</v>
      </c>
      <c r="E23" s="4" t="s">
        <v>176</v>
      </c>
    </row>
    <row r="24" spans="4:5" x14ac:dyDescent="0.25">
      <c r="D24" s="10">
        <v>5</v>
      </c>
      <c r="E24" s="4" t="s">
        <v>177</v>
      </c>
    </row>
    <row r="25" spans="4:5" x14ac:dyDescent="0.25">
      <c r="D25" s="9" t="s">
        <v>178</v>
      </c>
      <c r="E25" s="4" t="s">
        <v>179</v>
      </c>
    </row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</vt:lpstr>
      <vt:lpstr>PROBABILIDAD</vt:lpstr>
      <vt:lpstr>IMPACTO DEL RIESGO</vt:lpstr>
      <vt:lpstr>VALORACIÓN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Forero</dc:creator>
  <cp:keywords/>
  <dc:description/>
  <cp:lastModifiedBy>Jenny Forero Fandiño</cp:lastModifiedBy>
  <cp:revision/>
  <dcterms:created xsi:type="dcterms:W3CDTF">2026-07-27T23:55:42Z</dcterms:created>
  <dcterms:modified xsi:type="dcterms:W3CDTF">2026-09-15T14:23:28Z</dcterms:modified>
  <cp:category/>
  <cp:contentStatus/>
</cp:coreProperties>
</file>