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2026\AGUADAS\8. Calle 4 carrera 7 y 8\"/>
    </mc:Choice>
  </mc:AlternateContent>
  <xr:revisionPtr revIDLastSave="0" documentId="13_ncr:1_{FD093441-B74D-497B-B3CD-037A1593DF80}" xr6:coauthVersionLast="47" xr6:coauthVersionMax="47" xr10:uidLastSave="{00000000-0000-0000-0000-000000000000}"/>
  <bookViews>
    <workbookView xWindow="-120" yWindow="-120" windowWidth="20730" windowHeight="11040" tabRatio="950" firstSheet="28" activeTab="31" xr2:uid="{00000000-000D-0000-FFFF-FFFF00000000}"/>
  </bookViews>
  <sheets>
    <sheet name="ANALISIS M.O" sheetId="10" state="hidden" r:id="rId1"/>
    <sheet name="1 localizacion" sheetId="2" state="hidden" r:id="rId2"/>
    <sheet name="2 Cerramiento " sheetId="3" state="hidden" r:id="rId3"/>
    <sheet name="3 señal " sheetId="4" state="hidden" r:id="rId4"/>
    <sheet name="4 Valla" sheetId="5" state="hidden" r:id="rId5"/>
    <sheet name="5 corte" sheetId="6" state="hidden" r:id="rId6"/>
    <sheet name="6 demoliciones" sheetId="8" state="hidden" r:id="rId7"/>
    <sheet name="7 excavación comun " sheetId="45" state="hidden" r:id="rId8"/>
    <sheet name="8 excavación conglomerado" sheetId="9" state="hidden" r:id="rId9"/>
    <sheet name="9 retiro " sheetId="11" state="hidden" r:id="rId10"/>
    <sheet name="10 Arena" sheetId="57" state="hidden" r:id="rId11"/>
    <sheet name="11 lleno " sheetId="46" state="hidden" r:id="rId12"/>
    <sheet name="12 subbase" sheetId="12" state="hidden" r:id="rId13"/>
    <sheet name="13 Afirmado" sheetId="13" state="hidden" r:id="rId14"/>
    <sheet name="14 concreto 21 Mpa" sheetId="58" state="hidden" r:id="rId15"/>
    <sheet name="15 concreto MR42" sheetId="15" state="hidden" r:id="rId16"/>
    <sheet name="16 sardinel" sheetId="16" state="hidden" r:id="rId17"/>
    <sheet name="17 sello" sheetId="7" state="hidden" r:id="rId18"/>
    <sheet name="18 acero " sheetId="17" state="hidden" r:id="rId19"/>
    <sheet name="19 canastillas" sheetId="18" state="hidden" r:id="rId20"/>
    <sheet name="20 malla " sheetId="60" state="hidden" r:id="rId21"/>
    <sheet name="21 tubería 8&quot;" sheetId="50" state="hidden" r:id="rId22"/>
    <sheet name="22 empalme" sheetId="47" state="hidden" r:id="rId23"/>
    <sheet name="23 Sumidero T" sheetId="44" state="hidden" r:id="rId24"/>
    <sheet name="24 Tapa con aro" sheetId="63" state="hidden" r:id="rId25"/>
    <sheet name="25 Señalización simbolos" sheetId="62" state="hidden" r:id="rId26"/>
    <sheet name="26 Reductor" sheetId="64" state="hidden" r:id="rId27"/>
    <sheet name="BASE DE DATOS" sheetId="1" state="hidden" r:id="rId28"/>
    <sheet name="PRESUPUESTO DE OBRA" sheetId="22" r:id="rId29"/>
    <sheet name="PROGRAMACION" sheetId="21" state="hidden" r:id="rId30"/>
    <sheet name="A.I.U." sheetId="20" state="hidden" r:id="rId31"/>
    <sheet name="1" sheetId="23" r:id="rId32"/>
    <sheet name="2" sheetId="24" r:id="rId33"/>
    <sheet name="3" sheetId="25" r:id="rId34"/>
    <sheet name="4" sheetId="26" r:id="rId35"/>
    <sheet name="5" sheetId="27" r:id="rId36"/>
    <sheet name="6" sheetId="29" r:id="rId37"/>
    <sheet name="7" sheetId="42" r:id="rId38"/>
    <sheet name="8" sheetId="30" r:id="rId39"/>
    <sheet name="9" sheetId="31" r:id="rId40"/>
    <sheet name="10" sheetId="56" r:id="rId41"/>
    <sheet name="11" sheetId="43" r:id="rId42"/>
    <sheet name="12" sheetId="32" r:id="rId43"/>
    <sheet name="13" sheetId="33" r:id="rId44"/>
    <sheet name="14" sheetId="59" r:id="rId45"/>
    <sheet name="15" sheetId="35" r:id="rId46"/>
    <sheet name="16" sheetId="36" r:id="rId47"/>
    <sheet name="17" sheetId="28" r:id="rId48"/>
    <sheet name="18" sheetId="37" r:id="rId49"/>
    <sheet name="19" sheetId="38" r:id="rId50"/>
    <sheet name="20" sheetId="61" r:id="rId51"/>
    <sheet name="21" sheetId="52" r:id="rId52"/>
    <sheet name="22" sheetId="53" r:id="rId53"/>
    <sheet name="23" sheetId="55" r:id="rId54"/>
    <sheet name="24" sheetId="65" r:id="rId55"/>
    <sheet name="25" sheetId="66" r:id="rId56"/>
    <sheet name="26" sheetId="67" r:id="rId57"/>
  </sheets>
  <definedNames>
    <definedName name="_________key2" localSheetId="40" hidden="1">#REF!</definedName>
    <definedName name="_________key2" localSheetId="41" hidden="1">#REF!</definedName>
    <definedName name="_________key2" localSheetId="44" hidden="1">#REF!</definedName>
    <definedName name="_________key2" localSheetId="14" hidden="1">#REF!</definedName>
    <definedName name="_________key2" localSheetId="50" hidden="1">#REF!</definedName>
    <definedName name="_________key2" localSheetId="20" hidden="1">#REF!</definedName>
    <definedName name="_________key2" localSheetId="51" hidden="1">#REF!</definedName>
    <definedName name="_________key2" localSheetId="21" hidden="1">#REF!</definedName>
    <definedName name="_________key2" localSheetId="52" hidden="1">#REF!</definedName>
    <definedName name="_________key2" localSheetId="53" hidden="1">#REF!</definedName>
    <definedName name="_________key2" localSheetId="54" hidden="1">#REF!</definedName>
    <definedName name="_________key2" localSheetId="55" hidden="1">#REF!</definedName>
    <definedName name="_________key2" localSheetId="25" hidden="1">#REF!</definedName>
    <definedName name="_________key2" localSheetId="56" hidden="1">#REF!</definedName>
    <definedName name="_________key2" localSheetId="26" hidden="1">#REF!</definedName>
    <definedName name="_________key2" localSheetId="37" hidden="1">#REF!</definedName>
    <definedName name="_________key2" hidden="1">#REF!</definedName>
    <definedName name="________key2" localSheetId="40" hidden="1">#REF!</definedName>
    <definedName name="________key2" localSheetId="41" hidden="1">#REF!</definedName>
    <definedName name="________key2" localSheetId="44" hidden="1">#REF!</definedName>
    <definedName name="________key2" localSheetId="14" hidden="1">#REF!</definedName>
    <definedName name="________key2" localSheetId="50" hidden="1">#REF!</definedName>
    <definedName name="________key2" localSheetId="20" hidden="1">#REF!</definedName>
    <definedName name="________key2" localSheetId="51" hidden="1">#REF!</definedName>
    <definedName name="________key2" localSheetId="21" hidden="1">#REF!</definedName>
    <definedName name="________key2" localSheetId="52" hidden="1">#REF!</definedName>
    <definedName name="________key2" localSheetId="53" hidden="1">#REF!</definedName>
    <definedName name="________key2" localSheetId="54" hidden="1">#REF!</definedName>
    <definedName name="________key2" localSheetId="55" hidden="1">#REF!</definedName>
    <definedName name="________key2" localSheetId="25" hidden="1">#REF!</definedName>
    <definedName name="________key2" localSheetId="56" hidden="1">#REF!</definedName>
    <definedName name="________key2" localSheetId="26" hidden="1">#REF!</definedName>
    <definedName name="________key2" localSheetId="37" hidden="1">#REF!</definedName>
    <definedName name="________key2" hidden="1">#REF!</definedName>
    <definedName name="________key3" localSheetId="40" hidden="1">#REF!</definedName>
    <definedName name="________key3" localSheetId="41" hidden="1">#REF!</definedName>
    <definedName name="________key3" localSheetId="44" hidden="1">#REF!</definedName>
    <definedName name="________key3" localSheetId="14" hidden="1">#REF!</definedName>
    <definedName name="________key3" localSheetId="50" hidden="1">#REF!</definedName>
    <definedName name="________key3" localSheetId="20" hidden="1">#REF!</definedName>
    <definedName name="________key3" localSheetId="51" hidden="1">#REF!</definedName>
    <definedName name="________key3" localSheetId="21" hidden="1">#REF!</definedName>
    <definedName name="________key3" localSheetId="52" hidden="1">#REF!</definedName>
    <definedName name="________key3" localSheetId="53" hidden="1">#REF!</definedName>
    <definedName name="________key3" localSheetId="54" hidden="1">#REF!</definedName>
    <definedName name="________key3" localSheetId="55" hidden="1">#REF!</definedName>
    <definedName name="________key3" localSheetId="25" hidden="1">#REF!</definedName>
    <definedName name="________key3" localSheetId="56" hidden="1">#REF!</definedName>
    <definedName name="________key3" localSheetId="26" hidden="1">#REF!</definedName>
    <definedName name="________key3" localSheetId="37" hidden="1">#REF!</definedName>
    <definedName name="________key3" hidden="1">#REF!</definedName>
    <definedName name="___key2" localSheetId="40" hidden="1">#REF!</definedName>
    <definedName name="___key2" localSheetId="41" hidden="1">#REF!</definedName>
    <definedName name="___key2" localSheetId="44" hidden="1">#REF!</definedName>
    <definedName name="___key2" localSheetId="50" hidden="1">#REF!</definedName>
    <definedName name="___key2" localSheetId="20" hidden="1">#REF!</definedName>
    <definedName name="___key2" localSheetId="51" hidden="1">#REF!</definedName>
    <definedName name="___key2" localSheetId="21" hidden="1">#REF!</definedName>
    <definedName name="___key2" localSheetId="52" hidden="1">#REF!</definedName>
    <definedName name="___key2" localSheetId="53" hidden="1">#REF!</definedName>
    <definedName name="___key2" localSheetId="54" hidden="1">#REF!</definedName>
    <definedName name="___key2" localSheetId="55" hidden="1">#REF!</definedName>
    <definedName name="___key2" localSheetId="25" hidden="1">#REF!</definedName>
    <definedName name="___key2" localSheetId="56" hidden="1">#REF!</definedName>
    <definedName name="___key2" localSheetId="26" hidden="1">#REF!</definedName>
    <definedName name="___key2" localSheetId="37" hidden="1">#REF!</definedName>
    <definedName name="___key2" hidden="1">#REF!</definedName>
    <definedName name="___key3" localSheetId="40" hidden="1">#REF!</definedName>
    <definedName name="___key3" localSheetId="41" hidden="1">#REF!</definedName>
    <definedName name="___key3" localSheetId="44" hidden="1">#REF!</definedName>
    <definedName name="___key3" localSheetId="50" hidden="1">#REF!</definedName>
    <definedName name="___key3" localSheetId="20" hidden="1">#REF!</definedName>
    <definedName name="___key3" localSheetId="51" hidden="1">#REF!</definedName>
    <definedName name="___key3" localSheetId="21" hidden="1">#REF!</definedName>
    <definedName name="___key3" localSheetId="52" hidden="1">#REF!</definedName>
    <definedName name="___key3" localSheetId="53" hidden="1">#REF!</definedName>
    <definedName name="___key3" localSheetId="54" hidden="1">#REF!</definedName>
    <definedName name="___key3" localSheetId="55" hidden="1">#REF!</definedName>
    <definedName name="___key3" localSheetId="25" hidden="1">#REF!</definedName>
    <definedName name="___key3" localSheetId="56" hidden="1">#REF!</definedName>
    <definedName name="___key3" localSheetId="26" hidden="1">#REF!</definedName>
    <definedName name="___key3" localSheetId="37" hidden="1">#REF!</definedName>
    <definedName name="___key3" hidden="1">#REF!</definedName>
    <definedName name="___key31" localSheetId="40" hidden="1">#REF!</definedName>
    <definedName name="___key31" localSheetId="41" hidden="1">#REF!</definedName>
    <definedName name="___key31" localSheetId="44" hidden="1">#REF!</definedName>
    <definedName name="___key31" localSheetId="50" hidden="1">#REF!</definedName>
    <definedName name="___key31" localSheetId="20" hidden="1">#REF!</definedName>
    <definedName name="___key31" localSheetId="51" hidden="1">#REF!</definedName>
    <definedName name="___key31" localSheetId="21" hidden="1">#REF!</definedName>
    <definedName name="___key31" localSheetId="52" hidden="1">#REF!</definedName>
    <definedName name="___key31" localSheetId="53" hidden="1">#REF!</definedName>
    <definedName name="___key31" localSheetId="54" hidden="1">#REF!</definedName>
    <definedName name="___key31" localSheetId="55" hidden="1">#REF!</definedName>
    <definedName name="___key31" localSheetId="25" hidden="1">#REF!</definedName>
    <definedName name="___key31" localSheetId="56" hidden="1">#REF!</definedName>
    <definedName name="___key31" localSheetId="26" hidden="1">#REF!</definedName>
    <definedName name="___key31" localSheetId="37" hidden="1">#REF!</definedName>
    <definedName name="___key31" hidden="1">#REF!</definedName>
    <definedName name="__123Graph_A" localSheetId="40" hidden="1">#REF!</definedName>
    <definedName name="__123Graph_A" localSheetId="41" hidden="1">#REF!</definedName>
    <definedName name="__123Graph_A" localSheetId="44" hidden="1">#REF!</definedName>
    <definedName name="__123Graph_A" localSheetId="50" hidden="1">#REF!</definedName>
    <definedName name="__123Graph_A" localSheetId="20" hidden="1">#REF!</definedName>
    <definedName name="__123Graph_A" localSheetId="51" hidden="1">#REF!</definedName>
    <definedName name="__123Graph_A" localSheetId="21" hidden="1">#REF!</definedName>
    <definedName name="__123Graph_A" localSheetId="52" hidden="1">#REF!</definedName>
    <definedName name="__123Graph_A" localSheetId="53" hidden="1">#REF!</definedName>
    <definedName name="__123Graph_A" localSheetId="54" hidden="1">#REF!</definedName>
    <definedName name="__123Graph_A" localSheetId="55" hidden="1">#REF!</definedName>
    <definedName name="__123Graph_A" localSheetId="25" hidden="1">#REF!</definedName>
    <definedName name="__123Graph_A" localSheetId="56" hidden="1">#REF!</definedName>
    <definedName name="__123Graph_A" localSheetId="26" hidden="1">#REF!</definedName>
    <definedName name="__123Graph_A" localSheetId="37" hidden="1">#REF!</definedName>
    <definedName name="__123Graph_A" hidden="1">#REF!</definedName>
    <definedName name="__123Graph_Acaja" localSheetId="40" hidden="1">#REF!</definedName>
    <definedName name="__123Graph_Acaja" localSheetId="41" hidden="1">#REF!</definedName>
    <definedName name="__123Graph_Acaja" localSheetId="44" hidden="1">#REF!</definedName>
    <definedName name="__123Graph_Acaja" localSheetId="50" hidden="1">#REF!</definedName>
    <definedName name="__123Graph_Acaja" localSheetId="20" hidden="1">#REF!</definedName>
    <definedName name="__123Graph_Acaja" localSheetId="51" hidden="1">#REF!</definedName>
    <definedName name="__123Graph_Acaja" localSheetId="21" hidden="1">#REF!</definedName>
    <definedName name="__123Graph_Acaja" localSheetId="52" hidden="1">#REF!</definedName>
    <definedName name="__123Graph_Acaja" localSheetId="53" hidden="1">#REF!</definedName>
    <definedName name="__123Graph_Acaja" localSheetId="54" hidden="1">#REF!</definedName>
    <definedName name="__123Graph_Acaja" localSheetId="55" hidden="1">#REF!</definedName>
    <definedName name="__123Graph_Acaja" localSheetId="25" hidden="1">#REF!</definedName>
    <definedName name="__123Graph_Acaja" localSheetId="56" hidden="1">#REF!</definedName>
    <definedName name="__123Graph_Acaja" localSheetId="26" hidden="1">#REF!</definedName>
    <definedName name="__123Graph_Acaja" localSheetId="37" hidden="1">#REF!</definedName>
    <definedName name="__123Graph_Acaja" hidden="1">#REF!</definedName>
    <definedName name="__123Graph_ACart_AnticAdic" localSheetId="40" hidden="1">#REF!</definedName>
    <definedName name="__123Graph_ACart_AnticAdic" localSheetId="41" hidden="1">#REF!</definedName>
    <definedName name="__123Graph_ACart_AnticAdic" localSheetId="44" hidden="1">#REF!</definedName>
    <definedName name="__123Graph_ACart_AnticAdic" localSheetId="50" hidden="1">#REF!</definedName>
    <definedName name="__123Graph_ACart_AnticAdic" localSheetId="20" hidden="1">#REF!</definedName>
    <definedName name="__123Graph_ACart_AnticAdic" localSheetId="51" hidden="1">#REF!</definedName>
    <definedName name="__123Graph_ACart_AnticAdic" localSheetId="21" hidden="1">#REF!</definedName>
    <definedName name="__123Graph_ACart_AnticAdic" localSheetId="52" hidden="1">#REF!</definedName>
    <definedName name="__123Graph_ACart_AnticAdic" localSheetId="53" hidden="1">#REF!</definedName>
    <definedName name="__123Graph_ACart_AnticAdic" localSheetId="54" hidden="1">#REF!</definedName>
    <definedName name="__123Graph_ACart_AnticAdic" localSheetId="55" hidden="1">#REF!</definedName>
    <definedName name="__123Graph_ACart_AnticAdic" localSheetId="25" hidden="1">#REF!</definedName>
    <definedName name="__123Graph_ACart_AnticAdic" localSheetId="56" hidden="1">#REF!</definedName>
    <definedName name="__123Graph_ACart_AnticAdic" localSheetId="26" hidden="1">#REF!</definedName>
    <definedName name="__123Graph_ACart_AnticAdic" localSheetId="37" hidden="1">#REF!</definedName>
    <definedName name="__123Graph_ACart_AnticAdic" hidden="1">#REF!</definedName>
    <definedName name="__123Graph_AFACTURAC" localSheetId="40" hidden="1">#REF!</definedName>
    <definedName name="__123Graph_AFACTURAC" localSheetId="41" hidden="1">#REF!</definedName>
    <definedName name="__123Graph_AFACTURAC" localSheetId="44" hidden="1">#REF!</definedName>
    <definedName name="__123Graph_AFACTURAC" localSheetId="50" hidden="1">#REF!</definedName>
    <definedName name="__123Graph_AFACTURAC" localSheetId="20" hidden="1">#REF!</definedName>
    <definedName name="__123Graph_AFACTURAC" localSheetId="51" hidden="1">#REF!</definedName>
    <definedName name="__123Graph_AFACTURAC" localSheetId="21" hidden="1">#REF!</definedName>
    <definedName name="__123Graph_AFACTURAC" localSheetId="52" hidden="1">#REF!</definedName>
    <definedName name="__123Graph_AFACTURAC" localSheetId="53" hidden="1">#REF!</definedName>
    <definedName name="__123Graph_AFACTURAC" localSheetId="54" hidden="1">#REF!</definedName>
    <definedName name="__123Graph_AFACTURAC" localSheetId="55" hidden="1">#REF!</definedName>
    <definedName name="__123Graph_AFACTURAC" localSheetId="25" hidden="1">#REF!</definedName>
    <definedName name="__123Graph_AFACTURAC" localSheetId="56" hidden="1">#REF!</definedName>
    <definedName name="__123Graph_AFACTURAC" localSheetId="26" hidden="1">#REF!</definedName>
    <definedName name="__123Graph_AFACTURAC" localSheetId="37" hidden="1">#REF!</definedName>
    <definedName name="__123Graph_AFACTURAC" hidden="1">#REF!</definedName>
    <definedName name="__123Graph_AGraph2" localSheetId="40" hidden="1">#REF!</definedName>
    <definedName name="__123Graph_AGraph2" localSheetId="41" hidden="1">#REF!</definedName>
    <definedName name="__123Graph_AGraph2" localSheetId="44" hidden="1">#REF!</definedName>
    <definedName name="__123Graph_AGraph2" localSheetId="50" hidden="1">#REF!</definedName>
    <definedName name="__123Graph_AGraph2" localSheetId="20" hidden="1">#REF!</definedName>
    <definedName name="__123Graph_AGraph2" localSheetId="51" hidden="1">#REF!</definedName>
    <definedName name="__123Graph_AGraph2" localSheetId="21" hidden="1">#REF!</definedName>
    <definedName name="__123Graph_AGraph2" localSheetId="52" hidden="1">#REF!</definedName>
    <definedName name="__123Graph_AGraph2" localSheetId="53" hidden="1">#REF!</definedName>
    <definedName name="__123Graph_AGraph2" localSheetId="54" hidden="1">#REF!</definedName>
    <definedName name="__123Graph_AGraph2" localSheetId="55" hidden="1">#REF!</definedName>
    <definedName name="__123Graph_AGraph2" localSheetId="25" hidden="1">#REF!</definedName>
    <definedName name="__123Graph_AGraph2" localSheetId="56" hidden="1">#REF!</definedName>
    <definedName name="__123Graph_AGraph2" localSheetId="26" hidden="1">#REF!</definedName>
    <definedName name="__123Graph_AGraph2" localSheetId="37" hidden="1">#REF!</definedName>
    <definedName name="__123Graph_AGraph2" hidden="1">#REF!</definedName>
    <definedName name="__123Graph_B" localSheetId="40" hidden="1">#REF!</definedName>
    <definedName name="__123Graph_B" localSheetId="41" hidden="1">#REF!</definedName>
    <definedName name="__123Graph_B" localSheetId="44" hidden="1">#REF!</definedName>
    <definedName name="__123Graph_B" localSheetId="50" hidden="1">#REF!</definedName>
    <definedName name="__123Graph_B" localSheetId="20" hidden="1">#REF!</definedName>
    <definedName name="__123Graph_B" localSheetId="51" hidden="1">#REF!</definedName>
    <definedName name="__123Graph_B" localSheetId="21" hidden="1">#REF!</definedName>
    <definedName name="__123Graph_B" localSheetId="52" hidden="1">#REF!</definedName>
    <definedName name="__123Graph_B" localSheetId="53" hidden="1">#REF!</definedName>
    <definedName name="__123Graph_B" localSheetId="54" hidden="1">#REF!</definedName>
    <definedName name="__123Graph_B" localSheetId="55" hidden="1">#REF!</definedName>
    <definedName name="__123Graph_B" localSheetId="25" hidden="1">#REF!</definedName>
    <definedName name="__123Graph_B" localSheetId="56" hidden="1">#REF!</definedName>
    <definedName name="__123Graph_B" localSheetId="26" hidden="1">#REF!</definedName>
    <definedName name="__123Graph_B" localSheetId="37" hidden="1">#REF!</definedName>
    <definedName name="__123Graph_B" hidden="1">#REF!</definedName>
    <definedName name="__123Graph_Bcaja" localSheetId="40" hidden="1">#REF!</definedName>
    <definedName name="__123Graph_Bcaja" localSheetId="41" hidden="1">#REF!</definedName>
    <definedName name="__123Graph_Bcaja" localSheetId="44" hidden="1">#REF!</definedName>
    <definedName name="__123Graph_Bcaja" localSheetId="50" hidden="1">#REF!</definedName>
    <definedName name="__123Graph_Bcaja" localSheetId="20" hidden="1">#REF!</definedName>
    <definedName name="__123Graph_Bcaja" localSheetId="51" hidden="1">#REF!</definedName>
    <definedName name="__123Graph_Bcaja" localSheetId="21" hidden="1">#REF!</definedName>
    <definedName name="__123Graph_Bcaja" localSheetId="52" hidden="1">#REF!</definedName>
    <definedName name="__123Graph_Bcaja" localSheetId="53" hidden="1">#REF!</definedName>
    <definedName name="__123Graph_Bcaja" localSheetId="54" hidden="1">#REF!</definedName>
    <definedName name="__123Graph_Bcaja" localSheetId="55" hidden="1">#REF!</definedName>
    <definedName name="__123Graph_Bcaja" localSheetId="25" hidden="1">#REF!</definedName>
    <definedName name="__123Graph_Bcaja" localSheetId="56" hidden="1">#REF!</definedName>
    <definedName name="__123Graph_Bcaja" localSheetId="26" hidden="1">#REF!</definedName>
    <definedName name="__123Graph_Bcaja" localSheetId="37" hidden="1">#REF!</definedName>
    <definedName name="__123Graph_Bcaja" hidden="1">#REF!</definedName>
    <definedName name="__123Graph_BCart_AnticAdic" localSheetId="40" hidden="1">#REF!</definedName>
    <definedName name="__123Graph_BCart_AnticAdic" localSheetId="41" hidden="1">#REF!</definedName>
    <definedName name="__123Graph_BCart_AnticAdic" localSheetId="44" hidden="1">#REF!</definedName>
    <definedName name="__123Graph_BCart_AnticAdic" localSheetId="50" hidden="1">#REF!</definedName>
    <definedName name="__123Graph_BCart_AnticAdic" localSheetId="20" hidden="1">#REF!</definedName>
    <definedName name="__123Graph_BCart_AnticAdic" localSheetId="51" hidden="1">#REF!</definedName>
    <definedName name="__123Graph_BCart_AnticAdic" localSheetId="21" hidden="1">#REF!</definedName>
    <definedName name="__123Graph_BCart_AnticAdic" localSheetId="52" hidden="1">#REF!</definedName>
    <definedName name="__123Graph_BCart_AnticAdic" localSheetId="53" hidden="1">#REF!</definedName>
    <definedName name="__123Graph_BCart_AnticAdic" localSheetId="54" hidden="1">#REF!</definedName>
    <definedName name="__123Graph_BCart_AnticAdic" localSheetId="55" hidden="1">#REF!</definedName>
    <definedName name="__123Graph_BCart_AnticAdic" localSheetId="25" hidden="1">#REF!</definedName>
    <definedName name="__123Graph_BCart_AnticAdic" localSheetId="56" hidden="1">#REF!</definedName>
    <definedName name="__123Graph_BCart_AnticAdic" localSheetId="26" hidden="1">#REF!</definedName>
    <definedName name="__123Graph_BCart_AnticAdic" localSheetId="37" hidden="1">#REF!</definedName>
    <definedName name="__123Graph_BCart_AnticAdic" hidden="1">#REF!</definedName>
    <definedName name="__123Graph_Ccaja" localSheetId="40" hidden="1">#REF!</definedName>
    <definedName name="__123Graph_Ccaja" localSheetId="41" hidden="1">#REF!</definedName>
    <definedName name="__123Graph_Ccaja" localSheetId="44" hidden="1">#REF!</definedName>
    <definedName name="__123Graph_Ccaja" localSheetId="50" hidden="1">#REF!</definedName>
    <definedName name="__123Graph_Ccaja" localSheetId="20" hidden="1">#REF!</definedName>
    <definedName name="__123Graph_Ccaja" localSheetId="51" hidden="1">#REF!</definedName>
    <definedName name="__123Graph_Ccaja" localSheetId="21" hidden="1">#REF!</definedName>
    <definedName name="__123Graph_Ccaja" localSheetId="52" hidden="1">#REF!</definedName>
    <definedName name="__123Graph_Ccaja" localSheetId="53" hidden="1">#REF!</definedName>
    <definedName name="__123Graph_Ccaja" localSheetId="54" hidden="1">#REF!</definedName>
    <definedName name="__123Graph_Ccaja" localSheetId="55" hidden="1">#REF!</definedName>
    <definedName name="__123Graph_Ccaja" localSheetId="25" hidden="1">#REF!</definedName>
    <definedName name="__123Graph_Ccaja" localSheetId="56" hidden="1">#REF!</definedName>
    <definedName name="__123Graph_Ccaja" localSheetId="26" hidden="1">#REF!</definedName>
    <definedName name="__123Graph_Ccaja" localSheetId="37" hidden="1">#REF!</definedName>
    <definedName name="__123Graph_Ccaja" hidden="1">#REF!</definedName>
    <definedName name="__123Graph_CCart_AnticAdic" localSheetId="40" hidden="1">#REF!</definedName>
    <definedName name="__123Graph_CCart_AnticAdic" localSheetId="41" hidden="1">#REF!</definedName>
    <definedName name="__123Graph_CCart_AnticAdic" localSheetId="44" hidden="1">#REF!</definedName>
    <definedName name="__123Graph_CCart_AnticAdic" localSheetId="50" hidden="1">#REF!</definedName>
    <definedName name="__123Graph_CCart_AnticAdic" localSheetId="20" hidden="1">#REF!</definedName>
    <definedName name="__123Graph_CCart_AnticAdic" localSheetId="51" hidden="1">#REF!</definedName>
    <definedName name="__123Graph_CCart_AnticAdic" localSheetId="21" hidden="1">#REF!</definedName>
    <definedName name="__123Graph_CCart_AnticAdic" localSheetId="52" hidden="1">#REF!</definedName>
    <definedName name="__123Graph_CCart_AnticAdic" localSheetId="53" hidden="1">#REF!</definedName>
    <definedName name="__123Graph_CCart_AnticAdic" localSheetId="54" hidden="1">#REF!</definedName>
    <definedName name="__123Graph_CCart_AnticAdic" localSheetId="55" hidden="1">#REF!</definedName>
    <definedName name="__123Graph_CCart_AnticAdic" localSheetId="25" hidden="1">#REF!</definedName>
    <definedName name="__123Graph_CCart_AnticAdic" localSheetId="56" hidden="1">#REF!</definedName>
    <definedName name="__123Graph_CCart_AnticAdic" localSheetId="26" hidden="1">#REF!</definedName>
    <definedName name="__123Graph_CCart_AnticAdic" localSheetId="37" hidden="1">#REF!</definedName>
    <definedName name="__123Graph_CCart_AnticAdic" hidden="1">#REF!</definedName>
    <definedName name="__123Graph_Dcaja" localSheetId="40" hidden="1">#REF!</definedName>
    <definedName name="__123Graph_Dcaja" localSheetId="41" hidden="1">#REF!</definedName>
    <definedName name="__123Graph_Dcaja" localSheetId="44" hidden="1">#REF!</definedName>
    <definedName name="__123Graph_Dcaja" localSheetId="50" hidden="1">#REF!</definedName>
    <definedName name="__123Graph_Dcaja" localSheetId="20" hidden="1">#REF!</definedName>
    <definedName name="__123Graph_Dcaja" localSheetId="51" hidden="1">#REF!</definedName>
    <definedName name="__123Graph_Dcaja" localSheetId="21" hidden="1">#REF!</definedName>
    <definedName name="__123Graph_Dcaja" localSheetId="52" hidden="1">#REF!</definedName>
    <definedName name="__123Graph_Dcaja" localSheetId="53" hidden="1">#REF!</definedName>
    <definedName name="__123Graph_Dcaja" localSheetId="54" hidden="1">#REF!</definedName>
    <definedName name="__123Graph_Dcaja" localSheetId="55" hidden="1">#REF!</definedName>
    <definedName name="__123Graph_Dcaja" localSheetId="25" hidden="1">#REF!</definedName>
    <definedName name="__123Graph_Dcaja" localSheetId="56" hidden="1">#REF!</definedName>
    <definedName name="__123Graph_Dcaja" localSheetId="26" hidden="1">#REF!</definedName>
    <definedName name="__123Graph_Dcaja" localSheetId="37" hidden="1">#REF!</definedName>
    <definedName name="__123Graph_Dcaja" hidden="1">#REF!</definedName>
    <definedName name="__123Graph_DCart_AnticAdic" localSheetId="40" hidden="1">#REF!</definedName>
    <definedName name="__123Graph_DCart_AnticAdic" localSheetId="41" hidden="1">#REF!</definedName>
    <definedName name="__123Graph_DCart_AnticAdic" localSheetId="44" hidden="1">#REF!</definedName>
    <definedName name="__123Graph_DCart_AnticAdic" localSheetId="50" hidden="1">#REF!</definedName>
    <definedName name="__123Graph_DCart_AnticAdic" localSheetId="20" hidden="1">#REF!</definedName>
    <definedName name="__123Graph_DCart_AnticAdic" localSheetId="51" hidden="1">#REF!</definedName>
    <definedName name="__123Graph_DCart_AnticAdic" localSheetId="21" hidden="1">#REF!</definedName>
    <definedName name="__123Graph_DCart_AnticAdic" localSheetId="52" hidden="1">#REF!</definedName>
    <definedName name="__123Graph_DCart_AnticAdic" localSheetId="53" hidden="1">#REF!</definedName>
    <definedName name="__123Graph_DCart_AnticAdic" localSheetId="54" hidden="1">#REF!</definedName>
    <definedName name="__123Graph_DCart_AnticAdic" localSheetId="55" hidden="1">#REF!</definedName>
    <definedName name="__123Graph_DCart_AnticAdic" localSheetId="25" hidden="1">#REF!</definedName>
    <definedName name="__123Graph_DCart_AnticAdic" localSheetId="56" hidden="1">#REF!</definedName>
    <definedName name="__123Graph_DCart_AnticAdic" localSheetId="26" hidden="1">#REF!</definedName>
    <definedName name="__123Graph_DCart_AnticAdic" localSheetId="37" hidden="1">#REF!</definedName>
    <definedName name="__123Graph_DCart_AnticAdic" hidden="1">#REF!</definedName>
    <definedName name="__123Graph_ECart_AnticAdic" localSheetId="40" hidden="1">#REF!</definedName>
    <definedName name="__123Graph_ECart_AnticAdic" localSheetId="41" hidden="1">#REF!</definedName>
    <definedName name="__123Graph_ECart_AnticAdic" localSheetId="44" hidden="1">#REF!</definedName>
    <definedName name="__123Graph_ECart_AnticAdic" localSheetId="50" hidden="1">#REF!</definedName>
    <definedName name="__123Graph_ECart_AnticAdic" localSheetId="20" hidden="1">#REF!</definedName>
    <definedName name="__123Graph_ECart_AnticAdic" localSheetId="51" hidden="1">#REF!</definedName>
    <definedName name="__123Graph_ECart_AnticAdic" localSheetId="21" hidden="1">#REF!</definedName>
    <definedName name="__123Graph_ECart_AnticAdic" localSheetId="52" hidden="1">#REF!</definedName>
    <definedName name="__123Graph_ECart_AnticAdic" localSheetId="53" hidden="1">#REF!</definedName>
    <definedName name="__123Graph_ECart_AnticAdic" localSheetId="54" hidden="1">#REF!</definedName>
    <definedName name="__123Graph_ECart_AnticAdic" localSheetId="55" hidden="1">#REF!</definedName>
    <definedName name="__123Graph_ECart_AnticAdic" localSheetId="25" hidden="1">#REF!</definedName>
    <definedName name="__123Graph_ECart_AnticAdic" localSheetId="56" hidden="1">#REF!</definedName>
    <definedName name="__123Graph_ECart_AnticAdic" localSheetId="26" hidden="1">#REF!</definedName>
    <definedName name="__123Graph_ECart_AnticAdic" localSheetId="37" hidden="1">#REF!</definedName>
    <definedName name="__123Graph_ECart_AnticAdic" hidden="1">#REF!</definedName>
    <definedName name="__123Graph_LBL_ACart_AnticAdic" localSheetId="40" hidden="1">#REF!</definedName>
    <definedName name="__123Graph_LBL_ACart_AnticAdic" localSheetId="41" hidden="1">#REF!</definedName>
    <definedName name="__123Graph_LBL_ACart_AnticAdic" localSheetId="44" hidden="1">#REF!</definedName>
    <definedName name="__123Graph_LBL_ACart_AnticAdic" localSheetId="50" hidden="1">#REF!</definedName>
    <definedName name="__123Graph_LBL_ACart_AnticAdic" localSheetId="20" hidden="1">#REF!</definedName>
    <definedName name="__123Graph_LBL_ACart_AnticAdic" localSheetId="51" hidden="1">#REF!</definedName>
    <definedName name="__123Graph_LBL_ACart_AnticAdic" localSheetId="21" hidden="1">#REF!</definedName>
    <definedName name="__123Graph_LBL_ACart_AnticAdic" localSheetId="52" hidden="1">#REF!</definedName>
    <definedName name="__123Graph_LBL_ACart_AnticAdic" localSheetId="53" hidden="1">#REF!</definedName>
    <definedName name="__123Graph_LBL_ACart_AnticAdic" localSheetId="54" hidden="1">#REF!</definedName>
    <definedName name="__123Graph_LBL_ACart_AnticAdic" localSheetId="55" hidden="1">#REF!</definedName>
    <definedName name="__123Graph_LBL_ACart_AnticAdic" localSheetId="25" hidden="1">#REF!</definedName>
    <definedName name="__123Graph_LBL_ACart_AnticAdic" localSheetId="56" hidden="1">#REF!</definedName>
    <definedName name="__123Graph_LBL_ACart_AnticAdic" localSheetId="26" hidden="1">#REF!</definedName>
    <definedName name="__123Graph_LBL_ACart_AnticAdic" localSheetId="37" hidden="1">#REF!</definedName>
    <definedName name="__123Graph_LBL_ACart_AnticAdic" hidden="1">#REF!</definedName>
    <definedName name="__123Graph_LBL_Ccaja" localSheetId="40" hidden="1">#REF!</definedName>
    <definedName name="__123Graph_LBL_Ccaja" localSheetId="41" hidden="1">#REF!</definedName>
    <definedName name="__123Graph_LBL_Ccaja" localSheetId="44" hidden="1">#REF!</definedName>
    <definedName name="__123Graph_LBL_Ccaja" localSheetId="50" hidden="1">#REF!</definedName>
    <definedName name="__123Graph_LBL_Ccaja" localSheetId="20" hidden="1">#REF!</definedName>
    <definedName name="__123Graph_LBL_Ccaja" localSheetId="51" hidden="1">#REF!</definedName>
    <definedName name="__123Graph_LBL_Ccaja" localSheetId="21" hidden="1">#REF!</definedName>
    <definedName name="__123Graph_LBL_Ccaja" localSheetId="52" hidden="1">#REF!</definedName>
    <definedName name="__123Graph_LBL_Ccaja" localSheetId="53" hidden="1">#REF!</definedName>
    <definedName name="__123Graph_LBL_Ccaja" localSheetId="54" hidden="1">#REF!</definedName>
    <definedName name="__123Graph_LBL_Ccaja" localSheetId="55" hidden="1">#REF!</definedName>
    <definedName name="__123Graph_LBL_Ccaja" localSheetId="25" hidden="1">#REF!</definedName>
    <definedName name="__123Graph_LBL_Ccaja" localSheetId="56" hidden="1">#REF!</definedName>
    <definedName name="__123Graph_LBL_Ccaja" localSheetId="26" hidden="1">#REF!</definedName>
    <definedName name="__123Graph_LBL_Ccaja" localSheetId="37" hidden="1">#REF!</definedName>
    <definedName name="__123Graph_LBL_Ccaja" hidden="1">#REF!</definedName>
    <definedName name="__123Graph_LBL_DCart_AnticAdic" localSheetId="40" hidden="1">#REF!</definedName>
    <definedName name="__123Graph_LBL_DCart_AnticAdic" localSheetId="41" hidden="1">#REF!</definedName>
    <definedName name="__123Graph_LBL_DCart_AnticAdic" localSheetId="44" hidden="1">#REF!</definedName>
    <definedName name="__123Graph_LBL_DCart_AnticAdic" localSheetId="50" hidden="1">#REF!</definedName>
    <definedName name="__123Graph_LBL_DCart_AnticAdic" localSheetId="20" hidden="1">#REF!</definedName>
    <definedName name="__123Graph_LBL_DCart_AnticAdic" localSheetId="51" hidden="1">#REF!</definedName>
    <definedName name="__123Graph_LBL_DCart_AnticAdic" localSheetId="21" hidden="1">#REF!</definedName>
    <definedName name="__123Graph_LBL_DCart_AnticAdic" localSheetId="52" hidden="1">#REF!</definedName>
    <definedName name="__123Graph_LBL_DCart_AnticAdic" localSheetId="53" hidden="1">#REF!</definedName>
    <definedName name="__123Graph_LBL_DCart_AnticAdic" localSheetId="54" hidden="1">#REF!</definedName>
    <definedName name="__123Graph_LBL_DCart_AnticAdic" localSheetId="55" hidden="1">#REF!</definedName>
    <definedName name="__123Graph_LBL_DCart_AnticAdic" localSheetId="25" hidden="1">#REF!</definedName>
    <definedName name="__123Graph_LBL_DCart_AnticAdic" localSheetId="56" hidden="1">#REF!</definedName>
    <definedName name="__123Graph_LBL_DCart_AnticAdic" localSheetId="26" hidden="1">#REF!</definedName>
    <definedName name="__123Graph_LBL_DCart_AnticAdic" localSheetId="37" hidden="1">#REF!</definedName>
    <definedName name="__123Graph_LBL_DCart_AnticAdic" hidden="1">#REF!</definedName>
    <definedName name="__123Graph_X" localSheetId="40" hidden="1">#REF!</definedName>
    <definedName name="__123Graph_X" localSheetId="41" hidden="1">#REF!</definedName>
    <definedName name="__123Graph_X" localSheetId="44" hidden="1">#REF!</definedName>
    <definedName name="__123Graph_X" localSheetId="50" hidden="1">#REF!</definedName>
    <definedName name="__123Graph_X" localSheetId="20" hidden="1">#REF!</definedName>
    <definedName name="__123Graph_X" localSheetId="51" hidden="1">#REF!</definedName>
    <definedName name="__123Graph_X" localSheetId="21" hidden="1">#REF!</definedName>
    <definedName name="__123Graph_X" localSheetId="52" hidden="1">#REF!</definedName>
    <definedName name="__123Graph_X" localSheetId="53" hidden="1">#REF!</definedName>
    <definedName name="__123Graph_X" localSheetId="54" hidden="1">#REF!</definedName>
    <definedName name="__123Graph_X" localSheetId="55" hidden="1">#REF!</definedName>
    <definedName name="__123Graph_X" localSheetId="25" hidden="1">#REF!</definedName>
    <definedName name="__123Graph_X" localSheetId="56" hidden="1">#REF!</definedName>
    <definedName name="__123Graph_X" localSheetId="26" hidden="1">#REF!</definedName>
    <definedName name="__123Graph_X" localSheetId="37" hidden="1">#REF!</definedName>
    <definedName name="__123Graph_X" hidden="1">#REF!</definedName>
    <definedName name="__123Graph_Xcaja" localSheetId="40" hidden="1">#REF!</definedName>
    <definedName name="__123Graph_Xcaja" localSheetId="41" hidden="1">#REF!</definedName>
    <definedName name="__123Graph_Xcaja" localSheetId="44" hidden="1">#REF!</definedName>
    <definedName name="__123Graph_Xcaja" localSheetId="50" hidden="1">#REF!</definedName>
    <definedName name="__123Graph_Xcaja" localSheetId="20" hidden="1">#REF!</definedName>
    <definedName name="__123Graph_Xcaja" localSheetId="51" hidden="1">#REF!</definedName>
    <definedName name="__123Graph_Xcaja" localSheetId="21" hidden="1">#REF!</definedName>
    <definedName name="__123Graph_Xcaja" localSheetId="52" hidden="1">#REF!</definedName>
    <definedName name="__123Graph_Xcaja" localSheetId="53" hidden="1">#REF!</definedName>
    <definedName name="__123Graph_Xcaja" localSheetId="54" hidden="1">#REF!</definedName>
    <definedName name="__123Graph_Xcaja" localSheetId="55" hidden="1">#REF!</definedName>
    <definedName name="__123Graph_Xcaja" localSheetId="25" hidden="1">#REF!</definedName>
    <definedName name="__123Graph_Xcaja" localSheetId="56" hidden="1">#REF!</definedName>
    <definedName name="__123Graph_Xcaja" localSheetId="26" hidden="1">#REF!</definedName>
    <definedName name="__123Graph_Xcaja" localSheetId="37" hidden="1">#REF!</definedName>
    <definedName name="__123Graph_Xcaja" hidden="1">#REF!</definedName>
    <definedName name="__a1" localSheetId="10" hidden="1">{"TAB1",#N/A,TRUE,"GENERAL";"TAB2",#N/A,TRUE,"GENERAL";"TAB3",#N/A,TRUE,"GENERAL";"TAB4",#N/A,TRUE,"GENERAL";"TAB5",#N/A,TRUE,"GENERAL"}</definedName>
    <definedName name="__a1" localSheetId="14" hidden="1">{"TAB1",#N/A,TRUE,"GENERAL";"TAB2",#N/A,TRUE,"GENERAL";"TAB3",#N/A,TRUE,"GENERAL";"TAB4",#N/A,TRUE,"GENERAL";"TAB5",#N/A,TRUE,"GENERAL"}</definedName>
    <definedName name="__a1" localSheetId="20" hidden="1">{"TAB1",#N/A,TRUE,"GENERAL";"TAB2",#N/A,TRUE,"GENERAL";"TAB3",#N/A,TRUE,"GENERAL";"TAB4",#N/A,TRUE,"GENERAL";"TAB5",#N/A,TRUE,"GENERAL"}</definedName>
    <definedName name="__a1" localSheetId="23" hidden="1">{"TAB1",#N/A,TRUE,"GENERAL";"TAB2",#N/A,TRUE,"GENERAL";"TAB3",#N/A,TRUE,"GENERAL";"TAB4",#N/A,TRUE,"GENERAL";"TAB5",#N/A,TRUE,"GENERAL"}</definedName>
    <definedName name="__a1" localSheetId="24" hidden="1">{"TAB1",#N/A,TRUE,"GENERAL";"TAB2",#N/A,TRUE,"GENERAL";"TAB3",#N/A,TRUE,"GENERAL";"TAB4",#N/A,TRUE,"GENERAL";"TAB5",#N/A,TRUE,"GENERAL"}</definedName>
    <definedName name="__a1" localSheetId="25" hidden="1">{"TAB1",#N/A,TRUE,"GENERAL";"TAB2",#N/A,TRUE,"GENERAL";"TAB3",#N/A,TRUE,"GENERAL";"TAB4",#N/A,TRUE,"GENERAL";"TAB5",#N/A,TRUE,"GENERAL"}</definedName>
    <definedName name="__a1" localSheetId="26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0" hidden="1">{"TAB1",#N/A,TRUE,"GENERAL";"TAB2",#N/A,TRUE,"GENERAL";"TAB3",#N/A,TRUE,"GENERAL";"TAB4",#N/A,TRUE,"GENERAL";"TAB5",#N/A,TRUE,"GENERAL"}</definedName>
    <definedName name="__a3" localSheetId="14" hidden="1">{"TAB1",#N/A,TRUE,"GENERAL";"TAB2",#N/A,TRUE,"GENERAL";"TAB3",#N/A,TRUE,"GENERAL";"TAB4",#N/A,TRUE,"GENERAL";"TAB5",#N/A,TRUE,"GENERAL"}</definedName>
    <definedName name="__a3" localSheetId="20" hidden="1">{"TAB1",#N/A,TRUE,"GENERAL";"TAB2",#N/A,TRUE,"GENERAL";"TAB3",#N/A,TRUE,"GENERAL";"TAB4",#N/A,TRUE,"GENERAL";"TAB5",#N/A,TRUE,"GENERAL"}</definedName>
    <definedName name="__a3" localSheetId="23" hidden="1">{"TAB1",#N/A,TRUE,"GENERAL";"TAB2",#N/A,TRUE,"GENERAL";"TAB3",#N/A,TRUE,"GENERAL";"TAB4",#N/A,TRUE,"GENERAL";"TAB5",#N/A,TRUE,"GENERAL"}</definedName>
    <definedName name="__a3" localSheetId="24" hidden="1">{"TAB1",#N/A,TRUE,"GENERAL";"TAB2",#N/A,TRUE,"GENERAL";"TAB3",#N/A,TRUE,"GENERAL";"TAB4",#N/A,TRUE,"GENERAL";"TAB5",#N/A,TRUE,"GENERAL"}</definedName>
    <definedName name="__a3" localSheetId="25" hidden="1">{"TAB1",#N/A,TRUE,"GENERAL";"TAB2",#N/A,TRUE,"GENERAL";"TAB3",#N/A,TRUE,"GENERAL";"TAB4",#N/A,TRUE,"GENERAL";"TAB5",#N/A,TRUE,"GENERAL"}</definedName>
    <definedName name="__a3" localSheetId="26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0" hidden="1">{"via1",#N/A,TRUE,"general";"via2",#N/A,TRUE,"general";"via3",#N/A,TRUE,"general"}</definedName>
    <definedName name="__a4" localSheetId="14" hidden="1">{"via1",#N/A,TRUE,"general";"via2",#N/A,TRUE,"general";"via3",#N/A,TRUE,"general"}</definedName>
    <definedName name="__a4" localSheetId="20" hidden="1">{"via1",#N/A,TRUE,"general";"via2",#N/A,TRUE,"general";"via3",#N/A,TRUE,"general"}</definedName>
    <definedName name="__a4" localSheetId="23" hidden="1">{"via1",#N/A,TRUE,"general";"via2",#N/A,TRUE,"general";"via3",#N/A,TRUE,"general"}</definedName>
    <definedName name="__a4" localSheetId="24" hidden="1">{"via1",#N/A,TRUE,"general";"via2",#N/A,TRUE,"general";"via3",#N/A,TRUE,"general"}</definedName>
    <definedName name="__a4" localSheetId="25" hidden="1">{"via1",#N/A,TRUE,"general";"via2",#N/A,TRUE,"general";"via3",#N/A,TRUE,"general"}</definedName>
    <definedName name="__a4" localSheetId="26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0" hidden="1">{"TAB1",#N/A,TRUE,"GENERAL";"TAB2",#N/A,TRUE,"GENERAL";"TAB3",#N/A,TRUE,"GENERAL";"TAB4",#N/A,TRUE,"GENERAL";"TAB5",#N/A,TRUE,"GENERAL"}</definedName>
    <definedName name="__a5" localSheetId="14" hidden="1">{"TAB1",#N/A,TRUE,"GENERAL";"TAB2",#N/A,TRUE,"GENERAL";"TAB3",#N/A,TRUE,"GENERAL";"TAB4",#N/A,TRUE,"GENERAL";"TAB5",#N/A,TRUE,"GENERAL"}</definedName>
    <definedName name="__a5" localSheetId="20" hidden="1">{"TAB1",#N/A,TRUE,"GENERAL";"TAB2",#N/A,TRUE,"GENERAL";"TAB3",#N/A,TRUE,"GENERAL";"TAB4",#N/A,TRUE,"GENERAL";"TAB5",#N/A,TRUE,"GENERAL"}</definedName>
    <definedName name="__a5" localSheetId="23" hidden="1">{"TAB1",#N/A,TRUE,"GENERAL";"TAB2",#N/A,TRUE,"GENERAL";"TAB3",#N/A,TRUE,"GENERAL";"TAB4",#N/A,TRUE,"GENERAL";"TAB5",#N/A,TRUE,"GENERAL"}</definedName>
    <definedName name="__a5" localSheetId="24" hidden="1">{"TAB1",#N/A,TRUE,"GENERAL";"TAB2",#N/A,TRUE,"GENERAL";"TAB3",#N/A,TRUE,"GENERAL";"TAB4",#N/A,TRUE,"GENERAL";"TAB5",#N/A,TRUE,"GENERAL"}</definedName>
    <definedName name="__a5" localSheetId="25" hidden="1">{"TAB1",#N/A,TRUE,"GENERAL";"TAB2",#N/A,TRUE,"GENERAL";"TAB3",#N/A,TRUE,"GENERAL";"TAB4",#N/A,TRUE,"GENERAL";"TAB5",#N/A,TRUE,"GENERAL"}</definedName>
    <definedName name="__a5" localSheetId="26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0" hidden="1">{"TAB1",#N/A,TRUE,"GENERAL";"TAB2",#N/A,TRUE,"GENERAL";"TAB3",#N/A,TRUE,"GENERAL";"TAB4",#N/A,TRUE,"GENERAL";"TAB5",#N/A,TRUE,"GENERAL"}</definedName>
    <definedName name="__a6" localSheetId="14" hidden="1">{"TAB1",#N/A,TRUE,"GENERAL";"TAB2",#N/A,TRUE,"GENERAL";"TAB3",#N/A,TRUE,"GENERAL";"TAB4",#N/A,TRUE,"GENERAL";"TAB5",#N/A,TRUE,"GENERAL"}</definedName>
    <definedName name="__a6" localSheetId="20" hidden="1">{"TAB1",#N/A,TRUE,"GENERAL";"TAB2",#N/A,TRUE,"GENERAL";"TAB3",#N/A,TRUE,"GENERAL";"TAB4",#N/A,TRUE,"GENERAL";"TAB5",#N/A,TRUE,"GENERAL"}</definedName>
    <definedName name="__a6" localSheetId="23" hidden="1">{"TAB1",#N/A,TRUE,"GENERAL";"TAB2",#N/A,TRUE,"GENERAL";"TAB3",#N/A,TRUE,"GENERAL";"TAB4",#N/A,TRUE,"GENERAL";"TAB5",#N/A,TRUE,"GENERAL"}</definedName>
    <definedName name="__a6" localSheetId="24" hidden="1">{"TAB1",#N/A,TRUE,"GENERAL";"TAB2",#N/A,TRUE,"GENERAL";"TAB3",#N/A,TRUE,"GENERAL";"TAB4",#N/A,TRUE,"GENERAL";"TAB5",#N/A,TRUE,"GENERAL"}</definedName>
    <definedName name="__a6" localSheetId="25" hidden="1">{"TAB1",#N/A,TRUE,"GENERAL";"TAB2",#N/A,TRUE,"GENERAL";"TAB3",#N/A,TRUE,"GENERAL";"TAB4",#N/A,TRUE,"GENERAL";"TAB5",#N/A,TRUE,"GENERAL"}</definedName>
    <definedName name="__a6" localSheetId="26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localSheetId="10" hidden="1">{"TAB1",#N/A,TRUE,"GENERAL";"TAB2",#N/A,TRUE,"GENERAL";"TAB3",#N/A,TRUE,"GENERAL";"TAB4",#N/A,TRUE,"GENERAL";"TAB5",#N/A,TRUE,"GENERAL"}</definedName>
    <definedName name="__b2" localSheetId="14" hidden="1">{"TAB1",#N/A,TRUE,"GENERAL";"TAB2",#N/A,TRUE,"GENERAL";"TAB3",#N/A,TRUE,"GENERAL";"TAB4",#N/A,TRUE,"GENERAL";"TAB5",#N/A,TRUE,"GENERAL"}</definedName>
    <definedName name="__b2" localSheetId="20" hidden="1">{"TAB1",#N/A,TRUE,"GENERAL";"TAB2",#N/A,TRUE,"GENERAL";"TAB3",#N/A,TRUE,"GENERAL";"TAB4",#N/A,TRUE,"GENERAL";"TAB5",#N/A,TRUE,"GENERAL"}</definedName>
    <definedName name="__b2" localSheetId="23" hidden="1">{"TAB1",#N/A,TRUE,"GENERAL";"TAB2",#N/A,TRUE,"GENERAL";"TAB3",#N/A,TRUE,"GENERAL";"TAB4",#N/A,TRUE,"GENERAL";"TAB5",#N/A,TRUE,"GENERAL"}</definedName>
    <definedName name="__b2" localSheetId="24" hidden="1">{"TAB1",#N/A,TRUE,"GENERAL";"TAB2",#N/A,TRUE,"GENERAL";"TAB3",#N/A,TRUE,"GENERAL";"TAB4",#N/A,TRUE,"GENERAL";"TAB5",#N/A,TRUE,"GENERAL"}</definedName>
    <definedName name="__b2" localSheetId="25" hidden="1">{"TAB1",#N/A,TRUE,"GENERAL";"TAB2",#N/A,TRUE,"GENERAL";"TAB3",#N/A,TRUE,"GENERAL";"TAB4",#N/A,TRUE,"GENERAL";"TAB5",#N/A,TRUE,"GENERAL"}</definedName>
    <definedName name="__b2" localSheetId="2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0" hidden="1">{"TAB1",#N/A,TRUE,"GENERAL";"TAB2",#N/A,TRUE,"GENERAL";"TAB3",#N/A,TRUE,"GENERAL";"TAB4",#N/A,TRUE,"GENERAL";"TAB5",#N/A,TRUE,"GENERAL"}</definedName>
    <definedName name="__b3" localSheetId="14" hidden="1">{"TAB1",#N/A,TRUE,"GENERAL";"TAB2",#N/A,TRUE,"GENERAL";"TAB3",#N/A,TRUE,"GENERAL";"TAB4",#N/A,TRUE,"GENERAL";"TAB5",#N/A,TRUE,"GENERAL"}</definedName>
    <definedName name="__b3" localSheetId="20" hidden="1">{"TAB1",#N/A,TRUE,"GENERAL";"TAB2",#N/A,TRUE,"GENERAL";"TAB3",#N/A,TRUE,"GENERAL";"TAB4",#N/A,TRUE,"GENERAL";"TAB5",#N/A,TRUE,"GENERAL"}</definedName>
    <definedName name="__b3" localSheetId="23" hidden="1">{"TAB1",#N/A,TRUE,"GENERAL";"TAB2",#N/A,TRUE,"GENERAL";"TAB3",#N/A,TRUE,"GENERAL";"TAB4",#N/A,TRUE,"GENERAL";"TAB5",#N/A,TRUE,"GENERAL"}</definedName>
    <definedName name="__b3" localSheetId="24" hidden="1">{"TAB1",#N/A,TRUE,"GENERAL";"TAB2",#N/A,TRUE,"GENERAL";"TAB3",#N/A,TRUE,"GENERAL";"TAB4",#N/A,TRUE,"GENERAL";"TAB5",#N/A,TRUE,"GENERAL"}</definedName>
    <definedName name="__b3" localSheetId="25" hidden="1">{"TAB1",#N/A,TRUE,"GENERAL";"TAB2",#N/A,TRUE,"GENERAL";"TAB3",#N/A,TRUE,"GENERAL";"TAB4",#N/A,TRUE,"GENERAL";"TAB5",#N/A,TRUE,"GENERAL"}</definedName>
    <definedName name="__b3" localSheetId="26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0" hidden="1">{"TAB1",#N/A,TRUE,"GENERAL";"TAB2",#N/A,TRUE,"GENERAL";"TAB3",#N/A,TRUE,"GENERAL";"TAB4",#N/A,TRUE,"GENERAL";"TAB5",#N/A,TRUE,"GENERAL"}</definedName>
    <definedName name="__b4" localSheetId="14" hidden="1">{"TAB1",#N/A,TRUE,"GENERAL";"TAB2",#N/A,TRUE,"GENERAL";"TAB3",#N/A,TRUE,"GENERAL";"TAB4",#N/A,TRUE,"GENERAL";"TAB5",#N/A,TRUE,"GENERAL"}</definedName>
    <definedName name="__b4" localSheetId="20" hidden="1">{"TAB1",#N/A,TRUE,"GENERAL";"TAB2",#N/A,TRUE,"GENERAL";"TAB3",#N/A,TRUE,"GENERAL";"TAB4",#N/A,TRUE,"GENERAL";"TAB5",#N/A,TRUE,"GENERAL"}</definedName>
    <definedName name="__b4" localSheetId="23" hidden="1">{"TAB1",#N/A,TRUE,"GENERAL";"TAB2",#N/A,TRUE,"GENERAL";"TAB3",#N/A,TRUE,"GENERAL";"TAB4",#N/A,TRUE,"GENERAL";"TAB5",#N/A,TRUE,"GENERAL"}</definedName>
    <definedName name="__b4" localSheetId="24" hidden="1">{"TAB1",#N/A,TRUE,"GENERAL";"TAB2",#N/A,TRUE,"GENERAL";"TAB3",#N/A,TRUE,"GENERAL";"TAB4",#N/A,TRUE,"GENERAL";"TAB5",#N/A,TRUE,"GENERAL"}</definedName>
    <definedName name="__b4" localSheetId="25" hidden="1">{"TAB1",#N/A,TRUE,"GENERAL";"TAB2",#N/A,TRUE,"GENERAL";"TAB3",#N/A,TRUE,"GENERAL";"TAB4",#N/A,TRUE,"GENERAL";"TAB5",#N/A,TRUE,"GENERAL"}</definedName>
    <definedName name="__b4" localSheetId="26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0" hidden="1">{"TAB1",#N/A,TRUE,"GENERAL";"TAB2",#N/A,TRUE,"GENERAL";"TAB3",#N/A,TRUE,"GENERAL";"TAB4",#N/A,TRUE,"GENERAL";"TAB5",#N/A,TRUE,"GENERAL"}</definedName>
    <definedName name="__b5" localSheetId="14" hidden="1">{"TAB1",#N/A,TRUE,"GENERAL";"TAB2",#N/A,TRUE,"GENERAL";"TAB3",#N/A,TRUE,"GENERAL";"TAB4",#N/A,TRUE,"GENERAL";"TAB5",#N/A,TRUE,"GENERAL"}</definedName>
    <definedName name="__b5" localSheetId="20" hidden="1">{"TAB1",#N/A,TRUE,"GENERAL";"TAB2",#N/A,TRUE,"GENERAL";"TAB3",#N/A,TRUE,"GENERAL";"TAB4",#N/A,TRUE,"GENERAL";"TAB5",#N/A,TRUE,"GENERAL"}</definedName>
    <definedName name="__b5" localSheetId="23" hidden="1">{"TAB1",#N/A,TRUE,"GENERAL";"TAB2",#N/A,TRUE,"GENERAL";"TAB3",#N/A,TRUE,"GENERAL";"TAB4",#N/A,TRUE,"GENERAL";"TAB5",#N/A,TRUE,"GENERAL"}</definedName>
    <definedName name="__b5" localSheetId="24" hidden="1">{"TAB1",#N/A,TRUE,"GENERAL";"TAB2",#N/A,TRUE,"GENERAL";"TAB3",#N/A,TRUE,"GENERAL";"TAB4",#N/A,TRUE,"GENERAL";"TAB5",#N/A,TRUE,"GENERAL"}</definedName>
    <definedName name="__b5" localSheetId="25" hidden="1">{"TAB1",#N/A,TRUE,"GENERAL";"TAB2",#N/A,TRUE,"GENERAL";"TAB3",#N/A,TRUE,"GENERAL";"TAB4",#N/A,TRUE,"GENERAL";"TAB5",#N/A,TRUE,"GENERAL"}</definedName>
    <definedName name="__b5" localSheetId="26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0" hidden="1">{"TAB1",#N/A,TRUE,"GENERAL";"TAB2",#N/A,TRUE,"GENERAL";"TAB3",#N/A,TRUE,"GENERAL";"TAB4",#N/A,TRUE,"GENERAL";"TAB5",#N/A,TRUE,"GENERAL"}</definedName>
    <definedName name="__b6" localSheetId="14" hidden="1">{"TAB1",#N/A,TRUE,"GENERAL";"TAB2",#N/A,TRUE,"GENERAL";"TAB3",#N/A,TRUE,"GENERAL";"TAB4",#N/A,TRUE,"GENERAL";"TAB5",#N/A,TRUE,"GENERAL"}</definedName>
    <definedName name="__b6" localSheetId="20" hidden="1">{"TAB1",#N/A,TRUE,"GENERAL";"TAB2",#N/A,TRUE,"GENERAL";"TAB3",#N/A,TRUE,"GENERAL";"TAB4",#N/A,TRUE,"GENERAL";"TAB5",#N/A,TRUE,"GENERAL"}</definedName>
    <definedName name="__b6" localSheetId="23" hidden="1">{"TAB1",#N/A,TRUE,"GENERAL";"TAB2",#N/A,TRUE,"GENERAL";"TAB3",#N/A,TRUE,"GENERAL";"TAB4",#N/A,TRUE,"GENERAL";"TAB5",#N/A,TRUE,"GENERAL"}</definedName>
    <definedName name="__b6" localSheetId="24" hidden="1">{"TAB1",#N/A,TRUE,"GENERAL";"TAB2",#N/A,TRUE,"GENERAL";"TAB3",#N/A,TRUE,"GENERAL";"TAB4",#N/A,TRUE,"GENERAL";"TAB5",#N/A,TRUE,"GENERAL"}</definedName>
    <definedName name="__b6" localSheetId="25" hidden="1">{"TAB1",#N/A,TRUE,"GENERAL";"TAB2",#N/A,TRUE,"GENERAL";"TAB3",#N/A,TRUE,"GENERAL";"TAB4",#N/A,TRUE,"GENERAL";"TAB5",#N/A,TRUE,"GENERAL"}</definedName>
    <definedName name="__b6" localSheetId="26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0" hidden="1">{"via1",#N/A,TRUE,"general";"via2",#N/A,TRUE,"general";"via3",#N/A,TRUE,"general"}</definedName>
    <definedName name="__b7" localSheetId="14" hidden="1">{"via1",#N/A,TRUE,"general";"via2",#N/A,TRUE,"general";"via3",#N/A,TRUE,"general"}</definedName>
    <definedName name="__b7" localSheetId="20" hidden="1">{"via1",#N/A,TRUE,"general";"via2",#N/A,TRUE,"general";"via3",#N/A,TRUE,"general"}</definedName>
    <definedName name="__b7" localSheetId="23" hidden="1">{"via1",#N/A,TRUE,"general";"via2",#N/A,TRUE,"general";"via3",#N/A,TRUE,"general"}</definedName>
    <definedName name="__b7" localSheetId="24" hidden="1">{"via1",#N/A,TRUE,"general";"via2",#N/A,TRUE,"general";"via3",#N/A,TRUE,"general"}</definedName>
    <definedName name="__b7" localSheetId="25" hidden="1">{"via1",#N/A,TRUE,"general";"via2",#N/A,TRUE,"general";"via3",#N/A,TRUE,"general"}</definedName>
    <definedName name="__b7" localSheetId="26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0" hidden="1">{"via1",#N/A,TRUE,"general";"via2",#N/A,TRUE,"general";"via3",#N/A,TRUE,"general"}</definedName>
    <definedName name="__b8" localSheetId="14" hidden="1">{"via1",#N/A,TRUE,"general";"via2",#N/A,TRUE,"general";"via3",#N/A,TRUE,"general"}</definedName>
    <definedName name="__b8" localSheetId="20" hidden="1">{"via1",#N/A,TRUE,"general";"via2",#N/A,TRUE,"general";"via3",#N/A,TRUE,"general"}</definedName>
    <definedName name="__b8" localSheetId="23" hidden="1">{"via1",#N/A,TRUE,"general";"via2",#N/A,TRUE,"general";"via3",#N/A,TRUE,"general"}</definedName>
    <definedName name="__b8" localSheetId="24" hidden="1">{"via1",#N/A,TRUE,"general";"via2",#N/A,TRUE,"general";"via3",#N/A,TRUE,"general"}</definedName>
    <definedName name="__b8" localSheetId="25" hidden="1">{"via1",#N/A,TRUE,"general";"via2",#N/A,TRUE,"general";"via3",#N/A,TRUE,"general"}</definedName>
    <definedName name="__b8" localSheetId="26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0" hidden="1">{"TAB1",#N/A,TRUE,"GENERAL";"TAB2",#N/A,TRUE,"GENERAL";"TAB3",#N/A,TRUE,"GENERAL";"TAB4",#N/A,TRUE,"GENERAL";"TAB5",#N/A,TRUE,"GENERAL"}</definedName>
    <definedName name="__bb9" localSheetId="14" hidden="1">{"TAB1",#N/A,TRUE,"GENERAL";"TAB2",#N/A,TRUE,"GENERAL";"TAB3",#N/A,TRUE,"GENERAL";"TAB4",#N/A,TRUE,"GENERAL";"TAB5",#N/A,TRUE,"GENERAL"}</definedName>
    <definedName name="__bb9" localSheetId="20" hidden="1">{"TAB1",#N/A,TRUE,"GENERAL";"TAB2",#N/A,TRUE,"GENERAL";"TAB3",#N/A,TRUE,"GENERAL";"TAB4",#N/A,TRUE,"GENERAL";"TAB5",#N/A,TRUE,"GENERAL"}</definedName>
    <definedName name="__bb9" localSheetId="23" hidden="1">{"TAB1",#N/A,TRUE,"GENERAL";"TAB2",#N/A,TRUE,"GENERAL";"TAB3",#N/A,TRUE,"GENERAL";"TAB4",#N/A,TRUE,"GENERAL";"TAB5",#N/A,TRUE,"GENERAL"}</definedName>
    <definedName name="__bb9" localSheetId="24" hidden="1">{"TAB1",#N/A,TRUE,"GENERAL";"TAB2",#N/A,TRUE,"GENERAL";"TAB3",#N/A,TRUE,"GENERAL";"TAB4",#N/A,TRUE,"GENERAL";"TAB5",#N/A,TRUE,"GENERAL"}</definedName>
    <definedName name="__bb9" localSheetId="25" hidden="1">{"TAB1",#N/A,TRUE,"GENERAL";"TAB2",#N/A,TRUE,"GENERAL";"TAB3",#N/A,TRUE,"GENERAL";"TAB4",#N/A,TRUE,"GENERAL";"TAB5",#N/A,TRUE,"GENERAL"}</definedName>
    <definedName name="__bb9" localSheetId="26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0" hidden="1">{"TAB1",#N/A,TRUE,"GENERAL";"TAB2",#N/A,TRUE,"GENERAL";"TAB3",#N/A,TRUE,"GENERAL";"TAB4",#N/A,TRUE,"GENERAL";"TAB5",#N/A,TRUE,"GENERAL"}</definedName>
    <definedName name="__bgb5" localSheetId="14" hidden="1">{"TAB1",#N/A,TRUE,"GENERAL";"TAB2",#N/A,TRUE,"GENERAL";"TAB3",#N/A,TRUE,"GENERAL";"TAB4",#N/A,TRUE,"GENERAL";"TAB5",#N/A,TRUE,"GENERAL"}</definedName>
    <definedName name="__bgb5" localSheetId="20" hidden="1">{"TAB1",#N/A,TRUE,"GENERAL";"TAB2",#N/A,TRUE,"GENERAL";"TAB3",#N/A,TRUE,"GENERAL";"TAB4",#N/A,TRUE,"GENERAL";"TAB5",#N/A,TRUE,"GENERAL"}</definedName>
    <definedName name="__bgb5" localSheetId="23" hidden="1">{"TAB1",#N/A,TRUE,"GENERAL";"TAB2",#N/A,TRUE,"GENERAL";"TAB3",#N/A,TRUE,"GENERAL";"TAB4",#N/A,TRUE,"GENERAL";"TAB5",#N/A,TRUE,"GENERAL"}</definedName>
    <definedName name="__bgb5" localSheetId="24" hidden="1">{"TAB1",#N/A,TRUE,"GENERAL";"TAB2",#N/A,TRUE,"GENERAL";"TAB3",#N/A,TRUE,"GENERAL";"TAB4",#N/A,TRUE,"GENERAL";"TAB5",#N/A,TRUE,"GENERAL"}</definedName>
    <definedName name="__bgb5" localSheetId="25" hidden="1">{"TAB1",#N/A,TRUE,"GENERAL";"TAB2",#N/A,TRUE,"GENERAL";"TAB3",#N/A,TRUE,"GENERAL";"TAB4",#N/A,TRUE,"GENERAL";"TAB5",#N/A,TRUE,"GENERAL"}</definedName>
    <definedName name="__bgb5" localSheetId="26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localSheetId="10" hidden="1">{"TAB1",#N/A,TRUE,"GENERAL";"TAB2",#N/A,TRUE,"GENERAL";"TAB3",#N/A,TRUE,"GENERAL";"TAB4",#N/A,TRUE,"GENERAL";"TAB5",#N/A,TRUE,"GENERAL"}</definedName>
    <definedName name="__g2" localSheetId="14" hidden="1">{"TAB1",#N/A,TRUE,"GENERAL";"TAB2",#N/A,TRUE,"GENERAL";"TAB3",#N/A,TRUE,"GENERAL";"TAB4",#N/A,TRUE,"GENERAL";"TAB5",#N/A,TRUE,"GENERAL"}</definedName>
    <definedName name="__g2" localSheetId="20" hidden="1">{"TAB1",#N/A,TRUE,"GENERAL";"TAB2",#N/A,TRUE,"GENERAL";"TAB3",#N/A,TRUE,"GENERAL";"TAB4",#N/A,TRUE,"GENERAL";"TAB5",#N/A,TRUE,"GENERAL"}</definedName>
    <definedName name="__g2" localSheetId="23" hidden="1">{"TAB1",#N/A,TRUE,"GENERAL";"TAB2",#N/A,TRUE,"GENERAL";"TAB3",#N/A,TRUE,"GENERAL";"TAB4",#N/A,TRUE,"GENERAL";"TAB5",#N/A,TRUE,"GENERAL"}</definedName>
    <definedName name="__g2" localSheetId="24" hidden="1">{"TAB1",#N/A,TRUE,"GENERAL";"TAB2",#N/A,TRUE,"GENERAL";"TAB3",#N/A,TRUE,"GENERAL";"TAB4",#N/A,TRUE,"GENERAL";"TAB5",#N/A,TRUE,"GENERAL"}</definedName>
    <definedName name="__g2" localSheetId="25" hidden="1">{"TAB1",#N/A,TRUE,"GENERAL";"TAB2",#N/A,TRUE,"GENERAL";"TAB3",#N/A,TRUE,"GENERAL";"TAB4",#N/A,TRUE,"GENERAL";"TAB5",#N/A,TRUE,"GENERAL"}</definedName>
    <definedName name="__g2" localSheetId="26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0" hidden="1">{"via1",#N/A,TRUE,"general";"via2",#N/A,TRUE,"general";"via3",#N/A,TRUE,"general"}</definedName>
    <definedName name="__g3" localSheetId="14" hidden="1">{"via1",#N/A,TRUE,"general";"via2",#N/A,TRUE,"general";"via3",#N/A,TRUE,"general"}</definedName>
    <definedName name="__g3" localSheetId="20" hidden="1">{"via1",#N/A,TRUE,"general";"via2",#N/A,TRUE,"general";"via3",#N/A,TRUE,"general"}</definedName>
    <definedName name="__g3" localSheetId="23" hidden="1">{"via1",#N/A,TRUE,"general";"via2",#N/A,TRUE,"general";"via3",#N/A,TRUE,"general"}</definedName>
    <definedName name="__g3" localSheetId="24" hidden="1">{"via1",#N/A,TRUE,"general";"via2",#N/A,TRUE,"general";"via3",#N/A,TRUE,"general"}</definedName>
    <definedName name="__g3" localSheetId="25" hidden="1">{"via1",#N/A,TRUE,"general";"via2",#N/A,TRUE,"general";"via3",#N/A,TRUE,"general"}</definedName>
    <definedName name="__g3" localSheetId="26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0" hidden="1">{"via1",#N/A,TRUE,"general";"via2",#N/A,TRUE,"general";"via3",#N/A,TRUE,"general"}</definedName>
    <definedName name="__g4" localSheetId="14" hidden="1">{"via1",#N/A,TRUE,"general";"via2",#N/A,TRUE,"general";"via3",#N/A,TRUE,"general"}</definedName>
    <definedName name="__g4" localSheetId="20" hidden="1">{"via1",#N/A,TRUE,"general";"via2",#N/A,TRUE,"general";"via3",#N/A,TRUE,"general"}</definedName>
    <definedName name="__g4" localSheetId="23" hidden="1">{"via1",#N/A,TRUE,"general";"via2",#N/A,TRUE,"general";"via3",#N/A,TRUE,"general"}</definedName>
    <definedName name="__g4" localSheetId="24" hidden="1">{"via1",#N/A,TRUE,"general";"via2",#N/A,TRUE,"general";"via3",#N/A,TRUE,"general"}</definedName>
    <definedName name="__g4" localSheetId="25" hidden="1">{"via1",#N/A,TRUE,"general";"via2",#N/A,TRUE,"general";"via3",#N/A,TRUE,"general"}</definedName>
    <definedName name="__g4" localSheetId="26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0" hidden="1">{"via1",#N/A,TRUE,"general";"via2",#N/A,TRUE,"general";"via3",#N/A,TRUE,"general"}</definedName>
    <definedName name="__g5" localSheetId="14" hidden="1">{"via1",#N/A,TRUE,"general";"via2",#N/A,TRUE,"general";"via3",#N/A,TRUE,"general"}</definedName>
    <definedName name="__g5" localSheetId="20" hidden="1">{"via1",#N/A,TRUE,"general";"via2",#N/A,TRUE,"general";"via3",#N/A,TRUE,"general"}</definedName>
    <definedName name="__g5" localSheetId="23" hidden="1">{"via1",#N/A,TRUE,"general";"via2",#N/A,TRUE,"general";"via3",#N/A,TRUE,"general"}</definedName>
    <definedName name="__g5" localSheetId="24" hidden="1">{"via1",#N/A,TRUE,"general";"via2",#N/A,TRUE,"general";"via3",#N/A,TRUE,"general"}</definedName>
    <definedName name="__g5" localSheetId="25" hidden="1">{"via1",#N/A,TRUE,"general";"via2",#N/A,TRUE,"general";"via3",#N/A,TRUE,"general"}</definedName>
    <definedName name="__g5" localSheetId="26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0" hidden="1">{"via1",#N/A,TRUE,"general";"via2",#N/A,TRUE,"general";"via3",#N/A,TRUE,"general"}</definedName>
    <definedName name="__g6" localSheetId="14" hidden="1">{"via1",#N/A,TRUE,"general";"via2",#N/A,TRUE,"general";"via3",#N/A,TRUE,"general"}</definedName>
    <definedName name="__g6" localSheetId="20" hidden="1">{"via1",#N/A,TRUE,"general";"via2",#N/A,TRUE,"general";"via3",#N/A,TRUE,"general"}</definedName>
    <definedName name="__g6" localSheetId="23" hidden="1">{"via1",#N/A,TRUE,"general";"via2",#N/A,TRUE,"general";"via3",#N/A,TRUE,"general"}</definedName>
    <definedName name="__g6" localSheetId="24" hidden="1">{"via1",#N/A,TRUE,"general";"via2",#N/A,TRUE,"general";"via3",#N/A,TRUE,"general"}</definedName>
    <definedName name="__g6" localSheetId="25" hidden="1">{"via1",#N/A,TRUE,"general";"via2",#N/A,TRUE,"general";"via3",#N/A,TRUE,"general"}</definedName>
    <definedName name="__g6" localSheetId="26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0" hidden="1">{"TAB1",#N/A,TRUE,"GENERAL";"TAB2",#N/A,TRUE,"GENERAL";"TAB3",#N/A,TRUE,"GENERAL";"TAB4",#N/A,TRUE,"GENERAL";"TAB5",#N/A,TRUE,"GENERAL"}</definedName>
    <definedName name="__g7" localSheetId="14" hidden="1">{"TAB1",#N/A,TRUE,"GENERAL";"TAB2",#N/A,TRUE,"GENERAL";"TAB3",#N/A,TRUE,"GENERAL";"TAB4",#N/A,TRUE,"GENERAL";"TAB5",#N/A,TRUE,"GENERAL"}</definedName>
    <definedName name="__g7" localSheetId="20" hidden="1">{"TAB1",#N/A,TRUE,"GENERAL";"TAB2",#N/A,TRUE,"GENERAL";"TAB3",#N/A,TRUE,"GENERAL";"TAB4",#N/A,TRUE,"GENERAL";"TAB5",#N/A,TRUE,"GENERAL"}</definedName>
    <definedName name="__g7" localSheetId="23" hidden="1">{"TAB1",#N/A,TRUE,"GENERAL";"TAB2",#N/A,TRUE,"GENERAL";"TAB3",#N/A,TRUE,"GENERAL";"TAB4",#N/A,TRUE,"GENERAL";"TAB5",#N/A,TRUE,"GENERAL"}</definedName>
    <definedName name="__g7" localSheetId="24" hidden="1">{"TAB1",#N/A,TRUE,"GENERAL";"TAB2",#N/A,TRUE,"GENERAL";"TAB3",#N/A,TRUE,"GENERAL";"TAB4",#N/A,TRUE,"GENERAL";"TAB5",#N/A,TRUE,"GENERAL"}</definedName>
    <definedName name="__g7" localSheetId="25" hidden="1">{"TAB1",#N/A,TRUE,"GENERAL";"TAB2",#N/A,TRUE,"GENERAL";"TAB3",#N/A,TRUE,"GENERAL";"TAB4",#N/A,TRUE,"GENERAL";"TAB5",#N/A,TRUE,"GENERAL"}</definedName>
    <definedName name="__g7" localSheetId="26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0" hidden="1">{"TAB1",#N/A,TRUE,"GENERAL";"TAB2",#N/A,TRUE,"GENERAL";"TAB3",#N/A,TRUE,"GENERAL";"TAB4",#N/A,TRUE,"GENERAL";"TAB5",#N/A,TRUE,"GENERAL"}</definedName>
    <definedName name="__GR1" localSheetId="14" hidden="1">{"TAB1",#N/A,TRUE,"GENERAL";"TAB2",#N/A,TRUE,"GENERAL";"TAB3",#N/A,TRUE,"GENERAL";"TAB4",#N/A,TRUE,"GENERAL";"TAB5",#N/A,TRUE,"GENERAL"}</definedName>
    <definedName name="__GR1" localSheetId="20" hidden="1">{"TAB1",#N/A,TRUE,"GENERAL";"TAB2",#N/A,TRUE,"GENERAL";"TAB3",#N/A,TRUE,"GENERAL";"TAB4",#N/A,TRUE,"GENERAL";"TAB5",#N/A,TRUE,"GENERAL"}</definedName>
    <definedName name="__GR1" localSheetId="23" hidden="1">{"TAB1",#N/A,TRUE,"GENERAL";"TAB2",#N/A,TRUE,"GENERAL";"TAB3",#N/A,TRUE,"GENERAL";"TAB4",#N/A,TRUE,"GENERAL";"TAB5",#N/A,TRUE,"GENERAL"}</definedName>
    <definedName name="__GR1" localSheetId="24" hidden="1">{"TAB1",#N/A,TRUE,"GENERAL";"TAB2",#N/A,TRUE,"GENERAL";"TAB3",#N/A,TRUE,"GENERAL";"TAB4",#N/A,TRUE,"GENERAL";"TAB5",#N/A,TRUE,"GENERAL"}</definedName>
    <definedName name="__GR1" localSheetId="25" hidden="1">{"TAB1",#N/A,TRUE,"GENERAL";"TAB2",#N/A,TRUE,"GENERAL";"TAB3",#N/A,TRUE,"GENERAL";"TAB4",#N/A,TRUE,"GENERAL";"TAB5",#N/A,TRUE,"GENERAL"}</definedName>
    <definedName name="__GR1" localSheetId="26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0" hidden="1">{"via1",#N/A,TRUE,"general";"via2",#N/A,TRUE,"general";"via3",#N/A,TRUE,"general"}</definedName>
    <definedName name="__gtr4" localSheetId="14" hidden="1">{"via1",#N/A,TRUE,"general";"via2",#N/A,TRUE,"general";"via3",#N/A,TRUE,"general"}</definedName>
    <definedName name="__gtr4" localSheetId="20" hidden="1">{"via1",#N/A,TRUE,"general";"via2",#N/A,TRUE,"general";"via3",#N/A,TRUE,"general"}</definedName>
    <definedName name="__gtr4" localSheetId="23" hidden="1">{"via1",#N/A,TRUE,"general";"via2",#N/A,TRUE,"general";"via3",#N/A,TRUE,"general"}</definedName>
    <definedName name="__gtr4" localSheetId="24" hidden="1">{"via1",#N/A,TRUE,"general";"via2",#N/A,TRUE,"general";"via3",#N/A,TRUE,"general"}</definedName>
    <definedName name="__gtr4" localSheetId="25" hidden="1">{"via1",#N/A,TRUE,"general";"via2",#N/A,TRUE,"general";"via3",#N/A,TRUE,"general"}</definedName>
    <definedName name="__gtr4" localSheetId="26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0" hidden="1">{"via1",#N/A,TRUE,"general";"via2",#N/A,TRUE,"general";"via3",#N/A,TRUE,"general"}</definedName>
    <definedName name="__h2" localSheetId="14" hidden="1">{"via1",#N/A,TRUE,"general";"via2",#N/A,TRUE,"general";"via3",#N/A,TRUE,"general"}</definedName>
    <definedName name="__h2" localSheetId="20" hidden="1">{"via1",#N/A,TRUE,"general";"via2",#N/A,TRUE,"general";"via3",#N/A,TRUE,"general"}</definedName>
    <definedName name="__h2" localSheetId="23" hidden="1">{"via1",#N/A,TRUE,"general";"via2",#N/A,TRUE,"general";"via3",#N/A,TRUE,"general"}</definedName>
    <definedName name="__h2" localSheetId="24" hidden="1">{"via1",#N/A,TRUE,"general";"via2",#N/A,TRUE,"general";"via3",#N/A,TRUE,"general"}</definedName>
    <definedName name="__h2" localSheetId="25" hidden="1">{"via1",#N/A,TRUE,"general";"via2",#N/A,TRUE,"general";"via3",#N/A,TRUE,"general"}</definedName>
    <definedName name="__h2" localSheetId="26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0" hidden="1">{"via1",#N/A,TRUE,"general";"via2",#N/A,TRUE,"general";"via3",#N/A,TRUE,"general"}</definedName>
    <definedName name="__h3" localSheetId="14" hidden="1">{"via1",#N/A,TRUE,"general";"via2",#N/A,TRUE,"general";"via3",#N/A,TRUE,"general"}</definedName>
    <definedName name="__h3" localSheetId="20" hidden="1">{"via1",#N/A,TRUE,"general";"via2",#N/A,TRUE,"general";"via3",#N/A,TRUE,"general"}</definedName>
    <definedName name="__h3" localSheetId="23" hidden="1">{"via1",#N/A,TRUE,"general";"via2",#N/A,TRUE,"general";"via3",#N/A,TRUE,"general"}</definedName>
    <definedName name="__h3" localSheetId="24" hidden="1">{"via1",#N/A,TRUE,"general";"via2",#N/A,TRUE,"general";"via3",#N/A,TRUE,"general"}</definedName>
    <definedName name="__h3" localSheetId="25" hidden="1">{"via1",#N/A,TRUE,"general";"via2",#N/A,TRUE,"general";"via3",#N/A,TRUE,"general"}</definedName>
    <definedName name="__h3" localSheetId="26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0" hidden="1">{"TAB1",#N/A,TRUE,"GENERAL";"TAB2",#N/A,TRUE,"GENERAL";"TAB3",#N/A,TRUE,"GENERAL";"TAB4",#N/A,TRUE,"GENERAL";"TAB5",#N/A,TRUE,"GENERAL"}</definedName>
    <definedName name="__h4" localSheetId="14" hidden="1">{"TAB1",#N/A,TRUE,"GENERAL";"TAB2",#N/A,TRUE,"GENERAL";"TAB3",#N/A,TRUE,"GENERAL";"TAB4",#N/A,TRUE,"GENERAL";"TAB5",#N/A,TRUE,"GENERAL"}</definedName>
    <definedName name="__h4" localSheetId="20" hidden="1">{"TAB1",#N/A,TRUE,"GENERAL";"TAB2",#N/A,TRUE,"GENERAL";"TAB3",#N/A,TRUE,"GENERAL";"TAB4",#N/A,TRUE,"GENERAL";"TAB5",#N/A,TRUE,"GENERAL"}</definedName>
    <definedName name="__h4" localSheetId="23" hidden="1">{"TAB1",#N/A,TRUE,"GENERAL";"TAB2",#N/A,TRUE,"GENERAL";"TAB3",#N/A,TRUE,"GENERAL";"TAB4",#N/A,TRUE,"GENERAL";"TAB5",#N/A,TRUE,"GENERAL"}</definedName>
    <definedName name="__h4" localSheetId="24" hidden="1">{"TAB1",#N/A,TRUE,"GENERAL";"TAB2",#N/A,TRUE,"GENERAL";"TAB3",#N/A,TRUE,"GENERAL";"TAB4",#N/A,TRUE,"GENERAL";"TAB5",#N/A,TRUE,"GENERAL"}</definedName>
    <definedName name="__h4" localSheetId="25" hidden="1">{"TAB1",#N/A,TRUE,"GENERAL";"TAB2",#N/A,TRUE,"GENERAL";"TAB3",#N/A,TRUE,"GENERAL";"TAB4",#N/A,TRUE,"GENERAL";"TAB5",#N/A,TRUE,"GENERAL"}</definedName>
    <definedName name="__h4" localSheetId="26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0" hidden="1">{"TAB1",#N/A,TRUE,"GENERAL";"TAB2",#N/A,TRUE,"GENERAL";"TAB3",#N/A,TRUE,"GENERAL";"TAB4",#N/A,TRUE,"GENERAL";"TAB5",#N/A,TRUE,"GENERAL"}</definedName>
    <definedName name="__h5" localSheetId="14" hidden="1">{"TAB1",#N/A,TRUE,"GENERAL";"TAB2",#N/A,TRUE,"GENERAL";"TAB3",#N/A,TRUE,"GENERAL";"TAB4",#N/A,TRUE,"GENERAL";"TAB5",#N/A,TRUE,"GENERAL"}</definedName>
    <definedName name="__h5" localSheetId="20" hidden="1">{"TAB1",#N/A,TRUE,"GENERAL";"TAB2",#N/A,TRUE,"GENERAL";"TAB3",#N/A,TRUE,"GENERAL";"TAB4",#N/A,TRUE,"GENERAL";"TAB5",#N/A,TRUE,"GENERAL"}</definedName>
    <definedName name="__h5" localSheetId="23" hidden="1">{"TAB1",#N/A,TRUE,"GENERAL";"TAB2",#N/A,TRUE,"GENERAL";"TAB3",#N/A,TRUE,"GENERAL";"TAB4",#N/A,TRUE,"GENERAL";"TAB5",#N/A,TRUE,"GENERAL"}</definedName>
    <definedName name="__h5" localSheetId="24" hidden="1">{"TAB1",#N/A,TRUE,"GENERAL";"TAB2",#N/A,TRUE,"GENERAL";"TAB3",#N/A,TRUE,"GENERAL";"TAB4",#N/A,TRUE,"GENERAL";"TAB5",#N/A,TRUE,"GENERAL"}</definedName>
    <definedName name="__h5" localSheetId="25" hidden="1">{"TAB1",#N/A,TRUE,"GENERAL";"TAB2",#N/A,TRUE,"GENERAL";"TAB3",#N/A,TRUE,"GENERAL";"TAB4",#N/A,TRUE,"GENERAL";"TAB5",#N/A,TRUE,"GENERAL"}</definedName>
    <definedName name="__h5" localSheetId="26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0" hidden="1">{"via1",#N/A,TRUE,"general";"via2",#N/A,TRUE,"general";"via3",#N/A,TRUE,"general"}</definedName>
    <definedName name="__h6" localSheetId="14" hidden="1">{"via1",#N/A,TRUE,"general";"via2",#N/A,TRUE,"general";"via3",#N/A,TRUE,"general"}</definedName>
    <definedName name="__h6" localSheetId="20" hidden="1">{"via1",#N/A,TRUE,"general";"via2",#N/A,TRUE,"general";"via3",#N/A,TRUE,"general"}</definedName>
    <definedName name="__h6" localSheetId="23" hidden="1">{"via1",#N/A,TRUE,"general";"via2",#N/A,TRUE,"general";"via3",#N/A,TRUE,"general"}</definedName>
    <definedName name="__h6" localSheetId="24" hidden="1">{"via1",#N/A,TRUE,"general";"via2",#N/A,TRUE,"general";"via3",#N/A,TRUE,"general"}</definedName>
    <definedName name="__h6" localSheetId="25" hidden="1">{"via1",#N/A,TRUE,"general";"via2",#N/A,TRUE,"general";"via3",#N/A,TRUE,"general"}</definedName>
    <definedName name="__h6" localSheetId="26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0" hidden="1">{"TAB1",#N/A,TRUE,"GENERAL";"TAB2",#N/A,TRUE,"GENERAL";"TAB3",#N/A,TRUE,"GENERAL";"TAB4",#N/A,TRUE,"GENERAL";"TAB5",#N/A,TRUE,"GENERAL"}</definedName>
    <definedName name="__h7" localSheetId="14" hidden="1">{"TAB1",#N/A,TRUE,"GENERAL";"TAB2",#N/A,TRUE,"GENERAL";"TAB3",#N/A,TRUE,"GENERAL";"TAB4",#N/A,TRUE,"GENERAL";"TAB5",#N/A,TRUE,"GENERAL"}</definedName>
    <definedName name="__h7" localSheetId="20" hidden="1">{"TAB1",#N/A,TRUE,"GENERAL";"TAB2",#N/A,TRUE,"GENERAL";"TAB3",#N/A,TRUE,"GENERAL";"TAB4",#N/A,TRUE,"GENERAL";"TAB5",#N/A,TRUE,"GENERAL"}</definedName>
    <definedName name="__h7" localSheetId="23" hidden="1">{"TAB1",#N/A,TRUE,"GENERAL";"TAB2",#N/A,TRUE,"GENERAL";"TAB3",#N/A,TRUE,"GENERAL";"TAB4",#N/A,TRUE,"GENERAL";"TAB5",#N/A,TRUE,"GENERAL"}</definedName>
    <definedName name="__h7" localSheetId="24" hidden="1">{"TAB1",#N/A,TRUE,"GENERAL";"TAB2",#N/A,TRUE,"GENERAL";"TAB3",#N/A,TRUE,"GENERAL";"TAB4",#N/A,TRUE,"GENERAL";"TAB5",#N/A,TRUE,"GENERAL"}</definedName>
    <definedName name="__h7" localSheetId="25" hidden="1">{"TAB1",#N/A,TRUE,"GENERAL";"TAB2",#N/A,TRUE,"GENERAL";"TAB3",#N/A,TRUE,"GENERAL";"TAB4",#N/A,TRUE,"GENERAL";"TAB5",#N/A,TRUE,"GENERAL"}</definedName>
    <definedName name="__h7" localSheetId="26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0" hidden="1">{"via1",#N/A,TRUE,"general";"via2",#N/A,TRUE,"general";"via3",#N/A,TRUE,"general"}</definedName>
    <definedName name="__h8" localSheetId="14" hidden="1">{"via1",#N/A,TRUE,"general";"via2",#N/A,TRUE,"general";"via3",#N/A,TRUE,"general"}</definedName>
    <definedName name="__h8" localSheetId="20" hidden="1">{"via1",#N/A,TRUE,"general";"via2",#N/A,TRUE,"general";"via3",#N/A,TRUE,"general"}</definedName>
    <definedName name="__h8" localSheetId="23" hidden="1">{"via1",#N/A,TRUE,"general";"via2",#N/A,TRUE,"general";"via3",#N/A,TRUE,"general"}</definedName>
    <definedName name="__h8" localSheetId="24" hidden="1">{"via1",#N/A,TRUE,"general";"via2",#N/A,TRUE,"general";"via3",#N/A,TRUE,"general"}</definedName>
    <definedName name="__h8" localSheetId="25" hidden="1">{"via1",#N/A,TRUE,"general";"via2",#N/A,TRUE,"general";"via3",#N/A,TRUE,"general"}</definedName>
    <definedName name="__h8" localSheetId="26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0" hidden="1">{"via1",#N/A,TRUE,"general";"via2",#N/A,TRUE,"general";"via3",#N/A,TRUE,"general"}</definedName>
    <definedName name="__hfh7" localSheetId="14" hidden="1">{"via1",#N/A,TRUE,"general";"via2",#N/A,TRUE,"general";"via3",#N/A,TRUE,"general"}</definedName>
    <definedName name="__hfh7" localSheetId="20" hidden="1">{"via1",#N/A,TRUE,"general";"via2",#N/A,TRUE,"general";"via3",#N/A,TRUE,"general"}</definedName>
    <definedName name="__hfh7" localSheetId="23" hidden="1">{"via1",#N/A,TRUE,"general";"via2",#N/A,TRUE,"general";"via3",#N/A,TRUE,"general"}</definedName>
    <definedName name="__hfh7" localSheetId="24" hidden="1">{"via1",#N/A,TRUE,"general";"via2",#N/A,TRUE,"general";"via3",#N/A,TRUE,"general"}</definedName>
    <definedName name="__hfh7" localSheetId="25" hidden="1">{"via1",#N/A,TRUE,"general";"via2",#N/A,TRUE,"general";"via3",#N/A,TRUE,"general"}</definedName>
    <definedName name="__hfh7" localSheetId="26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0" hidden="1">{"via1",#N/A,TRUE,"general";"via2",#N/A,TRUE,"general";"via3",#N/A,TRUE,"general"}</definedName>
    <definedName name="__i4" localSheetId="14" hidden="1">{"via1",#N/A,TRUE,"general";"via2",#N/A,TRUE,"general";"via3",#N/A,TRUE,"general"}</definedName>
    <definedName name="__i4" localSheetId="20" hidden="1">{"via1",#N/A,TRUE,"general";"via2",#N/A,TRUE,"general";"via3",#N/A,TRUE,"general"}</definedName>
    <definedName name="__i4" localSheetId="23" hidden="1">{"via1",#N/A,TRUE,"general";"via2",#N/A,TRUE,"general";"via3",#N/A,TRUE,"general"}</definedName>
    <definedName name="__i4" localSheetId="24" hidden="1">{"via1",#N/A,TRUE,"general";"via2",#N/A,TRUE,"general";"via3",#N/A,TRUE,"general"}</definedName>
    <definedName name="__i4" localSheetId="25" hidden="1">{"via1",#N/A,TRUE,"general";"via2",#N/A,TRUE,"general";"via3",#N/A,TRUE,"general"}</definedName>
    <definedName name="__i4" localSheetId="26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0" hidden="1">{"TAB1",#N/A,TRUE,"GENERAL";"TAB2",#N/A,TRUE,"GENERAL";"TAB3",#N/A,TRUE,"GENERAL";"TAB4",#N/A,TRUE,"GENERAL";"TAB5",#N/A,TRUE,"GENERAL"}</definedName>
    <definedName name="__i5" localSheetId="14" hidden="1">{"TAB1",#N/A,TRUE,"GENERAL";"TAB2",#N/A,TRUE,"GENERAL";"TAB3",#N/A,TRUE,"GENERAL";"TAB4",#N/A,TRUE,"GENERAL";"TAB5",#N/A,TRUE,"GENERAL"}</definedName>
    <definedName name="__i5" localSheetId="20" hidden="1">{"TAB1",#N/A,TRUE,"GENERAL";"TAB2",#N/A,TRUE,"GENERAL";"TAB3",#N/A,TRUE,"GENERAL";"TAB4",#N/A,TRUE,"GENERAL";"TAB5",#N/A,TRUE,"GENERAL"}</definedName>
    <definedName name="__i5" localSheetId="23" hidden="1">{"TAB1",#N/A,TRUE,"GENERAL";"TAB2",#N/A,TRUE,"GENERAL";"TAB3",#N/A,TRUE,"GENERAL";"TAB4",#N/A,TRUE,"GENERAL";"TAB5",#N/A,TRUE,"GENERAL"}</definedName>
    <definedName name="__i5" localSheetId="24" hidden="1">{"TAB1",#N/A,TRUE,"GENERAL";"TAB2",#N/A,TRUE,"GENERAL";"TAB3",#N/A,TRUE,"GENERAL";"TAB4",#N/A,TRUE,"GENERAL";"TAB5",#N/A,TRUE,"GENERAL"}</definedName>
    <definedName name="__i5" localSheetId="25" hidden="1">{"TAB1",#N/A,TRUE,"GENERAL";"TAB2",#N/A,TRUE,"GENERAL";"TAB3",#N/A,TRUE,"GENERAL";"TAB4",#N/A,TRUE,"GENERAL";"TAB5",#N/A,TRUE,"GENERAL"}</definedName>
    <definedName name="__i5" localSheetId="26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0" hidden="1">{"TAB1",#N/A,TRUE,"GENERAL";"TAB2",#N/A,TRUE,"GENERAL";"TAB3",#N/A,TRUE,"GENERAL";"TAB4",#N/A,TRUE,"GENERAL";"TAB5",#N/A,TRUE,"GENERAL"}</definedName>
    <definedName name="__i6" localSheetId="14" hidden="1">{"TAB1",#N/A,TRUE,"GENERAL";"TAB2",#N/A,TRUE,"GENERAL";"TAB3",#N/A,TRUE,"GENERAL";"TAB4",#N/A,TRUE,"GENERAL";"TAB5",#N/A,TRUE,"GENERAL"}</definedName>
    <definedName name="__i6" localSheetId="20" hidden="1">{"TAB1",#N/A,TRUE,"GENERAL";"TAB2",#N/A,TRUE,"GENERAL";"TAB3",#N/A,TRUE,"GENERAL";"TAB4",#N/A,TRUE,"GENERAL";"TAB5",#N/A,TRUE,"GENERAL"}</definedName>
    <definedName name="__i6" localSheetId="23" hidden="1">{"TAB1",#N/A,TRUE,"GENERAL";"TAB2",#N/A,TRUE,"GENERAL";"TAB3",#N/A,TRUE,"GENERAL";"TAB4",#N/A,TRUE,"GENERAL";"TAB5",#N/A,TRUE,"GENERAL"}</definedName>
    <definedName name="__i6" localSheetId="24" hidden="1">{"TAB1",#N/A,TRUE,"GENERAL";"TAB2",#N/A,TRUE,"GENERAL";"TAB3",#N/A,TRUE,"GENERAL";"TAB4",#N/A,TRUE,"GENERAL";"TAB5",#N/A,TRUE,"GENERAL"}</definedName>
    <definedName name="__i6" localSheetId="25" hidden="1">{"TAB1",#N/A,TRUE,"GENERAL";"TAB2",#N/A,TRUE,"GENERAL";"TAB3",#N/A,TRUE,"GENERAL";"TAB4",#N/A,TRUE,"GENERAL";"TAB5",#N/A,TRUE,"GENERAL"}</definedName>
    <definedName name="__i6" localSheetId="26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0" hidden="1">{"via1",#N/A,TRUE,"general";"via2",#N/A,TRUE,"general";"via3",#N/A,TRUE,"general"}</definedName>
    <definedName name="__i7" localSheetId="14" hidden="1">{"via1",#N/A,TRUE,"general";"via2",#N/A,TRUE,"general";"via3",#N/A,TRUE,"general"}</definedName>
    <definedName name="__i7" localSheetId="20" hidden="1">{"via1",#N/A,TRUE,"general";"via2",#N/A,TRUE,"general";"via3",#N/A,TRUE,"general"}</definedName>
    <definedName name="__i7" localSheetId="23" hidden="1">{"via1",#N/A,TRUE,"general";"via2",#N/A,TRUE,"general";"via3",#N/A,TRUE,"general"}</definedName>
    <definedName name="__i7" localSheetId="24" hidden="1">{"via1",#N/A,TRUE,"general";"via2",#N/A,TRUE,"general";"via3",#N/A,TRUE,"general"}</definedName>
    <definedName name="__i7" localSheetId="25" hidden="1">{"via1",#N/A,TRUE,"general";"via2",#N/A,TRUE,"general";"via3",#N/A,TRUE,"general"}</definedName>
    <definedName name="__i7" localSheetId="26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0" hidden="1">{"TAB1",#N/A,TRUE,"GENERAL";"TAB2",#N/A,TRUE,"GENERAL";"TAB3",#N/A,TRUE,"GENERAL";"TAB4",#N/A,TRUE,"GENERAL";"TAB5",#N/A,TRUE,"GENERAL"}</definedName>
    <definedName name="__i77" localSheetId="14" hidden="1">{"TAB1",#N/A,TRUE,"GENERAL";"TAB2",#N/A,TRUE,"GENERAL";"TAB3",#N/A,TRUE,"GENERAL";"TAB4",#N/A,TRUE,"GENERAL";"TAB5",#N/A,TRUE,"GENERAL"}</definedName>
    <definedName name="__i77" localSheetId="20" hidden="1">{"TAB1",#N/A,TRUE,"GENERAL";"TAB2",#N/A,TRUE,"GENERAL";"TAB3",#N/A,TRUE,"GENERAL";"TAB4",#N/A,TRUE,"GENERAL";"TAB5",#N/A,TRUE,"GENERAL"}</definedName>
    <definedName name="__i77" localSheetId="23" hidden="1">{"TAB1",#N/A,TRUE,"GENERAL";"TAB2",#N/A,TRUE,"GENERAL";"TAB3",#N/A,TRUE,"GENERAL";"TAB4",#N/A,TRUE,"GENERAL";"TAB5",#N/A,TRUE,"GENERAL"}</definedName>
    <definedName name="__i77" localSheetId="24" hidden="1">{"TAB1",#N/A,TRUE,"GENERAL";"TAB2",#N/A,TRUE,"GENERAL";"TAB3",#N/A,TRUE,"GENERAL";"TAB4",#N/A,TRUE,"GENERAL";"TAB5",#N/A,TRUE,"GENERAL"}</definedName>
    <definedName name="__i77" localSheetId="25" hidden="1">{"TAB1",#N/A,TRUE,"GENERAL";"TAB2",#N/A,TRUE,"GENERAL";"TAB3",#N/A,TRUE,"GENERAL";"TAB4",#N/A,TRUE,"GENERAL";"TAB5",#N/A,TRUE,"GENERAL"}</definedName>
    <definedName name="__i77" localSheetId="26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0" hidden="1">{"via1",#N/A,TRUE,"general";"via2",#N/A,TRUE,"general";"via3",#N/A,TRUE,"general"}</definedName>
    <definedName name="__i8" localSheetId="14" hidden="1">{"via1",#N/A,TRUE,"general";"via2",#N/A,TRUE,"general";"via3",#N/A,TRUE,"general"}</definedName>
    <definedName name="__i8" localSheetId="20" hidden="1">{"via1",#N/A,TRUE,"general";"via2",#N/A,TRUE,"general";"via3",#N/A,TRUE,"general"}</definedName>
    <definedName name="__i8" localSheetId="23" hidden="1">{"via1",#N/A,TRUE,"general";"via2",#N/A,TRUE,"general";"via3",#N/A,TRUE,"general"}</definedName>
    <definedName name="__i8" localSheetId="24" hidden="1">{"via1",#N/A,TRUE,"general";"via2",#N/A,TRUE,"general";"via3",#N/A,TRUE,"general"}</definedName>
    <definedName name="__i8" localSheetId="25" hidden="1">{"via1",#N/A,TRUE,"general";"via2",#N/A,TRUE,"general";"via3",#N/A,TRUE,"general"}</definedName>
    <definedName name="__i8" localSheetId="26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0" hidden="1">{"TAB1",#N/A,TRUE,"GENERAL";"TAB2",#N/A,TRUE,"GENERAL";"TAB3",#N/A,TRUE,"GENERAL";"TAB4",#N/A,TRUE,"GENERAL";"TAB5",#N/A,TRUE,"GENERAL"}</definedName>
    <definedName name="__i9" localSheetId="14" hidden="1">{"TAB1",#N/A,TRUE,"GENERAL";"TAB2",#N/A,TRUE,"GENERAL";"TAB3",#N/A,TRUE,"GENERAL";"TAB4",#N/A,TRUE,"GENERAL";"TAB5",#N/A,TRUE,"GENERAL"}</definedName>
    <definedName name="__i9" localSheetId="20" hidden="1">{"TAB1",#N/A,TRUE,"GENERAL";"TAB2",#N/A,TRUE,"GENERAL";"TAB3",#N/A,TRUE,"GENERAL";"TAB4",#N/A,TRUE,"GENERAL";"TAB5",#N/A,TRUE,"GENERAL"}</definedName>
    <definedName name="__i9" localSheetId="23" hidden="1">{"TAB1",#N/A,TRUE,"GENERAL";"TAB2",#N/A,TRUE,"GENERAL";"TAB3",#N/A,TRUE,"GENERAL";"TAB4",#N/A,TRUE,"GENERAL";"TAB5",#N/A,TRUE,"GENERAL"}</definedName>
    <definedName name="__i9" localSheetId="24" hidden="1">{"TAB1",#N/A,TRUE,"GENERAL";"TAB2",#N/A,TRUE,"GENERAL";"TAB3",#N/A,TRUE,"GENERAL";"TAB4",#N/A,TRUE,"GENERAL";"TAB5",#N/A,TRUE,"GENERAL"}</definedName>
    <definedName name="__i9" localSheetId="25" hidden="1">{"TAB1",#N/A,TRUE,"GENERAL";"TAB2",#N/A,TRUE,"GENERAL";"TAB3",#N/A,TRUE,"GENERAL";"TAB4",#N/A,TRUE,"GENERAL";"TAB5",#N/A,TRUE,"GENERAL"}</definedName>
    <definedName name="__i9" localSheetId="26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10" hidden="1">{"TAB1",#N/A,TRUE,"GENERAL";"TAB2",#N/A,TRUE,"GENERAL";"TAB3",#N/A,TRUE,"GENERAL";"TAB4",#N/A,TRUE,"GENERAL";"TAB5",#N/A,TRUE,"GENERAL"}</definedName>
    <definedName name="__k3" localSheetId="14" hidden="1">{"TAB1",#N/A,TRUE,"GENERAL";"TAB2",#N/A,TRUE,"GENERAL";"TAB3",#N/A,TRUE,"GENERAL";"TAB4",#N/A,TRUE,"GENERAL";"TAB5",#N/A,TRUE,"GENERAL"}</definedName>
    <definedName name="__k3" localSheetId="20" hidden="1">{"TAB1",#N/A,TRUE,"GENERAL";"TAB2",#N/A,TRUE,"GENERAL";"TAB3",#N/A,TRUE,"GENERAL";"TAB4",#N/A,TRUE,"GENERAL";"TAB5",#N/A,TRUE,"GENERAL"}</definedName>
    <definedName name="__k3" localSheetId="23" hidden="1">{"TAB1",#N/A,TRUE,"GENERAL";"TAB2",#N/A,TRUE,"GENERAL";"TAB3",#N/A,TRUE,"GENERAL";"TAB4",#N/A,TRUE,"GENERAL";"TAB5",#N/A,TRUE,"GENERAL"}</definedName>
    <definedName name="__k3" localSheetId="24" hidden="1">{"TAB1",#N/A,TRUE,"GENERAL";"TAB2",#N/A,TRUE,"GENERAL";"TAB3",#N/A,TRUE,"GENERAL";"TAB4",#N/A,TRUE,"GENERAL";"TAB5",#N/A,TRUE,"GENERAL"}</definedName>
    <definedName name="__k3" localSheetId="25" hidden="1">{"TAB1",#N/A,TRUE,"GENERAL";"TAB2",#N/A,TRUE,"GENERAL";"TAB3",#N/A,TRUE,"GENERAL";"TAB4",#N/A,TRUE,"GENERAL";"TAB5",#N/A,TRUE,"GENERAL"}</definedName>
    <definedName name="__k3" localSheetId="26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0" hidden="1">{"via1",#N/A,TRUE,"general";"via2",#N/A,TRUE,"general";"via3",#N/A,TRUE,"general"}</definedName>
    <definedName name="__k4" localSheetId="14" hidden="1">{"via1",#N/A,TRUE,"general";"via2",#N/A,TRUE,"general";"via3",#N/A,TRUE,"general"}</definedName>
    <definedName name="__k4" localSheetId="20" hidden="1">{"via1",#N/A,TRUE,"general";"via2",#N/A,TRUE,"general";"via3",#N/A,TRUE,"general"}</definedName>
    <definedName name="__k4" localSheetId="23" hidden="1">{"via1",#N/A,TRUE,"general";"via2",#N/A,TRUE,"general";"via3",#N/A,TRUE,"general"}</definedName>
    <definedName name="__k4" localSheetId="24" hidden="1">{"via1",#N/A,TRUE,"general";"via2",#N/A,TRUE,"general";"via3",#N/A,TRUE,"general"}</definedName>
    <definedName name="__k4" localSheetId="25" hidden="1">{"via1",#N/A,TRUE,"general";"via2",#N/A,TRUE,"general";"via3",#N/A,TRUE,"general"}</definedName>
    <definedName name="__k4" localSheetId="26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0" hidden="1">{"via1",#N/A,TRUE,"general";"via2",#N/A,TRUE,"general";"via3",#N/A,TRUE,"general"}</definedName>
    <definedName name="__k5" localSheetId="14" hidden="1">{"via1",#N/A,TRUE,"general";"via2",#N/A,TRUE,"general";"via3",#N/A,TRUE,"general"}</definedName>
    <definedName name="__k5" localSheetId="20" hidden="1">{"via1",#N/A,TRUE,"general";"via2",#N/A,TRUE,"general";"via3",#N/A,TRUE,"general"}</definedName>
    <definedName name="__k5" localSheetId="23" hidden="1">{"via1",#N/A,TRUE,"general";"via2",#N/A,TRUE,"general";"via3",#N/A,TRUE,"general"}</definedName>
    <definedName name="__k5" localSheetId="24" hidden="1">{"via1",#N/A,TRUE,"general";"via2",#N/A,TRUE,"general";"via3",#N/A,TRUE,"general"}</definedName>
    <definedName name="__k5" localSheetId="25" hidden="1">{"via1",#N/A,TRUE,"general";"via2",#N/A,TRUE,"general";"via3",#N/A,TRUE,"general"}</definedName>
    <definedName name="__k5" localSheetId="26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0" hidden="1">{"TAB1",#N/A,TRUE,"GENERAL";"TAB2",#N/A,TRUE,"GENERAL";"TAB3",#N/A,TRUE,"GENERAL";"TAB4",#N/A,TRUE,"GENERAL";"TAB5",#N/A,TRUE,"GENERAL"}</definedName>
    <definedName name="__k6" localSheetId="14" hidden="1">{"TAB1",#N/A,TRUE,"GENERAL";"TAB2",#N/A,TRUE,"GENERAL";"TAB3",#N/A,TRUE,"GENERAL";"TAB4",#N/A,TRUE,"GENERAL";"TAB5",#N/A,TRUE,"GENERAL"}</definedName>
    <definedName name="__k6" localSheetId="20" hidden="1">{"TAB1",#N/A,TRUE,"GENERAL";"TAB2",#N/A,TRUE,"GENERAL";"TAB3",#N/A,TRUE,"GENERAL";"TAB4",#N/A,TRUE,"GENERAL";"TAB5",#N/A,TRUE,"GENERAL"}</definedName>
    <definedName name="__k6" localSheetId="23" hidden="1">{"TAB1",#N/A,TRUE,"GENERAL";"TAB2",#N/A,TRUE,"GENERAL";"TAB3",#N/A,TRUE,"GENERAL";"TAB4",#N/A,TRUE,"GENERAL";"TAB5",#N/A,TRUE,"GENERAL"}</definedName>
    <definedName name="__k6" localSheetId="24" hidden="1">{"TAB1",#N/A,TRUE,"GENERAL";"TAB2",#N/A,TRUE,"GENERAL";"TAB3",#N/A,TRUE,"GENERAL";"TAB4",#N/A,TRUE,"GENERAL";"TAB5",#N/A,TRUE,"GENERAL"}</definedName>
    <definedName name="__k6" localSheetId="25" hidden="1">{"TAB1",#N/A,TRUE,"GENERAL";"TAB2",#N/A,TRUE,"GENERAL";"TAB3",#N/A,TRUE,"GENERAL";"TAB4",#N/A,TRUE,"GENERAL";"TAB5",#N/A,TRUE,"GENERAL"}</definedName>
    <definedName name="__k6" localSheetId="26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0" hidden="1">{"via1",#N/A,TRUE,"general";"via2",#N/A,TRUE,"general";"via3",#N/A,TRUE,"general"}</definedName>
    <definedName name="__k7" localSheetId="14" hidden="1">{"via1",#N/A,TRUE,"general";"via2",#N/A,TRUE,"general";"via3",#N/A,TRUE,"general"}</definedName>
    <definedName name="__k7" localSheetId="20" hidden="1">{"via1",#N/A,TRUE,"general";"via2",#N/A,TRUE,"general";"via3",#N/A,TRUE,"general"}</definedName>
    <definedName name="__k7" localSheetId="23" hidden="1">{"via1",#N/A,TRUE,"general";"via2",#N/A,TRUE,"general";"via3",#N/A,TRUE,"general"}</definedName>
    <definedName name="__k7" localSheetId="24" hidden="1">{"via1",#N/A,TRUE,"general";"via2",#N/A,TRUE,"general";"via3",#N/A,TRUE,"general"}</definedName>
    <definedName name="__k7" localSheetId="25" hidden="1">{"via1",#N/A,TRUE,"general";"via2",#N/A,TRUE,"general";"via3",#N/A,TRUE,"general"}</definedName>
    <definedName name="__k7" localSheetId="26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0" hidden="1">{"via1",#N/A,TRUE,"general";"via2",#N/A,TRUE,"general";"via3",#N/A,TRUE,"general"}</definedName>
    <definedName name="__k8" localSheetId="14" hidden="1">{"via1",#N/A,TRUE,"general";"via2",#N/A,TRUE,"general";"via3",#N/A,TRUE,"general"}</definedName>
    <definedName name="__k8" localSheetId="20" hidden="1">{"via1",#N/A,TRUE,"general";"via2",#N/A,TRUE,"general";"via3",#N/A,TRUE,"general"}</definedName>
    <definedName name="__k8" localSheetId="23" hidden="1">{"via1",#N/A,TRUE,"general";"via2",#N/A,TRUE,"general";"via3",#N/A,TRUE,"general"}</definedName>
    <definedName name="__k8" localSheetId="24" hidden="1">{"via1",#N/A,TRUE,"general";"via2",#N/A,TRUE,"general";"via3",#N/A,TRUE,"general"}</definedName>
    <definedName name="__k8" localSheetId="25" hidden="1">{"via1",#N/A,TRUE,"general";"via2",#N/A,TRUE,"general";"via3",#N/A,TRUE,"general"}</definedName>
    <definedName name="__k8" localSheetId="26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0" hidden="1">{"TAB1",#N/A,TRUE,"GENERAL";"TAB2",#N/A,TRUE,"GENERAL";"TAB3",#N/A,TRUE,"GENERAL";"TAB4",#N/A,TRUE,"GENERAL";"TAB5",#N/A,TRUE,"GENERAL"}</definedName>
    <definedName name="__k9" localSheetId="14" hidden="1">{"TAB1",#N/A,TRUE,"GENERAL";"TAB2",#N/A,TRUE,"GENERAL";"TAB3",#N/A,TRUE,"GENERAL";"TAB4",#N/A,TRUE,"GENERAL";"TAB5",#N/A,TRUE,"GENERAL"}</definedName>
    <definedName name="__k9" localSheetId="20" hidden="1">{"TAB1",#N/A,TRUE,"GENERAL";"TAB2",#N/A,TRUE,"GENERAL";"TAB3",#N/A,TRUE,"GENERAL";"TAB4",#N/A,TRUE,"GENERAL";"TAB5",#N/A,TRUE,"GENERAL"}</definedName>
    <definedName name="__k9" localSheetId="23" hidden="1">{"TAB1",#N/A,TRUE,"GENERAL";"TAB2",#N/A,TRUE,"GENERAL";"TAB3",#N/A,TRUE,"GENERAL";"TAB4",#N/A,TRUE,"GENERAL";"TAB5",#N/A,TRUE,"GENERAL"}</definedName>
    <definedName name="__k9" localSheetId="24" hidden="1">{"TAB1",#N/A,TRUE,"GENERAL";"TAB2",#N/A,TRUE,"GENERAL";"TAB3",#N/A,TRUE,"GENERAL";"TAB4",#N/A,TRUE,"GENERAL";"TAB5",#N/A,TRUE,"GENERAL"}</definedName>
    <definedName name="__k9" localSheetId="25" hidden="1">{"TAB1",#N/A,TRUE,"GENERAL";"TAB2",#N/A,TRUE,"GENERAL";"TAB3",#N/A,TRUE,"GENERAL";"TAB4",#N/A,TRUE,"GENERAL";"TAB5",#N/A,TRUE,"GENERAL"}</definedName>
    <definedName name="__k9" localSheetId="26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40" hidden="1">#REF!</definedName>
    <definedName name="__key2" localSheetId="10" hidden="1">#REF!</definedName>
    <definedName name="__key2" localSheetId="41" hidden="1">#REF!</definedName>
    <definedName name="__key2" localSheetId="44" hidden="1">#REF!</definedName>
    <definedName name="__key2" localSheetId="14" hidden="1">#REF!</definedName>
    <definedName name="__key2" localSheetId="50" hidden="1">#REF!</definedName>
    <definedName name="__key2" localSheetId="20" hidden="1">#REF!</definedName>
    <definedName name="__key2" localSheetId="51" hidden="1">#REF!</definedName>
    <definedName name="__key2" localSheetId="21" hidden="1">#REF!</definedName>
    <definedName name="__key2" localSheetId="52" hidden="1">#REF!</definedName>
    <definedName name="__key2" localSheetId="53" hidden="1">#REF!</definedName>
    <definedName name="__key2" localSheetId="23" hidden="1">#REF!</definedName>
    <definedName name="__key2" localSheetId="54" hidden="1">#REF!</definedName>
    <definedName name="__key2" localSheetId="55" hidden="1">#REF!</definedName>
    <definedName name="__key2" localSheetId="25" hidden="1">#REF!</definedName>
    <definedName name="__key2" localSheetId="56" hidden="1">#REF!</definedName>
    <definedName name="__key2" localSheetId="26" hidden="1">#REF!</definedName>
    <definedName name="__key2" localSheetId="37" hidden="1">#REF!</definedName>
    <definedName name="__key2" hidden="1">#REF!</definedName>
    <definedName name="__key21" localSheetId="40" hidden="1">#REF!</definedName>
    <definedName name="__key21" localSheetId="10" hidden="1">#REF!</definedName>
    <definedName name="__key21" localSheetId="41" hidden="1">#REF!</definedName>
    <definedName name="__key21" localSheetId="44" hidden="1">#REF!</definedName>
    <definedName name="__key21" localSheetId="14" hidden="1">#REF!</definedName>
    <definedName name="__key21" localSheetId="50" hidden="1">#REF!</definedName>
    <definedName name="__key21" localSheetId="20" hidden="1">#REF!</definedName>
    <definedName name="__key21" localSheetId="51" hidden="1">#REF!</definedName>
    <definedName name="__key21" localSheetId="21" hidden="1">#REF!</definedName>
    <definedName name="__key21" localSheetId="52" hidden="1">#REF!</definedName>
    <definedName name="__key21" localSheetId="53" hidden="1">#REF!</definedName>
    <definedName name="__key21" localSheetId="23" hidden="1">#REF!</definedName>
    <definedName name="__key21" localSheetId="54" hidden="1">#REF!</definedName>
    <definedName name="__key21" localSheetId="55" hidden="1">#REF!</definedName>
    <definedName name="__key21" localSheetId="25" hidden="1">#REF!</definedName>
    <definedName name="__key21" localSheetId="56" hidden="1">#REF!</definedName>
    <definedName name="__key21" localSheetId="26" hidden="1">#REF!</definedName>
    <definedName name="__key21" localSheetId="37" hidden="1">#REF!</definedName>
    <definedName name="__key21" hidden="1">#REF!</definedName>
    <definedName name="__key3" localSheetId="40" hidden="1">#REF!</definedName>
    <definedName name="__key3" localSheetId="10" hidden="1">#REF!</definedName>
    <definedName name="__key3" localSheetId="41" hidden="1">#REF!</definedName>
    <definedName name="__key3" localSheetId="44" hidden="1">#REF!</definedName>
    <definedName name="__key3" localSheetId="14" hidden="1">#REF!</definedName>
    <definedName name="__key3" localSheetId="50" hidden="1">#REF!</definedName>
    <definedName name="__key3" localSheetId="20" hidden="1">#REF!</definedName>
    <definedName name="__key3" localSheetId="51" hidden="1">#REF!</definedName>
    <definedName name="__key3" localSheetId="21" hidden="1">#REF!</definedName>
    <definedName name="__key3" localSheetId="52" hidden="1">#REF!</definedName>
    <definedName name="__key3" localSheetId="53" hidden="1">#REF!</definedName>
    <definedName name="__key3" localSheetId="23" hidden="1">#REF!</definedName>
    <definedName name="__key3" localSheetId="54" hidden="1">#REF!</definedName>
    <definedName name="__key3" localSheetId="55" hidden="1">#REF!</definedName>
    <definedName name="__key3" localSheetId="25" hidden="1">#REF!</definedName>
    <definedName name="__key3" localSheetId="56" hidden="1">#REF!</definedName>
    <definedName name="__key3" localSheetId="26" hidden="1">#REF!</definedName>
    <definedName name="__key3" localSheetId="37" hidden="1">#REF!</definedName>
    <definedName name="__key3" hidden="1">#REF!</definedName>
    <definedName name="__key31" localSheetId="40" hidden="1">#REF!</definedName>
    <definedName name="__key31" localSheetId="41" hidden="1">#REF!</definedName>
    <definedName name="__key31" localSheetId="44" hidden="1">#REF!</definedName>
    <definedName name="__key31" localSheetId="50" hidden="1">#REF!</definedName>
    <definedName name="__key31" localSheetId="20" hidden="1">#REF!</definedName>
    <definedName name="__key31" localSheetId="51" hidden="1">#REF!</definedName>
    <definedName name="__key31" localSheetId="21" hidden="1">#REF!</definedName>
    <definedName name="__key31" localSheetId="52" hidden="1">#REF!</definedName>
    <definedName name="__key31" localSheetId="53" hidden="1">#REF!</definedName>
    <definedName name="__key31" localSheetId="54" hidden="1">#REF!</definedName>
    <definedName name="__key31" localSheetId="55" hidden="1">#REF!</definedName>
    <definedName name="__key31" localSheetId="25" hidden="1">#REF!</definedName>
    <definedName name="__key31" localSheetId="56" hidden="1">#REF!</definedName>
    <definedName name="__key31" localSheetId="26" hidden="1">#REF!</definedName>
    <definedName name="__key31" localSheetId="37" hidden="1">#REF!</definedName>
    <definedName name="__key31" hidden="1">#REF!</definedName>
    <definedName name="__kjk6" localSheetId="10" hidden="1">{"TAB1",#N/A,TRUE,"GENERAL";"TAB2",#N/A,TRUE,"GENERAL";"TAB3",#N/A,TRUE,"GENERAL";"TAB4",#N/A,TRUE,"GENERAL";"TAB5",#N/A,TRUE,"GENERAL"}</definedName>
    <definedName name="__kjk6" localSheetId="14" hidden="1">{"TAB1",#N/A,TRUE,"GENERAL";"TAB2",#N/A,TRUE,"GENERAL";"TAB3",#N/A,TRUE,"GENERAL";"TAB4",#N/A,TRUE,"GENERAL";"TAB5",#N/A,TRUE,"GENERAL"}</definedName>
    <definedName name="__kjk6" localSheetId="20" hidden="1">{"TAB1",#N/A,TRUE,"GENERAL";"TAB2",#N/A,TRUE,"GENERAL";"TAB3",#N/A,TRUE,"GENERAL";"TAB4",#N/A,TRUE,"GENERAL";"TAB5",#N/A,TRUE,"GENERAL"}</definedName>
    <definedName name="__kjk6" localSheetId="23" hidden="1">{"TAB1",#N/A,TRUE,"GENERAL";"TAB2",#N/A,TRUE,"GENERAL";"TAB3",#N/A,TRUE,"GENERAL";"TAB4",#N/A,TRUE,"GENERAL";"TAB5",#N/A,TRUE,"GENERAL"}</definedName>
    <definedName name="__kjk6" localSheetId="24" hidden="1">{"TAB1",#N/A,TRUE,"GENERAL";"TAB2",#N/A,TRUE,"GENERAL";"TAB3",#N/A,TRUE,"GENERAL";"TAB4",#N/A,TRUE,"GENERAL";"TAB5",#N/A,TRUE,"GENERAL"}</definedName>
    <definedName name="__kjk6" localSheetId="25" hidden="1">{"TAB1",#N/A,TRUE,"GENERAL";"TAB2",#N/A,TRUE,"GENERAL";"TAB3",#N/A,TRUE,"GENERAL";"TAB4",#N/A,TRUE,"GENERAL";"TAB5",#N/A,TRUE,"GENERAL"}</definedName>
    <definedName name="__kjk6" localSheetId="26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0" hidden="1">{"via1",#N/A,TRUE,"general";"via2",#N/A,TRUE,"general";"via3",#N/A,TRUE,"general"}</definedName>
    <definedName name="__m3" localSheetId="14" hidden="1">{"via1",#N/A,TRUE,"general";"via2",#N/A,TRUE,"general";"via3",#N/A,TRUE,"general"}</definedName>
    <definedName name="__m3" localSheetId="20" hidden="1">{"via1",#N/A,TRUE,"general";"via2",#N/A,TRUE,"general";"via3",#N/A,TRUE,"general"}</definedName>
    <definedName name="__m3" localSheetId="23" hidden="1">{"via1",#N/A,TRUE,"general";"via2",#N/A,TRUE,"general";"via3",#N/A,TRUE,"general"}</definedName>
    <definedName name="__m3" localSheetId="24" hidden="1">{"via1",#N/A,TRUE,"general";"via2",#N/A,TRUE,"general";"via3",#N/A,TRUE,"general"}</definedName>
    <definedName name="__m3" localSheetId="25" hidden="1">{"via1",#N/A,TRUE,"general";"via2",#N/A,TRUE,"general";"via3",#N/A,TRUE,"general"}</definedName>
    <definedName name="__m3" localSheetId="26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0" hidden="1">{"TAB1",#N/A,TRUE,"GENERAL";"TAB2",#N/A,TRUE,"GENERAL";"TAB3",#N/A,TRUE,"GENERAL";"TAB4",#N/A,TRUE,"GENERAL";"TAB5",#N/A,TRUE,"GENERAL"}</definedName>
    <definedName name="__m4" localSheetId="14" hidden="1">{"TAB1",#N/A,TRUE,"GENERAL";"TAB2",#N/A,TRUE,"GENERAL";"TAB3",#N/A,TRUE,"GENERAL";"TAB4",#N/A,TRUE,"GENERAL";"TAB5",#N/A,TRUE,"GENERAL"}</definedName>
    <definedName name="__m4" localSheetId="20" hidden="1">{"TAB1",#N/A,TRUE,"GENERAL";"TAB2",#N/A,TRUE,"GENERAL";"TAB3",#N/A,TRUE,"GENERAL";"TAB4",#N/A,TRUE,"GENERAL";"TAB5",#N/A,TRUE,"GENERAL"}</definedName>
    <definedName name="__m4" localSheetId="23" hidden="1">{"TAB1",#N/A,TRUE,"GENERAL";"TAB2",#N/A,TRUE,"GENERAL";"TAB3",#N/A,TRUE,"GENERAL";"TAB4",#N/A,TRUE,"GENERAL";"TAB5",#N/A,TRUE,"GENERAL"}</definedName>
    <definedName name="__m4" localSheetId="24" hidden="1">{"TAB1",#N/A,TRUE,"GENERAL";"TAB2",#N/A,TRUE,"GENERAL";"TAB3",#N/A,TRUE,"GENERAL";"TAB4",#N/A,TRUE,"GENERAL";"TAB5",#N/A,TRUE,"GENERAL"}</definedName>
    <definedName name="__m4" localSheetId="25" hidden="1">{"TAB1",#N/A,TRUE,"GENERAL";"TAB2",#N/A,TRUE,"GENERAL";"TAB3",#N/A,TRUE,"GENERAL";"TAB4",#N/A,TRUE,"GENERAL";"TAB5",#N/A,TRUE,"GENERAL"}</definedName>
    <definedName name="__m4" localSheetId="26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0" hidden="1">{"via1",#N/A,TRUE,"general";"via2",#N/A,TRUE,"general";"via3",#N/A,TRUE,"general"}</definedName>
    <definedName name="__m5" localSheetId="14" hidden="1">{"via1",#N/A,TRUE,"general";"via2",#N/A,TRUE,"general";"via3",#N/A,TRUE,"general"}</definedName>
    <definedName name="__m5" localSheetId="20" hidden="1">{"via1",#N/A,TRUE,"general";"via2",#N/A,TRUE,"general";"via3",#N/A,TRUE,"general"}</definedName>
    <definedName name="__m5" localSheetId="23" hidden="1">{"via1",#N/A,TRUE,"general";"via2",#N/A,TRUE,"general";"via3",#N/A,TRUE,"general"}</definedName>
    <definedName name="__m5" localSheetId="24" hidden="1">{"via1",#N/A,TRUE,"general";"via2",#N/A,TRUE,"general";"via3",#N/A,TRUE,"general"}</definedName>
    <definedName name="__m5" localSheetId="25" hidden="1">{"via1",#N/A,TRUE,"general";"via2",#N/A,TRUE,"general";"via3",#N/A,TRUE,"general"}</definedName>
    <definedName name="__m5" localSheetId="26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0" hidden="1">{"TAB1",#N/A,TRUE,"GENERAL";"TAB2",#N/A,TRUE,"GENERAL";"TAB3",#N/A,TRUE,"GENERAL";"TAB4",#N/A,TRUE,"GENERAL";"TAB5",#N/A,TRUE,"GENERAL"}</definedName>
    <definedName name="__m6" localSheetId="14" hidden="1">{"TAB1",#N/A,TRUE,"GENERAL";"TAB2",#N/A,TRUE,"GENERAL";"TAB3",#N/A,TRUE,"GENERAL";"TAB4",#N/A,TRUE,"GENERAL";"TAB5",#N/A,TRUE,"GENERAL"}</definedName>
    <definedName name="__m6" localSheetId="20" hidden="1">{"TAB1",#N/A,TRUE,"GENERAL";"TAB2",#N/A,TRUE,"GENERAL";"TAB3",#N/A,TRUE,"GENERAL";"TAB4",#N/A,TRUE,"GENERAL";"TAB5",#N/A,TRUE,"GENERAL"}</definedName>
    <definedName name="__m6" localSheetId="23" hidden="1">{"TAB1",#N/A,TRUE,"GENERAL";"TAB2",#N/A,TRUE,"GENERAL";"TAB3",#N/A,TRUE,"GENERAL";"TAB4",#N/A,TRUE,"GENERAL";"TAB5",#N/A,TRUE,"GENERAL"}</definedName>
    <definedName name="__m6" localSheetId="24" hidden="1">{"TAB1",#N/A,TRUE,"GENERAL";"TAB2",#N/A,TRUE,"GENERAL";"TAB3",#N/A,TRUE,"GENERAL";"TAB4",#N/A,TRUE,"GENERAL";"TAB5",#N/A,TRUE,"GENERAL"}</definedName>
    <definedName name="__m6" localSheetId="25" hidden="1">{"TAB1",#N/A,TRUE,"GENERAL";"TAB2",#N/A,TRUE,"GENERAL";"TAB3",#N/A,TRUE,"GENERAL";"TAB4",#N/A,TRUE,"GENERAL";"TAB5",#N/A,TRUE,"GENERAL"}</definedName>
    <definedName name="__m6" localSheetId="26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0" hidden="1">{"TAB1",#N/A,TRUE,"GENERAL";"TAB2",#N/A,TRUE,"GENERAL";"TAB3",#N/A,TRUE,"GENERAL";"TAB4",#N/A,TRUE,"GENERAL";"TAB5",#N/A,TRUE,"GENERAL"}</definedName>
    <definedName name="__m7" localSheetId="14" hidden="1">{"TAB1",#N/A,TRUE,"GENERAL";"TAB2",#N/A,TRUE,"GENERAL";"TAB3",#N/A,TRUE,"GENERAL";"TAB4",#N/A,TRUE,"GENERAL";"TAB5",#N/A,TRUE,"GENERAL"}</definedName>
    <definedName name="__m7" localSheetId="20" hidden="1">{"TAB1",#N/A,TRUE,"GENERAL";"TAB2",#N/A,TRUE,"GENERAL";"TAB3",#N/A,TRUE,"GENERAL";"TAB4",#N/A,TRUE,"GENERAL";"TAB5",#N/A,TRUE,"GENERAL"}</definedName>
    <definedName name="__m7" localSheetId="23" hidden="1">{"TAB1",#N/A,TRUE,"GENERAL";"TAB2",#N/A,TRUE,"GENERAL";"TAB3",#N/A,TRUE,"GENERAL";"TAB4",#N/A,TRUE,"GENERAL";"TAB5",#N/A,TRUE,"GENERAL"}</definedName>
    <definedName name="__m7" localSheetId="24" hidden="1">{"TAB1",#N/A,TRUE,"GENERAL";"TAB2",#N/A,TRUE,"GENERAL";"TAB3",#N/A,TRUE,"GENERAL";"TAB4",#N/A,TRUE,"GENERAL";"TAB5",#N/A,TRUE,"GENERAL"}</definedName>
    <definedName name="__m7" localSheetId="25" hidden="1">{"TAB1",#N/A,TRUE,"GENERAL";"TAB2",#N/A,TRUE,"GENERAL";"TAB3",#N/A,TRUE,"GENERAL";"TAB4",#N/A,TRUE,"GENERAL";"TAB5",#N/A,TRUE,"GENERAL"}</definedName>
    <definedName name="__m7" localSheetId="2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0" hidden="1">{"via1",#N/A,TRUE,"general";"via2",#N/A,TRUE,"general";"via3",#N/A,TRUE,"general"}</definedName>
    <definedName name="__m8" localSheetId="14" hidden="1">{"via1",#N/A,TRUE,"general";"via2",#N/A,TRUE,"general";"via3",#N/A,TRUE,"general"}</definedName>
    <definedName name="__m8" localSheetId="20" hidden="1">{"via1",#N/A,TRUE,"general";"via2",#N/A,TRUE,"general";"via3",#N/A,TRUE,"general"}</definedName>
    <definedName name="__m8" localSheetId="23" hidden="1">{"via1",#N/A,TRUE,"general";"via2",#N/A,TRUE,"general";"via3",#N/A,TRUE,"general"}</definedName>
    <definedName name="__m8" localSheetId="24" hidden="1">{"via1",#N/A,TRUE,"general";"via2",#N/A,TRUE,"general";"via3",#N/A,TRUE,"general"}</definedName>
    <definedName name="__m8" localSheetId="25" hidden="1">{"via1",#N/A,TRUE,"general";"via2",#N/A,TRUE,"general";"via3",#N/A,TRUE,"general"}</definedName>
    <definedName name="__m8" localSheetId="26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0" hidden="1">{"via1",#N/A,TRUE,"general";"via2",#N/A,TRUE,"general";"via3",#N/A,TRUE,"general"}</definedName>
    <definedName name="__m9" localSheetId="14" hidden="1">{"via1",#N/A,TRUE,"general";"via2",#N/A,TRUE,"general";"via3",#N/A,TRUE,"general"}</definedName>
    <definedName name="__m9" localSheetId="20" hidden="1">{"via1",#N/A,TRUE,"general";"via2",#N/A,TRUE,"general";"via3",#N/A,TRUE,"general"}</definedName>
    <definedName name="__m9" localSheetId="23" hidden="1">{"via1",#N/A,TRUE,"general";"via2",#N/A,TRUE,"general";"via3",#N/A,TRUE,"general"}</definedName>
    <definedName name="__m9" localSheetId="24" hidden="1">{"via1",#N/A,TRUE,"general";"via2",#N/A,TRUE,"general";"via3",#N/A,TRUE,"general"}</definedName>
    <definedName name="__m9" localSheetId="25" hidden="1">{"via1",#N/A,TRUE,"general";"via2",#N/A,TRUE,"general";"via3",#N/A,TRUE,"general"}</definedName>
    <definedName name="__m9" localSheetId="26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10" hidden="1">{"TAB1",#N/A,TRUE,"GENERAL";"TAB2",#N/A,TRUE,"GENERAL";"TAB3",#N/A,TRUE,"GENERAL";"TAB4",#N/A,TRUE,"GENERAL";"TAB5",#N/A,TRUE,"GENERAL"}</definedName>
    <definedName name="__n3" localSheetId="14" hidden="1">{"TAB1",#N/A,TRUE,"GENERAL";"TAB2",#N/A,TRUE,"GENERAL";"TAB3",#N/A,TRUE,"GENERAL";"TAB4",#N/A,TRUE,"GENERAL";"TAB5",#N/A,TRUE,"GENERAL"}</definedName>
    <definedName name="__n3" localSheetId="20" hidden="1">{"TAB1",#N/A,TRUE,"GENERAL";"TAB2",#N/A,TRUE,"GENERAL";"TAB3",#N/A,TRUE,"GENERAL";"TAB4",#N/A,TRUE,"GENERAL";"TAB5",#N/A,TRUE,"GENERAL"}</definedName>
    <definedName name="__n3" localSheetId="23" hidden="1">{"TAB1",#N/A,TRUE,"GENERAL";"TAB2",#N/A,TRUE,"GENERAL";"TAB3",#N/A,TRUE,"GENERAL";"TAB4",#N/A,TRUE,"GENERAL";"TAB5",#N/A,TRUE,"GENERAL"}</definedName>
    <definedName name="__n3" localSheetId="24" hidden="1">{"TAB1",#N/A,TRUE,"GENERAL";"TAB2",#N/A,TRUE,"GENERAL";"TAB3",#N/A,TRUE,"GENERAL";"TAB4",#N/A,TRUE,"GENERAL";"TAB5",#N/A,TRUE,"GENERAL"}</definedName>
    <definedName name="__n3" localSheetId="25" hidden="1">{"TAB1",#N/A,TRUE,"GENERAL";"TAB2",#N/A,TRUE,"GENERAL";"TAB3",#N/A,TRUE,"GENERAL";"TAB4",#N/A,TRUE,"GENERAL";"TAB5",#N/A,TRUE,"GENERAL"}</definedName>
    <definedName name="__n3" localSheetId="26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0" hidden="1">{"via1",#N/A,TRUE,"general";"via2",#N/A,TRUE,"general";"via3",#N/A,TRUE,"general"}</definedName>
    <definedName name="__n4" localSheetId="14" hidden="1">{"via1",#N/A,TRUE,"general";"via2",#N/A,TRUE,"general";"via3",#N/A,TRUE,"general"}</definedName>
    <definedName name="__n4" localSheetId="20" hidden="1">{"via1",#N/A,TRUE,"general";"via2",#N/A,TRUE,"general";"via3",#N/A,TRUE,"general"}</definedName>
    <definedName name="__n4" localSheetId="23" hidden="1">{"via1",#N/A,TRUE,"general";"via2",#N/A,TRUE,"general";"via3",#N/A,TRUE,"general"}</definedName>
    <definedName name="__n4" localSheetId="24" hidden="1">{"via1",#N/A,TRUE,"general";"via2",#N/A,TRUE,"general";"via3",#N/A,TRUE,"general"}</definedName>
    <definedName name="__n4" localSheetId="25" hidden="1">{"via1",#N/A,TRUE,"general";"via2",#N/A,TRUE,"general";"via3",#N/A,TRUE,"general"}</definedName>
    <definedName name="__n4" localSheetId="26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0" hidden="1">{"TAB1",#N/A,TRUE,"GENERAL";"TAB2",#N/A,TRUE,"GENERAL";"TAB3",#N/A,TRUE,"GENERAL";"TAB4",#N/A,TRUE,"GENERAL";"TAB5",#N/A,TRUE,"GENERAL"}</definedName>
    <definedName name="__n5" localSheetId="14" hidden="1">{"TAB1",#N/A,TRUE,"GENERAL";"TAB2",#N/A,TRUE,"GENERAL";"TAB3",#N/A,TRUE,"GENERAL";"TAB4",#N/A,TRUE,"GENERAL";"TAB5",#N/A,TRUE,"GENERAL"}</definedName>
    <definedName name="__n5" localSheetId="20" hidden="1">{"TAB1",#N/A,TRUE,"GENERAL";"TAB2",#N/A,TRUE,"GENERAL";"TAB3",#N/A,TRUE,"GENERAL";"TAB4",#N/A,TRUE,"GENERAL";"TAB5",#N/A,TRUE,"GENERAL"}</definedName>
    <definedName name="__n5" localSheetId="23" hidden="1">{"TAB1",#N/A,TRUE,"GENERAL";"TAB2",#N/A,TRUE,"GENERAL";"TAB3",#N/A,TRUE,"GENERAL";"TAB4",#N/A,TRUE,"GENERAL";"TAB5",#N/A,TRUE,"GENERAL"}</definedName>
    <definedName name="__n5" localSheetId="24" hidden="1">{"TAB1",#N/A,TRUE,"GENERAL";"TAB2",#N/A,TRUE,"GENERAL";"TAB3",#N/A,TRUE,"GENERAL";"TAB4",#N/A,TRUE,"GENERAL";"TAB5",#N/A,TRUE,"GENERAL"}</definedName>
    <definedName name="__n5" localSheetId="25" hidden="1">{"TAB1",#N/A,TRUE,"GENERAL";"TAB2",#N/A,TRUE,"GENERAL";"TAB3",#N/A,TRUE,"GENERAL";"TAB4",#N/A,TRUE,"GENERAL";"TAB5",#N/A,TRUE,"GENERAL"}</definedName>
    <definedName name="__n5" localSheetId="26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10" hidden="1">{"via1",#N/A,TRUE,"general";"via2",#N/A,TRUE,"general";"via3",#N/A,TRUE,"general"}</definedName>
    <definedName name="__nyn7" localSheetId="14" hidden="1">{"via1",#N/A,TRUE,"general";"via2",#N/A,TRUE,"general";"via3",#N/A,TRUE,"general"}</definedName>
    <definedName name="__nyn7" localSheetId="20" hidden="1">{"via1",#N/A,TRUE,"general";"via2",#N/A,TRUE,"general";"via3",#N/A,TRUE,"general"}</definedName>
    <definedName name="__nyn7" localSheetId="23" hidden="1">{"via1",#N/A,TRUE,"general";"via2",#N/A,TRUE,"general";"via3",#N/A,TRUE,"general"}</definedName>
    <definedName name="__nyn7" localSheetId="24" hidden="1">{"via1",#N/A,TRUE,"general";"via2",#N/A,TRUE,"general";"via3",#N/A,TRUE,"general"}</definedName>
    <definedName name="__nyn7" localSheetId="25" hidden="1">{"via1",#N/A,TRUE,"general";"via2",#N/A,TRUE,"general";"via3",#N/A,TRUE,"general"}</definedName>
    <definedName name="__nyn7" localSheetId="26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0" hidden="1">{"via1",#N/A,TRUE,"general";"via2",#N/A,TRUE,"general";"via3",#N/A,TRUE,"general"}</definedName>
    <definedName name="__o4" localSheetId="14" hidden="1">{"via1",#N/A,TRUE,"general";"via2",#N/A,TRUE,"general";"via3",#N/A,TRUE,"general"}</definedName>
    <definedName name="__o4" localSheetId="20" hidden="1">{"via1",#N/A,TRUE,"general";"via2",#N/A,TRUE,"general";"via3",#N/A,TRUE,"general"}</definedName>
    <definedName name="__o4" localSheetId="23" hidden="1">{"via1",#N/A,TRUE,"general";"via2",#N/A,TRUE,"general";"via3",#N/A,TRUE,"general"}</definedName>
    <definedName name="__o4" localSheetId="24" hidden="1">{"via1",#N/A,TRUE,"general";"via2",#N/A,TRUE,"general";"via3",#N/A,TRUE,"general"}</definedName>
    <definedName name="__o4" localSheetId="25" hidden="1">{"via1",#N/A,TRUE,"general";"via2",#N/A,TRUE,"general";"via3",#N/A,TRUE,"general"}</definedName>
    <definedName name="__o4" localSheetId="26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0" hidden="1">{"TAB1",#N/A,TRUE,"GENERAL";"TAB2",#N/A,TRUE,"GENERAL";"TAB3",#N/A,TRUE,"GENERAL";"TAB4",#N/A,TRUE,"GENERAL";"TAB5",#N/A,TRUE,"GENERAL"}</definedName>
    <definedName name="__o5" localSheetId="14" hidden="1">{"TAB1",#N/A,TRUE,"GENERAL";"TAB2",#N/A,TRUE,"GENERAL";"TAB3",#N/A,TRUE,"GENERAL";"TAB4",#N/A,TRUE,"GENERAL";"TAB5",#N/A,TRUE,"GENERAL"}</definedName>
    <definedName name="__o5" localSheetId="20" hidden="1">{"TAB1",#N/A,TRUE,"GENERAL";"TAB2",#N/A,TRUE,"GENERAL";"TAB3",#N/A,TRUE,"GENERAL";"TAB4",#N/A,TRUE,"GENERAL";"TAB5",#N/A,TRUE,"GENERAL"}</definedName>
    <definedName name="__o5" localSheetId="23" hidden="1">{"TAB1",#N/A,TRUE,"GENERAL";"TAB2",#N/A,TRUE,"GENERAL";"TAB3",#N/A,TRUE,"GENERAL";"TAB4",#N/A,TRUE,"GENERAL";"TAB5",#N/A,TRUE,"GENERAL"}</definedName>
    <definedName name="__o5" localSheetId="24" hidden="1">{"TAB1",#N/A,TRUE,"GENERAL";"TAB2",#N/A,TRUE,"GENERAL";"TAB3",#N/A,TRUE,"GENERAL";"TAB4",#N/A,TRUE,"GENERAL";"TAB5",#N/A,TRUE,"GENERAL"}</definedName>
    <definedName name="__o5" localSheetId="25" hidden="1">{"TAB1",#N/A,TRUE,"GENERAL";"TAB2",#N/A,TRUE,"GENERAL";"TAB3",#N/A,TRUE,"GENERAL";"TAB4",#N/A,TRUE,"GENERAL";"TAB5",#N/A,TRUE,"GENERAL"}</definedName>
    <definedName name="__o5" localSheetId="26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0" hidden="1">{"TAB1",#N/A,TRUE,"GENERAL";"TAB2",#N/A,TRUE,"GENERAL";"TAB3",#N/A,TRUE,"GENERAL";"TAB4",#N/A,TRUE,"GENERAL";"TAB5",#N/A,TRUE,"GENERAL"}</definedName>
    <definedName name="__o6" localSheetId="14" hidden="1">{"TAB1",#N/A,TRUE,"GENERAL";"TAB2",#N/A,TRUE,"GENERAL";"TAB3",#N/A,TRUE,"GENERAL";"TAB4",#N/A,TRUE,"GENERAL";"TAB5",#N/A,TRUE,"GENERAL"}</definedName>
    <definedName name="__o6" localSheetId="20" hidden="1">{"TAB1",#N/A,TRUE,"GENERAL";"TAB2",#N/A,TRUE,"GENERAL";"TAB3",#N/A,TRUE,"GENERAL";"TAB4",#N/A,TRUE,"GENERAL";"TAB5",#N/A,TRUE,"GENERAL"}</definedName>
    <definedName name="__o6" localSheetId="23" hidden="1">{"TAB1",#N/A,TRUE,"GENERAL";"TAB2",#N/A,TRUE,"GENERAL";"TAB3",#N/A,TRUE,"GENERAL";"TAB4",#N/A,TRUE,"GENERAL";"TAB5",#N/A,TRUE,"GENERAL"}</definedName>
    <definedName name="__o6" localSheetId="24" hidden="1">{"TAB1",#N/A,TRUE,"GENERAL";"TAB2",#N/A,TRUE,"GENERAL";"TAB3",#N/A,TRUE,"GENERAL";"TAB4",#N/A,TRUE,"GENERAL";"TAB5",#N/A,TRUE,"GENERAL"}</definedName>
    <definedName name="__o6" localSheetId="25" hidden="1">{"TAB1",#N/A,TRUE,"GENERAL";"TAB2",#N/A,TRUE,"GENERAL";"TAB3",#N/A,TRUE,"GENERAL";"TAB4",#N/A,TRUE,"GENERAL";"TAB5",#N/A,TRUE,"GENERAL"}</definedName>
    <definedName name="__o6" localSheetId="26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0" hidden="1">{"TAB1",#N/A,TRUE,"GENERAL";"TAB2",#N/A,TRUE,"GENERAL";"TAB3",#N/A,TRUE,"GENERAL";"TAB4",#N/A,TRUE,"GENERAL";"TAB5",#N/A,TRUE,"GENERAL"}</definedName>
    <definedName name="__o7" localSheetId="14" hidden="1">{"TAB1",#N/A,TRUE,"GENERAL";"TAB2",#N/A,TRUE,"GENERAL";"TAB3",#N/A,TRUE,"GENERAL";"TAB4",#N/A,TRUE,"GENERAL";"TAB5",#N/A,TRUE,"GENERAL"}</definedName>
    <definedName name="__o7" localSheetId="20" hidden="1">{"TAB1",#N/A,TRUE,"GENERAL";"TAB2",#N/A,TRUE,"GENERAL";"TAB3",#N/A,TRUE,"GENERAL";"TAB4",#N/A,TRUE,"GENERAL";"TAB5",#N/A,TRUE,"GENERAL"}</definedName>
    <definedName name="__o7" localSheetId="23" hidden="1">{"TAB1",#N/A,TRUE,"GENERAL";"TAB2",#N/A,TRUE,"GENERAL";"TAB3",#N/A,TRUE,"GENERAL";"TAB4",#N/A,TRUE,"GENERAL";"TAB5",#N/A,TRUE,"GENERAL"}</definedName>
    <definedName name="__o7" localSheetId="24" hidden="1">{"TAB1",#N/A,TRUE,"GENERAL";"TAB2",#N/A,TRUE,"GENERAL";"TAB3",#N/A,TRUE,"GENERAL";"TAB4",#N/A,TRUE,"GENERAL";"TAB5",#N/A,TRUE,"GENERAL"}</definedName>
    <definedName name="__o7" localSheetId="25" hidden="1">{"TAB1",#N/A,TRUE,"GENERAL";"TAB2",#N/A,TRUE,"GENERAL";"TAB3",#N/A,TRUE,"GENERAL";"TAB4",#N/A,TRUE,"GENERAL";"TAB5",#N/A,TRUE,"GENERAL"}</definedName>
    <definedName name="__o7" localSheetId="2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0" hidden="1">{"via1",#N/A,TRUE,"general";"via2",#N/A,TRUE,"general";"via3",#N/A,TRUE,"general"}</definedName>
    <definedName name="__o8" localSheetId="14" hidden="1">{"via1",#N/A,TRUE,"general";"via2",#N/A,TRUE,"general";"via3",#N/A,TRUE,"general"}</definedName>
    <definedName name="__o8" localSheetId="20" hidden="1">{"via1",#N/A,TRUE,"general";"via2",#N/A,TRUE,"general";"via3",#N/A,TRUE,"general"}</definedName>
    <definedName name="__o8" localSheetId="23" hidden="1">{"via1",#N/A,TRUE,"general";"via2",#N/A,TRUE,"general";"via3",#N/A,TRUE,"general"}</definedName>
    <definedName name="__o8" localSheetId="24" hidden="1">{"via1",#N/A,TRUE,"general";"via2",#N/A,TRUE,"general";"via3",#N/A,TRUE,"general"}</definedName>
    <definedName name="__o8" localSheetId="25" hidden="1">{"via1",#N/A,TRUE,"general";"via2",#N/A,TRUE,"general";"via3",#N/A,TRUE,"general"}</definedName>
    <definedName name="__o8" localSheetId="26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0" hidden="1">{"TAB1",#N/A,TRUE,"GENERAL";"TAB2",#N/A,TRUE,"GENERAL";"TAB3",#N/A,TRUE,"GENERAL";"TAB4",#N/A,TRUE,"GENERAL";"TAB5",#N/A,TRUE,"GENERAL"}</definedName>
    <definedName name="__o9" localSheetId="14" hidden="1">{"TAB1",#N/A,TRUE,"GENERAL";"TAB2",#N/A,TRUE,"GENERAL";"TAB3",#N/A,TRUE,"GENERAL";"TAB4",#N/A,TRUE,"GENERAL";"TAB5",#N/A,TRUE,"GENERAL"}</definedName>
    <definedName name="__o9" localSheetId="20" hidden="1">{"TAB1",#N/A,TRUE,"GENERAL";"TAB2",#N/A,TRUE,"GENERAL";"TAB3",#N/A,TRUE,"GENERAL";"TAB4",#N/A,TRUE,"GENERAL";"TAB5",#N/A,TRUE,"GENERAL"}</definedName>
    <definedName name="__o9" localSheetId="23" hidden="1">{"TAB1",#N/A,TRUE,"GENERAL";"TAB2",#N/A,TRUE,"GENERAL";"TAB3",#N/A,TRUE,"GENERAL";"TAB4",#N/A,TRUE,"GENERAL";"TAB5",#N/A,TRUE,"GENERAL"}</definedName>
    <definedName name="__o9" localSheetId="24" hidden="1">{"TAB1",#N/A,TRUE,"GENERAL";"TAB2",#N/A,TRUE,"GENERAL";"TAB3",#N/A,TRUE,"GENERAL";"TAB4",#N/A,TRUE,"GENERAL";"TAB5",#N/A,TRUE,"GENERAL"}</definedName>
    <definedName name="__o9" localSheetId="25" hidden="1">{"TAB1",#N/A,TRUE,"GENERAL";"TAB2",#N/A,TRUE,"GENERAL";"TAB3",#N/A,TRUE,"GENERAL";"TAB4",#N/A,TRUE,"GENERAL";"TAB5",#N/A,TRUE,"GENERAL"}</definedName>
    <definedName name="__o9" localSheetId="26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10" hidden="1">{"via1",#N/A,TRUE,"general";"via2",#N/A,TRUE,"general";"via3",#N/A,TRUE,"general"}</definedName>
    <definedName name="__p6" localSheetId="14" hidden="1">{"via1",#N/A,TRUE,"general";"via2",#N/A,TRUE,"general";"via3",#N/A,TRUE,"general"}</definedName>
    <definedName name="__p6" localSheetId="20" hidden="1">{"via1",#N/A,TRUE,"general";"via2",#N/A,TRUE,"general";"via3",#N/A,TRUE,"general"}</definedName>
    <definedName name="__p6" localSheetId="23" hidden="1">{"via1",#N/A,TRUE,"general";"via2",#N/A,TRUE,"general";"via3",#N/A,TRUE,"general"}</definedName>
    <definedName name="__p6" localSheetId="24" hidden="1">{"via1",#N/A,TRUE,"general";"via2",#N/A,TRUE,"general";"via3",#N/A,TRUE,"general"}</definedName>
    <definedName name="__p6" localSheetId="25" hidden="1">{"via1",#N/A,TRUE,"general";"via2",#N/A,TRUE,"general";"via3",#N/A,TRUE,"general"}</definedName>
    <definedName name="__p6" localSheetId="26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0" hidden="1">{"via1",#N/A,TRUE,"general";"via2",#N/A,TRUE,"general";"via3",#N/A,TRUE,"general"}</definedName>
    <definedName name="__p7" localSheetId="14" hidden="1">{"via1",#N/A,TRUE,"general";"via2",#N/A,TRUE,"general";"via3",#N/A,TRUE,"general"}</definedName>
    <definedName name="__p7" localSheetId="20" hidden="1">{"via1",#N/A,TRUE,"general";"via2",#N/A,TRUE,"general";"via3",#N/A,TRUE,"general"}</definedName>
    <definedName name="__p7" localSheetId="23" hidden="1">{"via1",#N/A,TRUE,"general";"via2",#N/A,TRUE,"general";"via3",#N/A,TRUE,"general"}</definedName>
    <definedName name="__p7" localSheetId="24" hidden="1">{"via1",#N/A,TRUE,"general";"via2",#N/A,TRUE,"general";"via3",#N/A,TRUE,"general"}</definedName>
    <definedName name="__p7" localSheetId="25" hidden="1">{"via1",#N/A,TRUE,"general";"via2",#N/A,TRUE,"general";"via3",#N/A,TRUE,"general"}</definedName>
    <definedName name="__p7" localSheetId="26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0" hidden="1">{"TAB1",#N/A,TRUE,"GENERAL";"TAB2",#N/A,TRUE,"GENERAL";"TAB3",#N/A,TRUE,"GENERAL";"TAB4",#N/A,TRUE,"GENERAL";"TAB5",#N/A,TRUE,"GENERAL"}</definedName>
    <definedName name="__p8" localSheetId="14" hidden="1">{"TAB1",#N/A,TRUE,"GENERAL";"TAB2",#N/A,TRUE,"GENERAL";"TAB3",#N/A,TRUE,"GENERAL";"TAB4",#N/A,TRUE,"GENERAL";"TAB5",#N/A,TRUE,"GENERAL"}</definedName>
    <definedName name="__p8" localSheetId="20" hidden="1">{"TAB1",#N/A,TRUE,"GENERAL";"TAB2",#N/A,TRUE,"GENERAL";"TAB3",#N/A,TRUE,"GENERAL";"TAB4",#N/A,TRUE,"GENERAL";"TAB5",#N/A,TRUE,"GENERAL"}</definedName>
    <definedName name="__p8" localSheetId="23" hidden="1">{"TAB1",#N/A,TRUE,"GENERAL";"TAB2",#N/A,TRUE,"GENERAL";"TAB3",#N/A,TRUE,"GENERAL";"TAB4",#N/A,TRUE,"GENERAL";"TAB5",#N/A,TRUE,"GENERAL"}</definedName>
    <definedName name="__p8" localSheetId="24" hidden="1">{"TAB1",#N/A,TRUE,"GENERAL";"TAB2",#N/A,TRUE,"GENERAL";"TAB3",#N/A,TRUE,"GENERAL";"TAB4",#N/A,TRUE,"GENERAL";"TAB5",#N/A,TRUE,"GENERAL"}</definedName>
    <definedName name="__p8" localSheetId="25" hidden="1">{"TAB1",#N/A,TRUE,"GENERAL";"TAB2",#N/A,TRUE,"GENERAL";"TAB3",#N/A,TRUE,"GENERAL";"TAB4",#N/A,TRUE,"GENERAL";"TAB5",#N/A,TRUE,"GENERAL"}</definedName>
    <definedName name="__p8" localSheetId="26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10" hidden="1">{"TAB1",#N/A,TRUE,"GENERAL";"TAB2",#N/A,TRUE,"GENERAL";"TAB3",#N/A,TRUE,"GENERAL";"TAB4",#N/A,TRUE,"GENERAL";"TAB5",#N/A,TRUE,"GENERAL"}</definedName>
    <definedName name="__r" localSheetId="14" hidden="1">{"TAB1",#N/A,TRUE,"GENERAL";"TAB2",#N/A,TRUE,"GENERAL";"TAB3",#N/A,TRUE,"GENERAL";"TAB4",#N/A,TRUE,"GENERAL";"TAB5",#N/A,TRUE,"GENERAL"}</definedName>
    <definedName name="__r" localSheetId="20" hidden="1">{"TAB1",#N/A,TRUE,"GENERAL";"TAB2",#N/A,TRUE,"GENERAL";"TAB3",#N/A,TRUE,"GENERAL";"TAB4",#N/A,TRUE,"GENERAL";"TAB5",#N/A,TRUE,"GENERAL"}</definedName>
    <definedName name="__r" localSheetId="23" hidden="1">{"TAB1",#N/A,TRUE,"GENERAL";"TAB2",#N/A,TRUE,"GENERAL";"TAB3",#N/A,TRUE,"GENERAL";"TAB4",#N/A,TRUE,"GENERAL";"TAB5",#N/A,TRUE,"GENERAL"}</definedName>
    <definedName name="__r" localSheetId="24" hidden="1">{"TAB1",#N/A,TRUE,"GENERAL";"TAB2",#N/A,TRUE,"GENERAL";"TAB3",#N/A,TRUE,"GENERAL";"TAB4",#N/A,TRUE,"GENERAL";"TAB5",#N/A,TRUE,"GENERAL"}</definedName>
    <definedName name="__r" localSheetId="25" hidden="1">{"TAB1",#N/A,TRUE,"GENERAL";"TAB2",#N/A,TRUE,"GENERAL";"TAB3",#N/A,TRUE,"GENERAL";"TAB4",#N/A,TRUE,"GENERAL";"TAB5",#N/A,TRUE,"GENERAL"}</definedName>
    <definedName name="__r" localSheetId="26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0" hidden="1">{"via1",#N/A,TRUE,"general";"via2",#N/A,TRUE,"general";"via3",#N/A,TRUE,"general"}</definedName>
    <definedName name="__r4r" localSheetId="14" hidden="1">{"via1",#N/A,TRUE,"general";"via2",#N/A,TRUE,"general";"via3",#N/A,TRUE,"general"}</definedName>
    <definedName name="__r4r" localSheetId="20" hidden="1">{"via1",#N/A,TRUE,"general";"via2",#N/A,TRUE,"general";"via3",#N/A,TRUE,"general"}</definedName>
    <definedName name="__r4r" localSheetId="23" hidden="1">{"via1",#N/A,TRUE,"general";"via2",#N/A,TRUE,"general";"via3",#N/A,TRUE,"general"}</definedName>
    <definedName name="__r4r" localSheetId="24" hidden="1">{"via1",#N/A,TRUE,"general";"via2",#N/A,TRUE,"general";"via3",#N/A,TRUE,"general"}</definedName>
    <definedName name="__r4r" localSheetId="25" hidden="1">{"via1",#N/A,TRUE,"general";"via2",#N/A,TRUE,"general";"via3",#N/A,TRUE,"general"}</definedName>
    <definedName name="__r4r" localSheetId="26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10" hidden="1">{"via1",#N/A,TRUE,"general";"via2",#N/A,TRUE,"general";"via3",#N/A,TRUE,"general"}</definedName>
    <definedName name="__rtu6" localSheetId="14" hidden="1">{"via1",#N/A,TRUE,"general";"via2",#N/A,TRUE,"general";"via3",#N/A,TRUE,"general"}</definedName>
    <definedName name="__rtu6" localSheetId="20" hidden="1">{"via1",#N/A,TRUE,"general";"via2",#N/A,TRUE,"general";"via3",#N/A,TRUE,"general"}</definedName>
    <definedName name="__rtu6" localSheetId="23" hidden="1">{"via1",#N/A,TRUE,"general";"via2",#N/A,TRUE,"general";"via3",#N/A,TRUE,"general"}</definedName>
    <definedName name="__rtu6" localSheetId="24" hidden="1">{"via1",#N/A,TRUE,"general";"via2",#N/A,TRUE,"general";"via3",#N/A,TRUE,"general"}</definedName>
    <definedName name="__rtu6" localSheetId="25" hidden="1">{"via1",#N/A,TRUE,"general";"via2",#N/A,TRUE,"general";"via3",#N/A,TRUE,"general"}</definedName>
    <definedName name="__rtu6" localSheetId="26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0" hidden="1">{"via1",#N/A,TRUE,"general";"via2",#N/A,TRUE,"general";"via3",#N/A,TRUE,"general"}</definedName>
    <definedName name="__s1" localSheetId="14" hidden="1">{"via1",#N/A,TRUE,"general";"via2",#N/A,TRUE,"general";"via3",#N/A,TRUE,"general"}</definedName>
    <definedName name="__s1" localSheetId="20" hidden="1">{"via1",#N/A,TRUE,"general";"via2",#N/A,TRUE,"general";"via3",#N/A,TRUE,"general"}</definedName>
    <definedName name="__s1" localSheetId="23" hidden="1">{"via1",#N/A,TRUE,"general";"via2",#N/A,TRUE,"general";"via3",#N/A,TRUE,"general"}</definedName>
    <definedName name="__s1" localSheetId="24" hidden="1">{"via1",#N/A,TRUE,"general";"via2",#N/A,TRUE,"general";"via3",#N/A,TRUE,"general"}</definedName>
    <definedName name="__s1" localSheetId="25" hidden="1">{"via1",#N/A,TRUE,"general";"via2",#N/A,TRUE,"general";"via3",#N/A,TRUE,"general"}</definedName>
    <definedName name="__s1" localSheetId="26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0" hidden="1">{"TAB1",#N/A,TRUE,"GENERAL";"TAB2",#N/A,TRUE,"GENERAL";"TAB3",#N/A,TRUE,"GENERAL";"TAB4",#N/A,TRUE,"GENERAL";"TAB5",#N/A,TRUE,"GENERAL"}</definedName>
    <definedName name="__s2" localSheetId="14" hidden="1">{"TAB1",#N/A,TRUE,"GENERAL";"TAB2",#N/A,TRUE,"GENERAL";"TAB3",#N/A,TRUE,"GENERAL";"TAB4",#N/A,TRUE,"GENERAL";"TAB5",#N/A,TRUE,"GENERAL"}</definedName>
    <definedName name="__s2" localSheetId="20" hidden="1">{"TAB1",#N/A,TRUE,"GENERAL";"TAB2",#N/A,TRUE,"GENERAL";"TAB3",#N/A,TRUE,"GENERAL";"TAB4",#N/A,TRUE,"GENERAL";"TAB5",#N/A,TRUE,"GENERAL"}</definedName>
    <definedName name="__s2" localSheetId="23" hidden="1">{"TAB1",#N/A,TRUE,"GENERAL";"TAB2",#N/A,TRUE,"GENERAL";"TAB3",#N/A,TRUE,"GENERAL";"TAB4",#N/A,TRUE,"GENERAL";"TAB5",#N/A,TRUE,"GENERAL"}</definedName>
    <definedName name="__s2" localSheetId="24" hidden="1">{"TAB1",#N/A,TRUE,"GENERAL";"TAB2",#N/A,TRUE,"GENERAL";"TAB3",#N/A,TRUE,"GENERAL";"TAB4",#N/A,TRUE,"GENERAL";"TAB5",#N/A,TRUE,"GENERAL"}</definedName>
    <definedName name="__s2" localSheetId="25" hidden="1">{"TAB1",#N/A,TRUE,"GENERAL";"TAB2",#N/A,TRUE,"GENERAL";"TAB3",#N/A,TRUE,"GENERAL";"TAB4",#N/A,TRUE,"GENERAL";"TAB5",#N/A,TRUE,"GENERAL"}</definedName>
    <definedName name="__s2" localSheetId="26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0" hidden="1">{"TAB1",#N/A,TRUE,"GENERAL";"TAB2",#N/A,TRUE,"GENERAL";"TAB3",#N/A,TRUE,"GENERAL";"TAB4",#N/A,TRUE,"GENERAL";"TAB5",#N/A,TRUE,"GENERAL"}</definedName>
    <definedName name="__s3" localSheetId="14" hidden="1">{"TAB1",#N/A,TRUE,"GENERAL";"TAB2",#N/A,TRUE,"GENERAL";"TAB3",#N/A,TRUE,"GENERAL";"TAB4",#N/A,TRUE,"GENERAL";"TAB5",#N/A,TRUE,"GENERAL"}</definedName>
    <definedName name="__s3" localSheetId="20" hidden="1">{"TAB1",#N/A,TRUE,"GENERAL";"TAB2",#N/A,TRUE,"GENERAL";"TAB3",#N/A,TRUE,"GENERAL";"TAB4",#N/A,TRUE,"GENERAL";"TAB5",#N/A,TRUE,"GENERAL"}</definedName>
    <definedName name="__s3" localSheetId="23" hidden="1">{"TAB1",#N/A,TRUE,"GENERAL";"TAB2",#N/A,TRUE,"GENERAL";"TAB3",#N/A,TRUE,"GENERAL";"TAB4",#N/A,TRUE,"GENERAL";"TAB5",#N/A,TRUE,"GENERAL"}</definedName>
    <definedName name="__s3" localSheetId="24" hidden="1">{"TAB1",#N/A,TRUE,"GENERAL";"TAB2",#N/A,TRUE,"GENERAL";"TAB3",#N/A,TRUE,"GENERAL";"TAB4",#N/A,TRUE,"GENERAL";"TAB5",#N/A,TRUE,"GENERAL"}</definedName>
    <definedName name="__s3" localSheetId="25" hidden="1">{"TAB1",#N/A,TRUE,"GENERAL";"TAB2",#N/A,TRUE,"GENERAL";"TAB3",#N/A,TRUE,"GENERAL";"TAB4",#N/A,TRUE,"GENERAL";"TAB5",#N/A,TRUE,"GENERAL"}</definedName>
    <definedName name="__s3" localSheetId="26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0" hidden="1">{"via1",#N/A,TRUE,"general";"via2",#N/A,TRUE,"general";"via3",#N/A,TRUE,"general"}</definedName>
    <definedName name="__s4" localSheetId="14" hidden="1">{"via1",#N/A,TRUE,"general";"via2",#N/A,TRUE,"general";"via3",#N/A,TRUE,"general"}</definedName>
    <definedName name="__s4" localSheetId="20" hidden="1">{"via1",#N/A,TRUE,"general";"via2",#N/A,TRUE,"general";"via3",#N/A,TRUE,"general"}</definedName>
    <definedName name="__s4" localSheetId="23" hidden="1">{"via1",#N/A,TRUE,"general";"via2",#N/A,TRUE,"general";"via3",#N/A,TRUE,"general"}</definedName>
    <definedName name="__s4" localSheetId="24" hidden="1">{"via1",#N/A,TRUE,"general";"via2",#N/A,TRUE,"general";"via3",#N/A,TRUE,"general"}</definedName>
    <definedName name="__s4" localSheetId="25" hidden="1">{"via1",#N/A,TRUE,"general";"via2",#N/A,TRUE,"general";"via3",#N/A,TRUE,"general"}</definedName>
    <definedName name="__s4" localSheetId="26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0" hidden="1">{"via1",#N/A,TRUE,"general";"via2",#N/A,TRUE,"general";"via3",#N/A,TRUE,"general"}</definedName>
    <definedName name="__s5" localSheetId="14" hidden="1">{"via1",#N/A,TRUE,"general";"via2",#N/A,TRUE,"general";"via3",#N/A,TRUE,"general"}</definedName>
    <definedName name="__s5" localSheetId="20" hidden="1">{"via1",#N/A,TRUE,"general";"via2",#N/A,TRUE,"general";"via3",#N/A,TRUE,"general"}</definedName>
    <definedName name="__s5" localSheetId="23" hidden="1">{"via1",#N/A,TRUE,"general";"via2",#N/A,TRUE,"general";"via3",#N/A,TRUE,"general"}</definedName>
    <definedName name="__s5" localSheetId="24" hidden="1">{"via1",#N/A,TRUE,"general";"via2",#N/A,TRUE,"general";"via3",#N/A,TRUE,"general"}</definedName>
    <definedName name="__s5" localSheetId="25" hidden="1">{"via1",#N/A,TRUE,"general";"via2",#N/A,TRUE,"general";"via3",#N/A,TRUE,"general"}</definedName>
    <definedName name="__s5" localSheetId="26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0" hidden="1">{"TAB1",#N/A,TRUE,"GENERAL";"TAB2",#N/A,TRUE,"GENERAL";"TAB3",#N/A,TRUE,"GENERAL";"TAB4",#N/A,TRUE,"GENERAL";"TAB5",#N/A,TRUE,"GENERAL"}</definedName>
    <definedName name="__s6" localSheetId="14" hidden="1">{"TAB1",#N/A,TRUE,"GENERAL";"TAB2",#N/A,TRUE,"GENERAL";"TAB3",#N/A,TRUE,"GENERAL";"TAB4",#N/A,TRUE,"GENERAL";"TAB5",#N/A,TRUE,"GENERAL"}</definedName>
    <definedName name="__s6" localSheetId="20" hidden="1">{"TAB1",#N/A,TRUE,"GENERAL";"TAB2",#N/A,TRUE,"GENERAL";"TAB3",#N/A,TRUE,"GENERAL";"TAB4",#N/A,TRUE,"GENERAL";"TAB5",#N/A,TRUE,"GENERAL"}</definedName>
    <definedName name="__s6" localSheetId="23" hidden="1">{"TAB1",#N/A,TRUE,"GENERAL";"TAB2",#N/A,TRUE,"GENERAL";"TAB3",#N/A,TRUE,"GENERAL";"TAB4",#N/A,TRUE,"GENERAL";"TAB5",#N/A,TRUE,"GENERAL"}</definedName>
    <definedName name="__s6" localSheetId="24" hidden="1">{"TAB1",#N/A,TRUE,"GENERAL";"TAB2",#N/A,TRUE,"GENERAL";"TAB3",#N/A,TRUE,"GENERAL";"TAB4",#N/A,TRUE,"GENERAL";"TAB5",#N/A,TRUE,"GENERAL"}</definedName>
    <definedName name="__s6" localSheetId="25" hidden="1">{"TAB1",#N/A,TRUE,"GENERAL";"TAB2",#N/A,TRUE,"GENERAL";"TAB3",#N/A,TRUE,"GENERAL";"TAB4",#N/A,TRUE,"GENERAL";"TAB5",#N/A,TRUE,"GENERAL"}</definedName>
    <definedName name="__s6" localSheetId="26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0" hidden="1">{"via1",#N/A,TRUE,"general";"via2",#N/A,TRUE,"general";"via3",#N/A,TRUE,"general"}</definedName>
    <definedName name="__s7" localSheetId="14" hidden="1">{"via1",#N/A,TRUE,"general";"via2",#N/A,TRUE,"general";"via3",#N/A,TRUE,"general"}</definedName>
    <definedName name="__s7" localSheetId="20" hidden="1">{"via1",#N/A,TRUE,"general";"via2",#N/A,TRUE,"general";"via3",#N/A,TRUE,"general"}</definedName>
    <definedName name="__s7" localSheetId="23" hidden="1">{"via1",#N/A,TRUE,"general";"via2",#N/A,TRUE,"general";"via3",#N/A,TRUE,"general"}</definedName>
    <definedName name="__s7" localSheetId="24" hidden="1">{"via1",#N/A,TRUE,"general";"via2",#N/A,TRUE,"general";"via3",#N/A,TRUE,"general"}</definedName>
    <definedName name="__s7" localSheetId="25" hidden="1">{"via1",#N/A,TRUE,"general";"via2",#N/A,TRUE,"general";"via3",#N/A,TRUE,"general"}</definedName>
    <definedName name="__s7" localSheetId="26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10" hidden="1">{"TAB1",#N/A,TRUE,"GENERAL";"TAB2",#N/A,TRUE,"GENERAL";"TAB3",#N/A,TRUE,"GENERAL";"TAB4",#N/A,TRUE,"GENERAL";"TAB5",#N/A,TRUE,"GENERAL"}</definedName>
    <definedName name="__t3" localSheetId="14" hidden="1">{"TAB1",#N/A,TRUE,"GENERAL";"TAB2",#N/A,TRUE,"GENERAL";"TAB3",#N/A,TRUE,"GENERAL";"TAB4",#N/A,TRUE,"GENERAL";"TAB5",#N/A,TRUE,"GENERAL"}</definedName>
    <definedName name="__t3" localSheetId="20" hidden="1">{"TAB1",#N/A,TRUE,"GENERAL";"TAB2",#N/A,TRUE,"GENERAL";"TAB3",#N/A,TRUE,"GENERAL";"TAB4",#N/A,TRUE,"GENERAL";"TAB5",#N/A,TRUE,"GENERAL"}</definedName>
    <definedName name="__t3" localSheetId="23" hidden="1">{"TAB1",#N/A,TRUE,"GENERAL";"TAB2",#N/A,TRUE,"GENERAL";"TAB3",#N/A,TRUE,"GENERAL";"TAB4",#N/A,TRUE,"GENERAL";"TAB5",#N/A,TRUE,"GENERAL"}</definedName>
    <definedName name="__t3" localSheetId="24" hidden="1">{"TAB1",#N/A,TRUE,"GENERAL";"TAB2",#N/A,TRUE,"GENERAL";"TAB3",#N/A,TRUE,"GENERAL";"TAB4",#N/A,TRUE,"GENERAL";"TAB5",#N/A,TRUE,"GENERAL"}</definedName>
    <definedName name="__t3" localSheetId="25" hidden="1">{"TAB1",#N/A,TRUE,"GENERAL";"TAB2",#N/A,TRUE,"GENERAL";"TAB3",#N/A,TRUE,"GENERAL";"TAB4",#N/A,TRUE,"GENERAL";"TAB5",#N/A,TRUE,"GENERAL"}</definedName>
    <definedName name="__t3" localSheetId="26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0" hidden="1">{"via1",#N/A,TRUE,"general";"via2",#N/A,TRUE,"general";"via3",#N/A,TRUE,"general"}</definedName>
    <definedName name="__t4" localSheetId="14" hidden="1">{"via1",#N/A,TRUE,"general";"via2",#N/A,TRUE,"general";"via3",#N/A,TRUE,"general"}</definedName>
    <definedName name="__t4" localSheetId="20" hidden="1">{"via1",#N/A,TRUE,"general";"via2",#N/A,TRUE,"general";"via3",#N/A,TRUE,"general"}</definedName>
    <definedName name="__t4" localSheetId="23" hidden="1">{"via1",#N/A,TRUE,"general";"via2",#N/A,TRUE,"general";"via3",#N/A,TRUE,"general"}</definedName>
    <definedName name="__t4" localSheetId="24" hidden="1">{"via1",#N/A,TRUE,"general";"via2",#N/A,TRUE,"general";"via3",#N/A,TRUE,"general"}</definedName>
    <definedName name="__t4" localSheetId="25" hidden="1">{"via1",#N/A,TRUE,"general";"via2",#N/A,TRUE,"general";"via3",#N/A,TRUE,"general"}</definedName>
    <definedName name="__t4" localSheetId="26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0" hidden="1">{"TAB1",#N/A,TRUE,"GENERAL";"TAB2",#N/A,TRUE,"GENERAL";"TAB3",#N/A,TRUE,"GENERAL";"TAB4",#N/A,TRUE,"GENERAL";"TAB5",#N/A,TRUE,"GENERAL"}</definedName>
    <definedName name="__t5" localSheetId="14" hidden="1">{"TAB1",#N/A,TRUE,"GENERAL";"TAB2",#N/A,TRUE,"GENERAL";"TAB3",#N/A,TRUE,"GENERAL";"TAB4",#N/A,TRUE,"GENERAL";"TAB5",#N/A,TRUE,"GENERAL"}</definedName>
    <definedName name="__t5" localSheetId="20" hidden="1">{"TAB1",#N/A,TRUE,"GENERAL";"TAB2",#N/A,TRUE,"GENERAL";"TAB3",#N/A,TRUE,"GENERAL";"TAB4",#N/A,TRUE,"GENERAL";"TAB5",#N/A,TRUE,"GENERAL"}</definedName>
    <definedName name="__t5" localSheetId="23" hidden="1">{"TAB1",#N/A,TRUE,"GENERAL";"TAB2",#N/A,TRUE,"GENERAL";"TAB3",#N/A,TRUE,"GENERAL";"TAB4",#N/A,TRUE,"GENERAL";"TAB5",#N/A,TRUE,"GENERAL"}</definedName>
    <definedName name="__t5" localSheetId="24" hidden="1">{"TAB1",#N/A,TRUE,"GENERAL";"TAB2",#N/A,TRUE,"GENERAL";"TAB3",#N/A,TRUE,"GENERAL";"TAB4",#N/A,TRUE,"GENERAL";"TAB5",#N/A,TRUE,"GENERAL"}</definedName>
    <definedName name="__t5" localSheetId="25" hidden="1">{"TAB1",#N/A,TRUE,"GENERAL";"TAB2",#N/A,TRUE,"GENERAL";"TAB3",#N/A,TRUE,"GENERAL";"TAB4",#N/A,TRUE,"GENERAL";"TAB5",#N/A,TRUE,"GENERAL"}</definedName>
    <definedName name="__t5" localSheetId="26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0" hidden="1">{"via1",#N/A,TRUE,"general";"via2",#N/A,TRUE,"general";"via3",#N/A,TRUE,"general"}</definedName>
    <definedName name="__t6" localSheetId="14" hidden="1">{"via1",#N/A,TRUE,"general";"via2",#N/A,TRUE,"general";"via3",#N/A,TRUE,"general"}</definedName>
    <definedName name="__t6" localSheetId="20" hidden="1">{"via1",#N/A,TRUE,"general";"via2",#N/A,TRUE,"general";"via3",#N/A,TRUE,"general"}</definedName>
    <definedName name="__t6" localSheetId="23" hidden="1">{"via1",#N/A,TRUE,"general";"via2",#N/A,TRUE,"general";"via3",#N/A,TRUE,"general"}</definedName>
    <definedName name="__t6" localSheetId="24" hidden="1">{"via1",#N/A,TRUE,"general";"via2",#N/A,TRUE,"general";"via3",#N/A,TRUE,"general"}</definedName>
    <definedName name="__t6" localSheetId="25" hidden="1">{"via1",#N/A,TRUE,"general";"via2",#N/A,TRUE,"general";"via3",#N/A,TRUE,"general"}</definedName>
    <definedName name="__t6" localSheetId="26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0" hidden="1">{"TAB1",#N/A,TRUE,"GENERAL";"TAB2",#N/A,TRUE,"GENERAL";"TAB3",#N/A,TRUE,"GENERAL";"TAB4",#N/A,TRUE,"GENERAL";"TAB5",#N/A,TRUE,"GENERAL"}</definedName>
    <definedName name="__t66" localSheetId="14" hidden="1">{"TAB1",#N/A,TRUE,"GENERAL";"TAB2",#N/A,TRUE,"GENERAL";"TAB3",#N/A,TRUE,"GENERAL";"TAB4",#N/A,TRUE,"GENERAL";"TAB5",#N/A,TRUE,"GENERAL"}</definedName>
    <definedName name="__t66" localSheetId="20" hidden="1">{"TAB1",#N/A,TRUE,"GENERAL";"TAB2",#N/A,TRUE,"GENERAL";"TAB3",#N/A,TRUE,"GENERAL";"TAB4",#N/A,TRUE,"GENERAL";"TAB5",#N/A,TRUE,"GENERAL"}</definedName>
    <definedName name="__t66" localSheetId="23" hidden="1">{"TAB1",#N/A,TRUE,"GENERAL";"TAB2",#N/A,TRUE,"GENERAL";"TAB3",#N/A,TRUE,"GENERAL";"TAB4",#N/A,TRUE,"GENERAL";"TAB5",#N/A,TRUE,"GENERAL"}</definedName>
    <definedName name="__t66" localSheetId="24" hidden="1">{"TAB1",#N/A,TRUE,"GENERAL";"TAB2",#N/A,TRUE,"GENERAL";"TAB3",#N/A,TRUE,"GENERAL";"TAB4",#N/A,TRUE,"GENERAL";"TAB5",#N/A,TRUE,"GENERAL"}</definedName>
    <definedName name="__t66" localSheetId="25" hidden="1">{"TAB1",#N/A,TRUE,"GENERAL";"TAB2",#N/A,TRUE,"GENERAL";"TAB3",#N/A,TRUE,"GENERAL";"TAB4",#N/A,TRUE,"GENERAL";"TAB5",#N/A,TRUE,"GENERAL"}</definedName>
    <definedName name="__t66" localSheetId="26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0" hidden="1">{"via1",#N/A,TRUE,"general";"via2",#N/A,TRUE,"general";"via3",#N/A,TRUE,"general"}</definedName>
    <definedName name="__t7" localSheetId="14" hidden="1">{"via1",#N/A,TRUE,"general";"via2",#N/A,TRUE,"general";"via3",#N/A,TRUE,"general"}</definedName>
    <definedName name="__t7" localSheetId="20" hidden="1">{"via1",#N/A,TRUE,"general";"via2",#N/A,TRUE,"general";"via3",#N/A,TRUE,"general"}</definedName>
    <definedName name="__t7" localSheetId="23" hidden="1">{"via1",#N/A,TRUE,"general";"via2",#N/A,TRUE,"general";"via3",#N/A,TRUE,"general"}</definedName>
    <definedName name="__t7" localSheetId="24" hidden="1">{"via1",#N/A,TRUE,"general";"via2",#N/A,TRUE,"general";"via3",#N/A,TRUE,"general"}</definedName>
    <definedName name="__t7" localSheetId="25" hidden="1">{"via1",#N/A,TRUE,"general";"via2",#N/A,TRUE,"general";"via3",#N/A,TRUE,"general"}</definedName>
    <definedName name="__t7" localSheetId="26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0" hidden="1">{"TAB1",#N/A,TRUE,"GENERAL";"TAB2",#N/A,TRUE,"GENERAL";"TAB3",#N/A,TRUE,"GENERAL";"TAB4",#N/A,TRUE,"GENERAL";"TAB5",#N/A,TRUE,"GENERAL"}</definedName>
    <definedName name="__t77" localSheetId="14" hidden="1">{"TAB1",#N/A,TRUE,"GENERAL";"TAB2",#N/A,TRUE,"GENERAL";"TAB3",#N/A,TRUE,"GENERAL";"TAB4",#N/A,TRUE,"GENERAL";"TAB5",#N/A,TRUE,"GENERAL"}</definedName>
    <definedName name="__t77" localSheetId="20" hidden="1">{"TAB1",#N/A,TRUE,"GENERAL";"TAB2",#N/A,TRUE,"GENERAL";"TAB3",#N/A,TRUE,"GENERAL";"TAB4",#N/A,TRUE,"GENERAL";"TAB5",#N/A,TRUE,"GENERAL"}</definedName>
    <definedName name="__t77" localSheetId="23" hidden="1">{"TAB1",#N/A,TRUE,"GENERAL";"TAB2",#N/A,TRUE,"GENERAL";"TAB3",#N/A,TRUE,"GENERAL";"TAB4",#N/A,TRUE,"GENERAL";"TAB5",#N/A,TRUE,"GENERAL"}</definedName>
    <definedName name="__t77" localSheetId="24" hidden="1">{"TAB1",#N/A,TRUE,"GENERAL";"TAB2",#N/A,TRUE,"GENERAL";"TAB3",#N/A,TRUE,"GENERAL";"TAB4",#N/A,TRUE,"GENERAL";"TAB5",#N/A,TRUE,"GENERAL"}</definedName>
    <definedName name="__t77" localSheetId="25" hidden="1">{"TAB1",#N/A,TRUE,"GENERAL";"TAB2",#N/A,TRUE,"GENERAL";"TAB3",#N/A,TRUE,"GENERAL";"TAB4",#N/A,TRUE,"GENERAL";"TAB5",#N/A,TRUE,"GENERAL"}</definedName>
    <definedName name="__t77" localSheetId="26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0" hidden="1">{"TAB1",#N/A,TRUE,"GENERAL";"TAB2",#N/A,TRUE,"GENERAL";"TAB3",#N/A,TRUE,"GENERAL";"TAB4",#N/A,TRUE,"GENERAL";"TAB5",#N/A,TRUE,"GENERAL"}</definedName>
    <definedName name="__t8" localSheetId="14" hidden="1">{"TAB1",#N/A,TRUE,"GENERAL";"TAB2",#N/A,TRUE,"GENERAL";"TAB3",#N/A,TRUE,"GENERAL";"TAB4",#N/A,TRUE,"GENERAL";"TAB5",#N/A,TRUE,"GENERAL"}</definedName>
    <definedName name="__t8" localSheetId="20" hidden="1">{"TAB1",#N/A,TRUE,"GENERAL";"TAB2",#N/A,TRUE,"GENERAL";"TAB3",#N/A,TRUE,"GENERAL";"TAB4",#N/A,TRUE,"GENERAL";"TAB5",#N/A,TRUE,"GENERAL"}</definedName>
    <definedName name="__t8" localSheetId="23" hidden="1">{"TAB1",#N/A,TRUE,"GENERAL";"TAB2",#N/A,TRUE,"GENERAL";"TAB3",#N/A,TRUE,"GENERAL";"TAB4",#N/A,TRUE,"GENERAL";"TAB5",#N/A,TRUE,"GENERAL"}</definedName>
    <definedName name="__t8" localSheetId="24" hidden="1">{"TAB1",#N/A,TRUE,"GENERAL";"TAB2",#N/A,TRUE,"GENERAL";"TAB3",#N/A,TRUE,"GENERAL";"TAB4",#N/A,TRUE,"GENERAL";"TAB5",#N/A,TRUE,"GENERAL"}</definedName>
    <definedName name="__t8" localSheetId="25" hidden="1">{"TAB1",#N/A,TRUE,"GENERAL";"TAB2",#N/A,TRUE,"GENERAL";"TAB3",#N/A,TRUE,"GENERAL";"TAB4",#N/A,TRUE,"GENERAL";"TAB5",#N/A,TRUE,"GENERAL"}</definedName>
    <definedName name="__t8" localSheetId="26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0" hidden="1">{"via1",#N/A,TRUE,"general";"via2",#N/A,TRUE,"general";"via3",#N/A,TRUE,"general"}</definedName>
    <definedName name="__t88" localSheetId="14" hidden="1">{"via1",#N/A,TRUE,"general";"via2",#N/A,TRUE,"general";"via3",#N/A,TRUE,"general"}</definedName>
    <definedName name="__t88" localSheetId="20" hidden="1">{"via1",#N/A,TRUE,"general";"via2",#N/A,TRUE,"general";"via3",#N/A,TRUE,"general"}</definedName>
    <definedName name="__t88" localSheetId="23" hidden="1">{"via1",#N/A,TRUE,"general";"via2",#N/A,TRUE,"general";"via3",#N/A,TRUE,"general"}</definedName>
    <definedName name="__t88" localSheetId="24" hidden="1">{"via1",#N/A,TRUE,"general";"via2",#N/A,TRUE,"general";"via3",#N/A,TRUE,"general"}</definedName>
    <definedName name="__t88" localSheetId="25" hidden="1">{"via1",#N/A,TRUE,"general";"via2",#N/A,TRUE,"general";"via3",#N/A,TRUE,"general"}</definedName>
    <definedName name="__t88" localSheetId="26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0" hidden="1">{"TAB1",#N/A,TRUE,"GENERAL";"TAB2",#N/A,TRUE,"GENERAL";"TAB3",#N/A,TRUE,"GENERAL";"TAB4",#N/A,TRUE,"GENERAL";"TAB5",#N/A,TRUE,"GENERAL"}</definedName>
    <definedName name="__t9" localSheetId="14" hidden="1">{"TAB1",#N/A,TRUE,"GENERAL";"TAB2",#N/A,TRUE,"GENERAL";"TAB3",#N/A,TRUE,"GENERAL";"TAB4",#N/A,TRUE,"GENERAL";"TAB5",#N/A,TRUE,"GENERAL"}</definedName>
    <definedName name="__t9" localSheetId="20" hidden="1">{"TAB1",#N/A,TRUE,"GENERAL";"TAB2",#N/A,TRUE,"GENERAL";"TAB3",#N/A,TRUE,"GENERAL";"TAB4",#N/A,TRUE,"GENERAL";"TAB5",#N/A,TRUE,"GENERAL"}</definedName>
    <definedName name="__t9" localSheetId="23" hidden="1">{"TAB1",#N/A,TRUE,"GENERAL";"TAB2",#N/A,TRUE,"GENERAL";"TAB3",#N/A,TRUE,"GENERAL";"TAB4",#N/A,TRUE,"GENERAL";"TAB5",#N/A,TRUE,"GENERAL"}</definedName>
    <definedName name="__t9" localSheetId="24" hidden="1">{"TAB1",#N/A,TRUE,"GENERAL";"TAB2",#N/A,TRUE,"GENERAL";"TAB3",#N/A,TRUE,"GENERAL";"TAB4",#N/A,TRUE,"GENERAL";"TAB5",#N/A,TRUE,"GENERAL"}</definedName>
    <definedName name="__t9" localSheetId="25" hidden="1">{"TAB1",#N/A,TRUE,"GENERAL";"TAB2",#N/A,TRUE,"GENERAL";"TAB3",#N/A,TRUE,"GENERAL";"TAB4",#N/A,TRUE,"GENERAL";"TAB5",#N/A,TRUE,"GENERAL"}</definedName>
    <definedName name="__t9" localSheetId="26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0" hidden="1">{"via1",#N/A,TRUE,"general";"via2",#N/A,TRUE,"general";"via3",#N/A,TRUE,"general"}</definedName>
    <definedName name="__t99" localSheetId="14" hidden="1">{"via1",#N/A,TRUE,"general";"via2",#N/A,TRUE,"general";"via3",#N/A,TRUE,"general"}</definedName>
    <definedName name="__t99" localSheetId="20" hidden="1">{"via1",#N/A,TRUE,"general";"via2",#N/A,TRUE,"general";"via3",#N/A,TRUE,"general"}</definedName>
    <definedName name="__t99" localSheetId="23" hidden="1">{"via1",#N/A,TRUE,"general";"via2",#N/A,TRUE,"general";"via3",#N/A,TRUE,"general"}</definedName>
    <definedName name="__t99" localSheetId="24" hidden="1">{"via1",#N/A,TRUE,"general";"via2",#N/A,TRUE,"general";"via3",#N/A,TRUE,"general"}</definedName>
    <definedName name="__t99" localSheetId="25" hidden="1">{"via1",#N/A,TRUE,"general";"via2",#N/A,TRUE,"general";"via3",#N/A,TRUE,"general"}</definedName>
    <definedName name="__t99" localSheetId="26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10" hidden="1">{"TAB1",#N/A,TRUE,"GENERAL";"TAB2",#N/A,TRUE,"GENERAL";"TAB3",#N/A,TRUE,"GENERAL";"TAB4",#N/A,TRUE,"GENERAL";"TAB5",#N/A,TRUE,"GENERAL"}</definedName>
    <definedName name="__u4" localSheetId="14" hidden="1">{"TAB1",#N/A,TRUE,"GENERAL";"TAB2",#N/A,TRUE,"GENERAL";"TAB3",#N/A,TRUE,"GENERAL";"TAB4",#N/A,TRUE,"GENERAL";"TAB5",#N/A,TRUE,"GENERAL"}</definedName>
    <definedName name="__u4" localSheetId="20" hidden="1">{"TAB1",#N/A,TRUE,"GENERAL";"TAB2",#N/A,TRUE,"GENERAL";"TAB3",#N/A,TRUE,"GENERAL";"TAB4",#N/A,TRUE,"GENERAL";"TAB5",#N/A,TRUE,"GENERAL"}</definedName>
    <definedName name="__u4" localSheetId="23" hidden="1">{"TAB1",#N/A,TRUE,"GENERAL";"TAB2",#N/A,TRUE,"GENERAL";"TAB3",#N/A,TRUE,"GENERAL";"TAB4",#N/A,TRUE,"GENERAL";"TAB5",#N/A,TRUE,"GENERAL"}</definedName>
    <definedName name="__u4" localSheetId="24" hidden="1">{"TAB1",#N/A,TRUE,"GENERAL";"TAB2",#N/A,TRUE,"GENERAL";"TAB3",#N/A,TRUE,"GENERAL";"TAB4",#N/A,TRUE,"GENERAL";"TAB5",#N/A,TRUE,"GENERAL"}</definedName>
    <definedName name="__u4" localSheetId="25" hidden="1">{"TAB1",#N/A,TRUE,"GENERAL";"TAB2",#N/A,TRUE,"GENERAL";"TAB3",#N/A,TRUE,"GENERAL";"TAB4",#N/A,TRUE,"GENERAL";"TAB5",#N/A,TRUE,"GENERAL"}</definedName>
    <definedName name="__u4" localSheetId="26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0" hidden="1">{"TAB1",#N/A,TRUE,"GENERAL";"TAB2",#N/A,TRUE,"GENERAL";"TAB3",#N/A,TRUE,"GENERAL";"TAB4",#N/A,TRUE,"GENERAL";"TAB5",#N/A,TRUE,"GENERAL"}</definedName>
    <definedName name="__u5" localSheetId="14" hidden="1">{"TAB1",#N/A,TRUE,"GENERAL";"TAB2",#N/A,TRUE,"GENERAL";"TAB3",#N/A,TRUE,"GENERAL";"TAB4",#N/A,TRUE,"GENERAL";"TAB5",#N/A,TRUE,"GENERAL"}</definedName>
    <definedName name="__u5" localSheetId="20" hidden="1">{"TAB1",#N/A,TRUE,"GENERAL";"TAB2",#N/A,TRUE,"GENERAL";"TAB3",#N/A,TRUE,"GENERAL";"TAB4",#N/A,TRUE,"GENERAL";"TAB5",#N/A,TRUE,"GENERAL"}</definedName>
    <definedName name="__u5" localSheetId="23" hidden="1">{"TAB1",#N/A,TRUE,"GENERAL";"TAB2",#N/A,TRUE,"GENERAL";"TAB3",#N/A,TRUE,"GENERAL";"TAB4",#N/A,TRUE,"GENERAL";"TAB5",#N/A,TRUE,"GENERAL"}</definedName>
    <definedName name="__u5" localSheetId="24" hidden="1">{"TAB1",#N/A,TRUE,"GENERAL";"TAB2",#N/A,TRUE,"GENERAL";"TAB3",#N/A,TRUE,"GENERAL";"TAB4",#N/A,TRUE,"GENERAL";"TAB5",#N/A,TRUE,"GENERAL"}</definedName>
    <definedName name="__u5" localSheetId="25" hidden="1">{"TAB1",#N/A,TRUE,"GENERAL";"TAB2",#N/A,TRUE,"GENERAL";"TAB3",#N/A,TRUE,"GENERAL";"TAB4",#N/A,TRUE,"GENERAL";"TAB5",#N/A,TRUE,"GENERAL"}</definedName>
    <definedName name="__u5" localSheetId="26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0" hidden="1">{"TAB1",#N/A,TRUE,"GENERAL";"TAB2",#N/A,TRUE,"GENERAL";"TAB3",#N/A,TRUE,"GENERAL";"TAB4",#N/A,TRUE,"GENERAL";"TAB5",#N/A,TRUE,"GENERAL"}</definedName>
    <definedName name="__u6" localSheetId="14" hidden="1">{"TAB1",#N/A,TRUE,"GENERAL";"TAB2",#N/A,TRUE,"GENERAL";"TAB3",#N/A,TRUE,"GENERAL";"TAB4",#N/A,TRUE,"GENERAL";"TAB5",#N/A,TRUE,"GENERAL"}</definedName>
    <definedName name="__u6" localSheetId="20" hidden="1">{"TAB1",#N/A,TRUE,"GENERAL";"TAB2",#N/A,TRUE,"GENERAL";"TAB3",#N/A,TRUE,"GENERAL";"TAB4",#N/A,TRUE,"GENERAL";"TAB5",#N/A,TRUE,"GENERAL"}</definedName>
    <definedName name="__u6" localSheetId="23" hidden="1">{"TAB1",#N/A,TRUE,"GENERAL";"TAB2",#N/A,TRUE,"GENERAL";"TAB3",#N/A,TRUE,"GENERAL";"TAB4",#N/A,TRUE,"GENERAL";"TAB5",#N/A,TRUE,"GENERAL"}</definedName>
    <definedName name="__u6" localSheetId="24" hidden="1">{"TAB1",#N/A,TRUE,"GENERAL";"TAB2",#N/A,TRUE,"GENERAL";"TAB3",#N/A,TRUE,"GENERAL";"TAB4",#N/A,TRUE,"GENERAL";"TAB5",#N/A,TRUE,"GENERAL"}</definedName>
    <definedName name="__u6" localSheetId="25" hidden="1">{"TAB1",#N/A,TRUE,"GENERAL";"TAB2",#N/A,TRUE,"GENERAL";"TAB3",#N/A,TRUE,"GENERAL";"TAB4",#N/A,TRUE,"GENERAL";"TAB5",#N/A,TRUE,"GENERAL"}</definedName>
    <definedName name="__u6" localSheetId="26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0" hidden="1">{"via1",#N/A,TRUE,"general";"via2",#N/A,TRUE,"general";"via3",#N/A,TRUE,"general"}</definedName>
    <definedName name="__u7" localSheetId="14" hidden="1">{"via1",#N/A,TRUE,"general";"via2",#N/A,TRUE,"general";"via3",#N/A,TRUE,"general"}</definedName>
    <definedName name="__u7" localSheetId="20" hidden="1">{"via1",#N/A,TRUE,"general";"via2",#N/A,TRUE,"general";"via3",#N/A,TRUE,"general"}</definedName>
    <definedName name="__u7" localSheetId="23" hidden="1">{"via1",#N/A,TRUE,"general";"via2",#N/A,TRUE,"general";"via3",#N/A,TRUE,"general"}</definedName>
    <definedName name="__u7" localSheetId="24" hidden="1">{"via1",#N/A,TRUE,"general";"via2",#N/A,TRUE,"general";"via3",#N/A,TRUE,"general"}</definedName>
    <definedName name="__u7" localSheetId="25" hidden="1">{"via1",#N/A,TRUE,"general";"via2",#N/A,TRUE,"general";"via3",#N/A,TRUE,"general"}</definedName>
    <definedName name="__u7" localSheetId="26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0" hidden="1">{"TAB1",#N/A,TRUE,"GENERAL";"TAB2",#N/A,TRUE,"GENERAL";"TAB3",#N/A,TRUE,"GENERAL";"TAB4",#N/A,TRUE,"GENERAL";"TAB5",#N/A,TRUE,"GENERAL"}</definedName>
    <definedName name="__u8" localSheetId="14" hidden="1">{"TAB1",#N/A,TRUE,"GENERAL";"TAB2",#N/A,TRUE,"GENERAL";"TAB3",#N/A,TRUE,"GENERAL";"TAB4",#N/A,TRUE,"GENERAL";"TAB5",#N/A,TRUE,"GENERAL"}</definedName>
    <definedName name="__u8" localSheetId="20" hidden="1">{"TAB1",#N/A,TRUE,"GENERAL";"TAB2",#N/A,TRUE,"GENERAL";"TAB3",#N/A,TRUE,"GENERAL";"TAB4",#N/A,TRUE,"GENERAL";"TAB5",#N/A,TRUE,"GENERAL"}</definedName>
    <definedName name="__u8" localSheetId="23" hidden="1">{"TAB1",#N/A,TRUE,"GENERAL";"TAB2",#N/A,TRUE,"GENERAL";"TAB3",#N/A,TRUE,"GENERAL";"TAB4",#N/A,TRUE,"GENERAL";"TAB5",#N/A,TRUE,"GENERAL"}</definedName>
    <definedName name="__u8" localSheetId="24" hidden="1">{"TAB1",#N/A,TRUE,"GENERAL";"TAB2",#N/A,TRUE,"GENERAL";"TAB3",#N/A,TRUE,"GENERAL";"TAB4",#N/A,TRUE,"GENERAL";"TAB5",#N/A,TRUE,"GENERAL"}</definedName>
    <definedName name="__u8" localSheetId="25" hidden="1">{"TAB1",#N/A,TRUE,"GENERAL";"TAB2",#N/A,TRUE,"GENERAL";"TAB3",#N/A,TRUE,"GENERAL";"TAB4",#N/A,TRUE,"GENERAL";"TAB5",#N/A,TRUE,"GENERAL"}</definedName>
    <definedName name="__u8" localSheetId="26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0" hidden="1">{"TAB1",#N/A,TRUE,"GENERAL";"TAB2",#N/A,TRUE,"GENERAL";"TAB3",#N/A,TRUE,"GENERAL";"TAB4",#N/A,TRUE,"GENERAL";"TAB5",#N/A,TRUE,"GENERAL"}</definedName>
    <definedName name="__u9" localSheetId="14" hidden="1">{"TAB1",#N/A,TRUE,"GENERAL";"TAB2",#N/A,TRUE,"GENERAL";"TAB3",#N/A,TRUE,"GENERAL";"TAB4",#N/A,TRUE,"GENERAL";"TAB5",#N/A,TRUE,"GENERAL"}</definedName>
    <definedName name="__u9" localSheetId="20" hidden="1">{"TAB1",#N/A,TRUE,"GENERAL";"TAB2",#N/A,TRUE,"GENERAL";"TAB3",#N/A,TRUE,"GENERAL";"TAB4",#N/A,TRUE,"GENERAL";"TAB5",#N/A,TRUE,"GENERAL"}</definedName>
    <definedName name="__u9" localSheetId="23" hidden="1">{"TAB1",#N/A,TRUE,"GENERAL";"TAB2",#N/A,TRUE,"GENERAL";"TAB3",#N/A,TRUE,"GENERAL";"TAB4",#N/A,TRUE,"GENERAL";"TAB5",#N/A,TRUE,"GENERAL"}</definedName>
    <definedName name="__u9" localSheetId="24" hidden="1">{"TAB1",#N/A,TRUE,"GENERAL";"TAB2",#N/A,TRUE,"GENERAL";"TAB3",#N/A,TRUE,"GENERAL";"TAB4",#N/A,TRUE,"GENERAL";"TAB5",#N/A,TRUE,"GENERAL"}</definedName>
    <definedName name="__u9" localSheetId="25" hidden="1">{"TAB1",#N/A,TRUE,"GENERAL";"TAB2",#N/A,TRUE,"GENERAL";"TAB3",#N/A,TRUE,"GENERAL";"TAB4",#N/A,TRUE,"GENERAL";"TAB5",#N/A,TRUE,"GENERAL"}</definedName>
    <definedName name="__u9" localSheetId="26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0" hidden="1">{"TAB1",#N/A,TRUE,"GENERAL";"TAB2",#N/A,TRUE,"GENERAL";"TAB3",#N/A,TRUE,"GENERAL";"TAB4",#N/A,TRUE,"GENERAL";"TAB5",#N/A,TRUE,"GENERAL"}</definedName>
    <definedName name="__ur7" localSheetId="14" hidden="1">{"TAB1",#N/A,TRUE,"GENERAL";"TAB2",#N/A,TRUE,"GENERAL";"TAB3",#N/A,TRUE,"GENERAL";"TAB4",#N/A,TRUE,"GENERAL";"TAB5",#N/A,TRUE,"GENERAL"}</definedName>
    <definedName name="__ur7" localSheetId="20" hidden="1">{"TAB1",#N/A,TRUE,"GENERAL";"TAB2",#N/A,TRUE,"GENERAL";"TAB3",#N/A,TRUE,"GENERAL";"TAB4",#N/A,TRUE,"GENERAL";"TAB5",#N/A,TRUE,"GENERAL"}</definedName>
    <definedName name="__ur7" localSheetId="23" hidden="1">{"TAB1",#N/A,TRUE,"GENERAL";"TAB2",#N/A,TRUE,"GENERAL";"TAB3",#N/A,TRUE,"GENERAL";"TAB4",#N/A,TRUE,"GENERAL";"TAB5",#N/A,TRUE,"GENERAL"}</definedName>
    <definedName name="__ur7" localSheetId="24" hidden="1">{"TAB1",#N/A,TRUE,"GENERAL";"TAB2",#N/A,TRUE,"GENERAL";"TAB3",#N/A,TRUE,"GENERAL";"TAB4",#N/A,TRUE,"GENERAL";"TAB5",#N/A,TRUE,"GENERAL"}</definedName>
    <definedName name="__ur7" localSheetId="25" hidden="1">{"TAB1",#N/A,TRUE,"GENERAL";"TAB2",#N/A,TRUE,"GENERAL";"TAB3",#N/A,TRUE,"GENERAL";"TAB4",#N/A,TRUE,"GENERAL";"TAB5",#N/A,TRUE,"GENERAL"}</definedName>
    <definedName name="__ur7" localSheetId="26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0" hidden="1">{"via1",#N/A,TRUE,"general";"via2",#N/A,TRUE,"general";"via3",#N/A,TRUE,"general"}</definedName>
    <definedName name="__v2" localSheetId="14" hidden="1">{"via1",#N/A,TRUE,"general";"via2",#N/A,TRUE,"general";"via3",#N/A,TRUE,"general"}</definedName>
    <definedName name="__v2" localSheetId="20" hidden="1">{"via1",#N/A,TRUE,"general";"via2",#N/A,TRUE,"general";"via3",#N/A,TRUE,"general"}</definedName>
    <definedName name="__v2" localSheetId="23" hidden="1">{"via1",#N/A,TRUE,"general";"via2",#N/A,TRUE,"general";"via3",#N/A,TRUE,"general"}</definedName>
    <definedName name="__v2" localSheetId="24" hidden="1">{"via1",#N/A,TRUE,"general";"via2",#N/A,TRUE,"general";"via3",#N/A,TRUE,"general"}</definedName>
    <definedName name="__v2" localSheetId="25" hidden="1">{"via1",#N/A,TRUE,"general";"via2",#N/A,TRUE,"general";"via3",#N/A,TRUE,"general"}</definedName>
    <definedName name="__v2" localSheetId="26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0" hidden="1">{"TAB1",#N/A,TRUE,"GENERAL";"TAB2",#N/A,TRUE,"GENERAL";"TAB3",#N/A,TRUE,"GENERAL";"TAB4",#N/A,TRUE,"GENERAL";"TAB5",#N/A,TRUE,"GENERAL"}</definedName>
    <definedName name="__v3" localSheetId="14" hidden="1">{"TAB1",#N/A,TRUE,"GENERAL";"TAB2",#N/A,TRUE,"GENERAL";"TAB3",#N/A,TRUE,"GENERAL";"TAB4",#N/A,TRUE,"GENERAL";"TAB5",#N/A,TRUE,"GENERAL"}</definedName>
    <definedName name="__v3" localSheetId="20" hidden="1">{"TAB1",#N/A,TRUE,"GENERAL";"TAB2",#N/A,TRUE,"GENERAL";"TAB3",#N/A,TRUE,"GENERAL";"TAB4",#N/A,TRUE,"GENERAL";"TAB5",#N/A,TRUE,"GENERAL"}</definedName>
    <definedName name="__v3" localSheetId="23" hidden="1">{"TAB1",#N/A,TRUE,"GENERAL";"TAB2",#N/A,TRUE,"GENERAL";"TAB3",#N/A,TRUE,"GENERAL";"TAB4",#N/A,TRUE,"GENERAL";"TAB5",#N/A,TRUE,"GENERAL"}</definedName>
    <definedName name="__v3" localSheetId="24" hidden="1">{"TAB1",#N/A,TRUE,"GENERAL";"TAB2",#N/A,TRUE,"GENERAL";"TAB3",#N/A,TRUE,"GENERAL";"TAB4",#N/A,TRUE,"GENERAL";"TAB5",#N/A,TRUE,"GENERAL"}</definedName>
    <definedName name="__v3" localSheetId="25" hidden="1">{"TAB1",#N/A,TRUE,"GENERAL";"TAB2",#N/A,TRUE,"GENERAL";"TAB3",#N/A,TRUE,"GENERAL";"TAB4",#N/A,TRUE,"GENERAL";"TAB5",#N/A,TRUE,"GENERAL"}</definedName>
    <definedName name="__v3" localSheetId="26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0" hidden="1">{"TAB1",#N/A,TRUE,"GENERAL";"TAB2",#N/A,TRUE,"GENERAL";"TAB3",#N/A,TRUE,"GENERAL";"TAB4",#N/A,TRUE,"GENERAL";"TAB5",#N/A,TRUE,"GENERAL"}</definedName>
    <definedName name="__v4" localSheetId="14" hidden="1">{"TAB1",#N/A,TRUE,"GENERAL";"TAB2",#N/A,TRUE,"GENERAL";"TAB3",#N/A,TRUE,"GENERAL";"TAB4",#N/A,TRUE,"GENERAL";"TAB5",#N/A,TRUE,"GENERAL"}</definedName>
    <definedName name="__v4" localSheetId="20" hidden="1">{"TAB1",#N/A,TRUE,"GENERAL";"TAB2",#N/A,TRUE,"GENERAL";"TAB3",#N/A,TRUE,"GENERAL";"TAB4",#N/A,TRUE,"GENERAL";"TAB5",#N/A,TRUE,"GENERAL"}</definedName>
    <definedName name="__v4" localSheetId="23" hidden="1">{"TAB1",#N/A,TRUE,"GENERAL";"TAB2",#N/A,TRUE,"GENERAL";"TAB3",#N/A,TRUE,"GENERAL";"TAB4",#N/A,TRUE,"GENERAL";"TAB5",#N/A,TRUE,"GENERAL"}</definedName>
    <definedName name="__v4" localSheetId="24" hidden="1">{"TAB1",#N/A,TRUE,"GENERAL";"TAB2",#N/A,TRUE,"GENERAL";"TAB3",#N/A,TRUE,"GENERAL";"TAB4",#N/A,TRUE,"GENERAL";"TAB5",#N/A,TRUE,"GENERAL"}</definedName>
    <definedName name="__v4" localSheetId="25" hidden="1">{"TAB1",#N/A,TRUE,"GENERAL";"TAB2",#N/A,TRUE,"GENERAL";"TAB3",#N/A,TRUE,"GENERAL";"TAB4",#N/A,TRUE,"GENERAL";"TAB5",#N/A,TRUE,"GENERAL"}</definedName>
    <definedName name="__v4" localSheetId="26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0" hidden="1">{"TAB1",#N/A,TRUE,"GENERAL";"TAB2",#N/A,TRUE,"GENERAL";"TAB3",#N/A,TRUE,"GENERAL";"TAB4",#N/A,TRUE,"GENERAL";"TAB5",#N/A,TRUE,"GENERAL"}</definedName>
    <definedName name="__v5" localSheetId="14" hidden="1">{"TAB1",#N/A,TRUE,"GENERAL";"TAB2",#N/A,TRUE,"GENERAL";"TAB3",#N/A,TRUE,"GENERAL";"TAB4",#N/A,TRUE,"GENERAL";"TAB5",#N/A,TRUE,"GENERAL"}</definedName>
    <definedName name="__v5" localSheetId="20" hidden="1">{"TAB1",#N/A,TRUE,"GENERAL";"TAB2",#N/A,TRUE,"GENERAL";"TAB3",#N/A,TRUE,"GENERAL";"TAB4",#N/A,TRUE,"GENERAL";"TAB5",#N/A,TRUE,"GENERAL"}</definedName>
    <definedName name="__v5" localSheetId="23" hidden="1">{"TAB1",#N/A,TRUE,"GENERAL";"TAB2",#N/A,TRUE,"GENERAL";"TAB3",#N/A,TRUE,"GENERAL";"TAB4",#N/A,TRUE,"GENERAL";"TAB5",#N/A,TRUE,"GENERAL"}</definedName>
    <definedName name="__v5" localSheetId="24" hidden="1">{"TAB1",#N/A,TRUE,"GENERAL";"TAB2",#N/A,TRUE,"GENERAL";"TAB3",#N/A,TRUE,"GENERAL";"TAB4",#N/A,TRUE,"GENERAL";"TAB5",#N/A,TRUE,"GENERAL"}</definedName>
    <definedName name="__v5" localSheetId="25" hidden="1">{"TAB1",#N/A,TRUE,"GENERAL";"TAB2",#N/A,TRUE,"GENERAL";"TAB3",#N/A,TRUE,"GENERAL";"TAB4",#N/A,TRUE,"GENERAL";"TAB5",#N/A,TRUE,"GENERAL"}</definedName>
    <definedName name="__v5" localSheetId="26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0" hidden="1">{"TAB1",#N/A,TRUE,"GENERAL";"TAB2",#N/A,TRUE,"GENERAL";"TAB3",#N/A,TRUE,"GENERAL";"TAB4",#N/A,TRUE,"GENERAL";"TAB5",#N/A,TRUE,"GENERAL"}</definedName>
    <definedName name="__v6" localSheetId="14" hidden="1">{"TAB1",#N/A,TRUE,"GENERAL";"TAB2",#N/A,TRUE,"GENERAL";"TAB3",#N/A,TRUE,"GENERAL";"TAB4",#N/A,TRUE,"GENERAL";"TAB5",#N/A,TRUE,"GENERAL"}</definedName>
    <definedName name="__v6" localSheetId="20" hidden="1">{"TAB1",#N/A,TRUE,"GENERAL";"TAB2",#N/A,TRUE,"GENERAL";"TAB3",#N/A,TRUE,"GENERAL";"TAB4",#N/A,TRUE,"GENERAL";"TAB5",#N/A,TRUE,"GENERAL"}</definedName>
    <definedName name="__v6" localSheetId="23" hidden="1">{"TAB1",#N/A,TRUE,"GENERAL";"TAB2",#N/A,TRUE,"GENERAL";"TAB3",#N/A,TRUE,"GENERAL";"TAB4",#N/A,TRUE,"GENERAL";"TAB5",#N/A,TRUE,"GENERAL"}</definedName>
    <definedName name="__v6" localSheetId="24" hidden="1">{"TAB1",#N/A,TRUE,"GENERAL";"TAB2",#N/A,TRUE,"GENERAL";"TAB3",#N/A,TRUE,"GENERAL";"TAB4",#N/A,TRUE,"GENERAL";"TAB5",#N/A,TRUE,"GENERAL"}</definedName>
    <definedName name="__v6" localSheetId="25" hidden="1">{"TAB1",#N/A,TRUE,"GENERAL";"TAB2",#N/A,TRUE,"GENERAL";"TAB3",#N/A,TRUE,"GENERAL";"TAB4",#N/A,TRUE,"GENERAL";"TAB5",#N/A,TRUE,"GENERAL"}</definedName>
    <definedName name="__v6" localSheetId="26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0" hidden="1">{"via1",#N/A,TRUE,"general";"via2",#N/A,TRUE,"general";"via3",#N/A,TRUE,"general"}</definedName>
    <definedName name="__v7" localSheetId="14" hidden="1">{"via1",#N/A,TRUE,"general";"via2",#N/A,TRUE,"general";"via3",#N/A,TRUE,"general"}</definedName>
    <definedName name="__v7" localSheetId="20" hidden="1">{"via1",#N/A,TRUE,"general";"via2",#N/A,TRUE,"general";"via3",#N/A,TRUE,"general"}</definedName>
    <definedName name="__v7" localSheetId="23" hidden="1">{"via1",#N/A,TRUE,"general";"via2",#N/A,TRUE,"general";"via3",#N/A,TRUE,"general"}</definedName>
    <definedName name="__v7" localSheetId="24" hidden="1">{"via1",#N/A,TRUE,"general";"via2",#N/A,TRUE,"general";"via3",#N/A,TRUE,"general"}</definedName>
    <definedName name="__v7" localSheetId="25" hidden="1">{"via1",#N/A,TRUE,"general";"via2",#N/A,TRUE,"general";"via3",#N/A,TRUE,"general"}</definedName>
    <definedName name="__v7" localSheetId="26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0" hidden="1">{"TAB1",#N/A,TRUE,"GENERAL";"TAB2",#N/A,TRUE,"GENERAL";"TAB3",#N/A,TRUE,"GENERAL";"TAB4",#N/A,TRUE,"GENERAL";"TAB5",#N/A,TRUE,"GENERAL"}</definedName>
    <definedName name="__v8" localSheetId="14" hidden="1">{"TAB1",#N/A,TRUE,"GENERAL";"TAB2",#N/A,TRUE,"GENERAL";"TAB3",#N/A,TRUE,"GENERAL";"TAB4",#N/A,TRUE,"GENERAL";"TAB5",#N/A,TRUE,"GENERAL"}</definedName>
    <definedName name="__v8" localSheetId="20" hidden="1">{"TAB1",#N/A,TRUE,"GENERAL";"TAB2",#N/A,TRUE,"GENERAL";"TAB3",#N/A,TRUE,"GENERAL";"TAB4",#N/A,TRUE,"GENERAL";"TAB5",#N/A,TRUE,"GENERAL"}</definedName>
    <definedName name="__v8" localSheetId="23" hidden="1">{"TAB1",#N/A,TRUE,"GENERAL";"TAB2",#N/A,TRUE,"GENERAL";"TAB3",#N/A,TRUE,"GENERAL";"TAB4",#N/A,TRUE,"GENERAL";"TAB5",#N/A,TRUE,"GENERAL"}</definedName>
    <definedName name="__v8" localSheetId="24" hidden="1">{"TAB1",#N/A,TRUE,"GENERAL";"TAB2",#N/A,TRUE,"GENERAL";"TAB3",#N/A,TRUE,"GENERAL";"TAB4",#N/A,TRUE,"GENERAL";"TAB5",#N/A,TRUE,"GENERAL"}</definedName>
    <definedName name="__v8" localSheetId="25" hidden="1">{"TAB1",#N/A,TRUE,"GENERAL";"TAB2",#N/A,TRUE,"GENERAL";"TAB3",#N/A,TRUE,"GENERAL";"TAB4",#N/A,TRUE,"GENERAL";"TAB5",#N/A,TRUE,"GENERAL"}</definedName>
    <definedName name="__v8" localSheetId="26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0" hidden="1">{"TAB1",#N/A,TRUE,"GENERAL";"TAB2",#N/A,TRUE,"GENERAL";"TAB3",#N/A,TRUE,"GENERAL";"TAB4",#N/A,TRUE,"GENERAL";"TAB5",#N/A,TRUE,"GENERAL"}</definedName>
    <definedName name="__v9" localSheetId="14" hidden="1">{"TAB1",#N/A,TRUE,"GENERAL";"TAB2",#N/A,TRUE,"GENERAL";"TAB3",#N/A,TRUE,"GENERAL";"TAB4",#N/A,TRUE,"GENERAL";"TAB5",#N/A,TRUE,"GENERAL"}</definedName>
    <definedName name="__v9" localSheetId="20" hidden="1">{"TAB1",#N/A,TRUE,"GENERAL";"TAB2",#N/A,TRUE,"GENERAL";"TAB3",#N/A,TRUE,"GENERAL";"TAB4",#N/A,TRUE,"GENERAL";"TAB5",#N/A,TRUE,"GENERAL"}</definedName>
    <definedName name="__v9" localSheetId="23" hidden="1">{"TAB1",#N/A,TRUE,"GENERAL";"TAB2",#N/A,TRUE,"GENERAL";"TAB3",#N/A,TRUE,"GENERAL";"TAB4",#N/A,TRUE,"GENERAL";"TAB5",#N/A,TRUE,"GENERAL"}</definedName>
    <definedName name="__v9" localSheetId="24" hidden="1">{"TAB1",#N/A,TRUE,"GENERAL";"TAB2",#N/A,TRUE,"GENERAL";"TAB3",#N/A,TRUE,"GENERAL";"TAB4",#N/A,TRUE,"GENERAL";"TAB5",#N/A,TRUE,"GENERAL"}</definedName>
    <definedName name="__v9" localSheetId="25" hidden="1">{"TAB1",#N/A,TRUE,"GENERAL";"TAB2",#N/A,TRUE,"GENERAL";"TAB3",#N/A,TRUE,"GENERAL";"TAB4",#N/A,TRUE,"GENERAL";"TAB5",#N/A,TRUE,"GENERAL"}</definedName>
    <definedName name="__v9" localSheetId="26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0" hidden="1">{"via1",#N/A,TRUE,"general";"via2",#N/A,TRUE,"general";"via3",#N/A,TRUE,"general"}</definedName>
    <definedName name="__vfv4" localSheetId="14" hidden="1">{"via1",#N/A,TRUE,"general";"via2",#N/A,TRUE,"general";"via3",#N/A,TRUE,"general"}</definedName>
    <definedName name="__vfv4" localSheetId="20" hidden="1">{"via1",#N/A,TRUE,"general";"via2",#N/A,TRUE,"general";"via3",#N/A,TRUE,"general"}</definedName>
    <definedName name="__vfv4" localSheetId="23" hidden="1">{"via1",#N/A,TRUE,"general";"via2",#N/A,TRUE,"general";"via3",#N/A,TRUE,"general"}</definedName>
    <definedName name="__vfv4" localSheetId="24" hidden="1">{"via1",#N/A,TRUE,"general";"via2",#N/A,TRUE,"general";"via3",#N/A,TRUE,"general"}</definedName>
    <definedName name="__vfv4" localSheetId="25" hidden="1">{"via1",#N/A,TRUE,"general";"via2",#N/A,TRUE,"general";"via3",#N/A,TRUE,"general"}</definedName>
    <definedName name="__vfv4" localSheetId="26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10" hidden="1">{"TAB1",#N/A,TRUE,"GENERAL";"TAB2",#N/A,TRUE,"GENERAL";"TAB3",#N/A,TRUE,"GENERAL";"TAB4",#N/A,TRUE,"GENERAL";"TAB5",#N/A,TRUE,"GENERAL"}</definedName>
    <definedName name="__x1" localSheetId="14" hidden="1">{"TAB1",#N/A,TRUE,"GENERAL";"TAB2",#N/A,TRUE,"GENERAL";"TAB3",#N/A,TRUE,"GENERAL";"TAB4",#N/A,TRUE,"GENERAL";"TAB5",#N/A,TRUE,"GENERAL"}</definedName>
    <definedName name="__x1" localSheetId="20" hidden="1">{"TAB1",#N/A,TRUE,"GENERAL";"TAB2",#N/A,TRUE,"GENERAL";"TAB3",#N/A,TRUE,"GENERAL";"TAB4",#N/A,TRUE,"GENERAL";"TAB5",#N/A,TRUE,"GENERAL"}</definedName>
    <definedName name="__x1" localSheetId="23" hidden="1">{"TAB1",#N/A,TRUE,"GENERAL";"TAB2",#N/A,TRUE,"GENERAL";"TAB3",#N/A,TRUE,"GENERAL";"TAB4",#N/A,TRUE,"GENERAL";"TAB5",#N/A,TRUE,"GENERAL"}</definedName>
    <definedName name="__x1" localSheetId="24" hidden="1">{"TAB1",#N/A,TRUE,"GENERAL";"TAB2",#N/A,TRUE,"GENERAL";"TAB3",#N/A,TRUE,"GENERAL";"TAB4",#N/A,TRUE,"GENERAL";"TAB5",#N/A,TRUE,"GENERAL"}</definedName>
    <definedName name="__x1" localSheetId="25" hidden="1">{"TAB1",#N/A,TRUE,"GENERAL";"TAB2",#N/A,TRUE,"GENERAL";"TAB3",#N/A,TRUE,"GENERAL";"TAB4",#N/A,TRUE,"GENERAL";"TAB5",#N/A,TRUE,"GENERAL"}</definedName>
    <definedName name="__x1" localSheetId="26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0" hidden="1">{"via1",#N/A,TRUE,"general";"via2",#N/A,TRUE,"general";"via3",#N/A,TRUE,"general"}</definedName>
    <definedName name="__x2" localSheetId="14" hidden="1">{"via1",#N/A,TRUE,"general";"via2",#N/A,TRUE,"general";"via3",#N/A,TRUE,"general"}</definedName>
    <definedName name="__x2" localSheetId="20" hidden="1">{"via1",#N/A,TRUE,"general";"via2",#N/A,TRUE,"general";"via3",#N/A,TRUE,"general"}</definedName>
    <definedName name="__x2" localSheetId="23" hidden="1">{"via1",#N/A,TRUE,"general";"via2",#N/A,TRUE,"general";"via3",#N/A,TRUE,"general"}</definedName>
    <definedName name="__x2" localSheetId="24" hidden="1">{"via1",#N/A,TRUE,"general";"via2",#N/A,TRUE,"general";"via3",#N/A,TRUE,"general"}</definedName>
    <definedName name="__x2" localSheetId="25" hidden="1">{"via1",#N/A,TRUE,"general";"via2",#N/A,TRUE,"general";"via3",#N/A,TRUE,"general"}</definedName>
    <definedName name="__x2" localSheetId="26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0" hidden="1">{"via1",#N/A,TRUE,"general";"via2",#N/A,TRUE,"general";"via3",#N/A,TRUE,"general"}</definedName>
    <definedName name="__x3" localSheetId="14" hidden="1">{"via1",#N/A,TRUE,"general";"via2",#N/A,TRUE,"general";"via3",#N/A,TRUE,"general"}</definedName>
    <definedName name="__x3" localSheetId="20" hidden="1">{"via1",#N/A,TRUE,"general";"via2",#N/A,TRUE,"general";"via3",#N/A,TRUE,"general"}</definedName>
    <definedName name="__x3" localSheetId="23" hidden="1">{"via1",#N/A,TRUE,"general";"via2",#N/A,TRUE,"general";"via3",#N/A,TRUE,"general"}</definedName>
    <definedName name="__x3" localSheetId="24" hidden="1">{"via1",#N/A,TRUE,"general";"via2",#N/A,TRUE,"general";"via3",#N/A,TRUE,"general"}</definedName>
    <definedName name="__x3" localSheetId="25" hidden="1">{"via1",#N/A,TRUE,"general";"via2",#N/A,TRUE,"general";"via3",#N/A,TRUE,"general"}</definedName>
    <definedName name="__x3" localSheetId="26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0" hidden="1">{"via1",#N/A,TRUE,"general";"via2",#N/A,TRUE,"general";"via3",#N/A,TRUE,"general"}</definedName>
    <definedName name="__x4" localSheetId="14" hidden="1">{"via1",#N/A,TRUE,"general";"via2",#N/A,TRUE,"general";"via3",#N/A,TRUE,"general"}</definedName>
    <definedName name="__x4" localSheetId="20" hidden="1">{"via1",#N/A,TRUE,"general";"via2",#N/A,TRUE,"general";"via3",#N/A,TRUE,"general"}</definedName>
    <definedName name="__x4" localSheetId="23" hidden="1">{"via1",#N/A,TRUE,"general";"via2",#N/A,TRUE,"general";"via3",#N/A,TRUE,"general"}</definedName>
    <definedName name="__x4" localSheetId="24" hidden="1">{"via1",#N/A,TRUE,"general";"via2",#N/A,TRUE,"general";"via3",#N/A,TRUE,"general"}</definedName>
    <definedName name="__x4" localSheetId="25" hidden="1">{"via1",#N/A,TRUE,"general";"via2",#N/A,TRUE,"general";"via3",#N/A,TRUE,"general"}</definedName>
    <definedName name="__x4" localSheetId="26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0" hidden="1">{"TAB1",#N/A,TRUE,"GENERAL";"TAB2",#N/A,TRUE,"GENERAL";"TAB3",#N/A,TRUE,"GENERAL";"TAB4",#N/A,TRUE,"GENERAL";"TAB5",#N/A,TRUE,"GENERAL"}</definedName>
    <definedName name="__x5" localSheetId="14" hidden="1">{"TAB1",#N/A,TRUE,"GENERAL";"TAB2",#N/A,TRUE,"GENERAL";"TAB3",#N/A,TRUE,"GENERAL";"TAB4",#N/A,TRUE,"GENERAL";"TAB5",#N/A,TRUE,"GENERAL"}</definedName>
    <definedName name="__x5" localSheetId="20" hidden="1">{"TAB1",#N/A,TRUE,"GENERAL";"TAB2",#N/A,TRUE,"GENERAL";"TAB3",#N/A,TRUE,"GENERAL";"TAB4",#N/A,TRUE,"GENERAL";"TAB5",#N/A,TRUE,"GENERAL"}</definedName>
    <definedName name="__x5" localSheetId="23" hidden="1">{"TAB1",#N/A,TRUE,"GENERAL";"TAB2",#N/A,TRUE,"GENERAL";"TAB3",#N/A,TRUE,"GENERAL";"TAB4",#N/A,TRUE,"GENERAL";"TAB5",#N/A,TRUE,"GENERAL"}</definedName>
    <definedName name="__x5" localSheetId="24" hidden="1">{"TAB1",#N/A,TRUE,"GENERAL";"TAB2",#N/A,TRUE,"GENERAL";"TAB3",#N/A,TRUE,"GENERAL";"TAB4",#N/A,TRUE,"GENERAL";"TAB5",#N/A,TRUE,"GENERAL"}</definedName>
    <definedName name="__x5" localSheetId="25" hidden="1">{"TAB1",#N/A,TRUE,"GENERAL";"TAB2",#N/A,TRUE,"GENERAL";"TAB3",#N/A,TRUE,"GENERAL";"TAB4",#N/A,TRUE,"GENERAL";"TAB5",#N/A,TRUE,"GENERAL"}</definedName>
    <definedName name="__x5" localSheetId="26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0" hidden="1">{"TAB1",#N/A,TRUE,"GENERAL";"TAB2",#N/A,TRUE,"GENERAL";"TAB3",#N/A,TRUE,"GENERAL";"TAB4",#N/A,TRUE,"GENERAL";"TAB5",#N/A,TRUE,"GENERAL"}</definedName>
    <definedName name="__x6" localSheetId="14" hidden="1">{"TAB1",#N/A,TRUE,"GENERAL";"TAB2",#N/A,TRUE,"GENERAL";"TAB3",#N/A,TRUE,"GENERAL";"TAB4",#N/A,TRUE,"GENERAL";"TAB5",#N/A,TRUE,"GENERAL"}</definedName>
    <definedName name="__x6" localSheetId="20" hidden="1">{"TAB1",#N/A,TRUE,"GENERAL";"TAB2",#N/A,TRUE,"GENERAL";"TAB3",#N/A,TRUE,"GENERAL";"TAB4",#N/A,TRUE,"GENERAL";"TAB5",#N/A,TRUE,"GENERAL"}</definedName>
    <definedName name="__x6" localSheetId="23" hidden="1">{"TAB1",#N/A,TRUE,"GENERAL";"TAB2",#N/A,TRUE,"GENERAL";"TAB3",#N/A,TRUE,"GENERAL";"TAB4",#N/A,TRUE,"GENERAL";"TAB5",#N/A,TRUE,"GENERAL"}</definedName>
    <definedName name="__x6" localSheetId="24" hidden="1">{"TAB1",#N/A,TRUE,"GENERAL";"TAB2",#N/A,TRUE,"GENERAL";"TAB3",#N/A,TRUE,"GENERAL";"TAB4",#N/A,TRUE,"GENERAL";"TAB5",#N/A,TRUE,"GENERAL"}</definedName>
    <definedName name="__x6" localSheetId="25" hidden="1">{"TAB1",#N/A,TRUE,"GENERAL";"TAB2",#N/A,TRUE,"GENERAL";"TAB3",#N/A,TRUE,"GENERAL";"TAB4",#N/A,TRUE,"GENERAL";"TAB5",#N/A,TRUE,"GENERAL"}</definedName>
    <definedName name="__x6" localSheetId="26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0" hidden="1">{"TAB1",#N/A,TRUE,"GENERAL";"TAB2",#N/A,TRUE,"GENERAL";"TAB3",#N/A,TRUE,"GENERAL";"TAB4",#N/A,TRUE,"GENERAL";"TAB5",#N/A,TRUE,"GENERAL"}</definedName>
    <definedName name="__x7" localSheetId="14" hidden="1">{"TAB1",#N/A,TRUE,"GENERAL";"TAB2",#N/A,TRUE,"GENERAL";"TAB3",#N/A,TRUE,"GENERAL";"TAB4",#N/A,TRUE,"GENERAL";"TAB5",#N/A,TRUE,"GENERAL"}</definedName>
    <definedName name="__x7" localSheetId="20" hidden="1">{"TAB1",#N/A,TRUE,"GENERAL";"TAB2",#N/A,TRUE,"GENERAL";"TAB3",#N/A,TRUE,"GENERAL";"TAB4",#N/A,TRUE,"GENERAL";"TAB5",#N/A,TRUE,"GENERAL"}</definedName>
    <definedName name="__x7" localSheetId="23" hidden="1">{"TAB1",#N/A,TRUE,"GENERAL";"TAB2",#N/A,TRUE,"GENERAL";"TAB3",#N/A,TRUE,"GENERAL";"TAB4",#N/A,TRUE,"GENERAL";"TAB5",#N/A,TRUE,"GENERAL"}</definedName>
    <definedName name="__x7" localSheetId="24" hidden="1">{"TAB1",#N/A,TRUE,"GENERAL";"TAB2",#N/A,TRUE,"GENERAL";"TAB3",#N/A,TRUE,"GENERAL";"TAB4",#N/A,TRUE,"GENERAL";"TAB5",#N/A,TRUE,"GENERAL"}</definedName>
    <definedName name="__x7" localSheetId="25" hidden="1">{"TAB1",#N/A,TRUE,"GENERAL";"TAB2",#N/A,TRUE,"GENERAL";"TAB3",#N/A,TRUE,"GENERAL";"TAB4",#N/A,TRUE,"GENERAL";"TAB5",#N/A,TRUE,"GENERAL"}</definedName>
    <definedName name="__x7" localSheetId="2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0" hidden="1">{"via1",#N/A,TRUE,"general";"via2",#N/A,TRUE,"general";"via3",#N/A,TRUE,"general"}</definedName>
    <definedName name="__x8" localSheetId="14" hidden="1">{"via1",#N/A,TRUE,"general";"via2",#N/A,TRUE,"general";"via3",#N/A,TRUE,"general"}</definedName>
    <definedName name="__x8" localSheetId="20" hidden="1">{"via1",#N/A,TRUE,"general";"via2",#N/A,TRUE,"general";"via3",#N/A,TRUE,"general"}</definedName>
    <definedName name="__x8" localSheetId="23" hidden="1">{"via1",#N/A,TRUE,"general";"via2",#N/A,TRUE,"general";"via3",#N/A,TRUE,"general"}</definedName>
    <definedName name="__x8" localSheetId="24" hidden="1">{"via1",#N/A,TRUE,"general";"via2",#N/A,TRUE,"general";"via3",#N/A,TRUE,"general"}</definedName>
    <definedName name="__x8" localSheetId="25" hidden="1">{"via1",#N/A,TRUE,"general";"via2",#N/A,TRUE,"general";"via3",#N/A,TRUE,"general"}</definedName>
    <definedName name="__x8" localSheetId="26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0" hidden="1">{"TAB1",#N/A,TRUE,"GENERAL";"TAB2",#N/A,TRUE,"GENERAL";"TAB3",#N/A,TRUE,"GENERAL";"TAB4",#N/A,TRUE,"GENERAL";"TAB5",#N/A,TRUE,"GENERAL"}</definedName>
    <definedName name="__x9" localSheetId="14" hidden="1">{"TAB1",#N/A,TRUE,"GENERAL";"TAB2",#N/A,TRUE,"GENERAL";"TAB3",#N/A,TRUE,"GENERAL";"TAB4",#N/A,TRUE,"GENERAL";"TAB5",#N/A,TRUE,"GENERAL"}</definedName>
    <definedName name="__x9" localSheetId="20" hidden="1">{"TAB1",#N/A,TRUE,"GENERAL";"TAB2",#N/A,TRUE,"GENERAL";"TAB3",#N/A,TRUE,"GENERAL";"TAB4",#N/A,TRUE,"GENERAL";"TAB5",#N/A,TRUE,"GENERAL"}</definedName>
    <definedName name="__x9" localSheetId="23" hidden="1">{"TAB1",#N/A,TRUE,"GENERAL";"TAB2",#N/A,TRUE,"GENERAL";"TAB3",#N/A,TRUE,"GENERAL";"TAB4",#N/A,TRUE,"GENERAL";"TAB5",#N/A,TRUE,"GENERAL"}</definedName>
    <definedName name="__x9" localSheetId="24" hidden="1">{"TAB1",#N/A,TRUE,"GENERAL";"TAB2",#N/A,TRUE,"GENERAL";"TAB3",#N/A,TRUE,"GENERAL";"TAB4",#N/A,TRUE,"GENERAL";"TAB5",#N/A,TRUE,"GENERAL"}</definedName>
    <definedName name="__x9" localSheetId="25" hidden="1">{"TAB1",#N/A,TRUE,"GENERAL";"TAB2",#N/A,TRUE,"GENERAL";"TAB3",#N/A,TRUE,"GENERAL";"TAB4",#N/A,TRUE,"GENERAL";"TAB5",#N/A,TRUE,"GENERAL"}</definedName>
    <definedName name="__x9" localSheetId="26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10" hidden="1">{"TAB1",#N/A,TRUE,"GENERAL";"TAB2",#N/A,TRUE,"GENERAL";"TAB3",#N/A,TRUE,"GENERAL";"TAB4",#N/A,TRUE,"GENERAL";"TAB5",#N/A,TRUE,"GENERAL"}</definedName>
    <definedName name="__y2" localSheetId="14" hidden="1">{"TAB1",#N/A,TRUE,"GENERAL";"TAB2",#N/A,TRUE,"GENERAL";"TAB3",#N/A,TRUE,"GENERAL";"TAB4",#N/A,TRUE,"GENERAL";"TAB5",#N/A,TRUE,"GENERAL"}</definedName>
    <definedName name="__y2" localSheetId="20" hidden="1">{"TAB1",#N/A,TRUE,"GENERAL";"TAB2",#N/A,TRUE,"GENERAL";"TAB3",#N/A,TRUE,"GENERAL";"TAB4",#N/A,TRUE,"GENERAL";"TAB5",#N/A,TRUE,"GENERAL"}</definedName>
    <definedName name="__y2" localSheetId="23" hidden="1">{"TAB1",#N/A,TRUE,"GENERAL";"TAB2",#N/A,TRUE,"GENERAL";"TAB3",#N/A,TRUE,"GENERAL";"TAB4",#N/A,TRUE,"GENERAL";"TAB5",#N/A,TRUE,"GENERAL"}</definedName>
    <definedName name="__y2" localSheetId="24" hidden="1">{"TAB1",#N/A,TRUE,"GENERAL";"TAB2",#N/A,TRUE,"GENERAL";"TAB3",#N/A,TRUE,"GENERAL";"TAB4",#N/A,TRUE,"GENERAL";"TAB5",#N/A,TRUE,"GENERAL"}</definedName>
    <definedName name="__y2" localSheetId="25" hidden="1">{"TAB1",#N/A,TRUE,"GENERAL";"TAB2",#N/A,TRUE,"GENERAL";"TAB3",#N/A,TRUE,"GENERAL";"TAB4",#N/A,TRUE,"GENERAL";"TAB5",#N/A,TRUE,"GENERAL"}</definedName>
    <definedName name="__y2" localSheetId="26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0" hidden="1">{"via1",#N/A,TRUE,"general";"via2",#N/A,TRUE,"general";"via3",#N/A,TRUE,"general"}</definedName>
    <definedName name="__y3" localSheetId="14" hidden="1">{"via1",#N/A,TRUE,"general";"via2",#N/A,TRUE,"general";"via3",#N/A,TRUE,"general"}</definedName>
    <definedName name="__y3" localSheetId="20" hidden="1">{"via1",#N/A,TRUE,"general";"via2",#N/A,TRUE,"general";"via3",#N/A,TRUE,"general"}</definedName>
    <definedName name="__y3" localSheetId="23" hidden="1">{"via1",#N/A,TRUE,"general";"via2",#N/A,TRUE,"general";"via3",#N/A,TRUE,"general"}</definedName>
    <definedName name="__y3" localSheetId="24" hidden="1">{"via1",#N/A,TRUE,"general";"via2",#N/A,TRUE,"general";"via3",#N/A,TRUE,"general"}</definedName>
    <definedName name="__y3" localSheetId="25" hidden="1">{"via1",#N/A,TRUE,"general";"via2",#N/A,TRUE,"general";"via3",#N/A,TRUE,"general"}</definedName>
    <definedName name="__y3" localSheetId="26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0" hidden="1">{"via1",#N/A,TRUE,"general";"via2",#N/A,TRUE,"general";"via3",#N/A,TRUE,"general"}</definedName>
    <definedName name="__y4" localSheetId="14" hidden="1">{"via1",#N/A,TRUE,"general";"via2",#N/A,TRUE,"general";"via3",#N/A,TRUE,"general"}</definedName>
    <definedName name="__y4" localSheetId="20" hidden="1">{"via1",#N/A,TRUE,"general";"via2",#N/A,TRUE,"general";"via3",#N/A,TRUE,"general"}</definedName>
    <definedName name="__y4" localSheetId="23" hidden="1">{"via1",#N/A,TRUE,"general";"via2",#N/A,TRUE,"general";"via3",#N/A,TRUE,"general"}</definedName>
    <definedName name="__y4" localSheetId="24" hidden="1">{"via1",#N/A,TRUE,"general";"via2",#N/A,TRUE,"general";"via3",#N/A,TRUE,"general"}</definedName>
    <definedName name="__y4" localSheetId="25" hidden="1">{"via1",#N/A,TRUE,"general";"via2",#N/A,TRUE,"general";"via3",#N/A,TRUE,"general"}</definedName>
    <definedName name="__y4" localSheetId="26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0" hidden="1">{"TAB1",#N/A,TRUE,"GENERAL";"TAB2",#N/A,TRUE,"GENERAL";"TAB3",#N/A,TRUE,"GENERAL";"TAB4",#N/A,TRUE,"GENERAL";"TAB5",#N/A,TRUE,"GENERAL"}</definedName>
    <definedName name="__y5" localSheetId="14" hidden="1">{"TAB1",#N/A,TRUE,"GENERAL";"TAB2",#N/A,TRUE,"GENERAL";"TAB3",#N/A,TRUE,"GENERAL";"TAB4",#N/A,TRUE,"GENERAL";"TAB5",#N/A,TRUE,"GENERAL"}</definedName>
    <definedName name="__y5" localSheetId="20" hidden="1">{"TAB1",#N/A,TRUE,"GENERAL";"TAB2",#N/A,TRUE,"GENERAL";"TAB3",#N/A,TRUE,"GENERAL";"TAB4",#N/A,TRUE,"GENERAL";"TAB5",#N/A,TRUE,"GENERAL"}</definedName>
    <definedName name="__y5" localSheetId="23" hidden="1">{"TAB1",#N/A,TRUE,"GENERAL";"TAB2",#N/A,TRUE,"GENERAL";"TAB3",#N/A,TRUE,"GENERAL";"TAB4",#N/A,TRUE,"GENERAL";"TAB5",#N/A,TRUE,"GENERAL"}</definedName>
    <definedName name="__y5" localSheetId="24" hidden="1">{"TAB1",#N/A,TRUE,"GENERAL";"TAB2",#N/A,TRUE,"GENERAL";"TAB3",#N/A,TRUE,"GENERAL";"TAB4",#N/A,TRUE,"GENERAL";"TAB5",#N/A,TRUE,"GENERAL"}</definedName>
    <definedName name="__y5" localSheetId="25" hidden="1">{"TAB1",#N/A,TRUE,"GENERAL";"TAB2",#N/A,TRUE,"GENERAL";"TAB3",#N/A,TRUE,"GENERAL";"TAB4",#N/A,TRUE,"GENERAL";"TAB5",#N/A,TRUE,"GENERAL"}</definedName>
    <definedName name="__y5" localSheetId="26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0" hidden="1">{"via1",#N/A,TRUE,"general";"via2",#N/A,TRUE,"general";"via3",#N/A,TRUE,"general"}</definedName>
    <definedName name="__y6" localSheetId="14" hidden="1">{"via1",#N/A,TRUE,"general";"via2",#N/A,TRUE,"general";"via3",#N/A,TRUE,"general"}</definedName>
    <definedName name="__y6" localSheetId="20" hidden="1">{"via1",#N/A,TRUE,"general";"via2",#N/A,TRUE,"general";"via3",#N/A,TRUE,"general"}</definedName>
    <definedName name="__y6" localSheetId="23" hidden="1">{"via1",#N/A,TRUE,"general";"via2",#N/A,TRUE,"general";"via3",#N/A,TRUE,"general"}</definedName>
    <definedName name="__y6" localSheetId="24" hidden="1">{"via1",#N/A,TRUE,"general";"via2",#N/A,TRUE,"general";"via3",#N/A,TRUE,"general"}</definedName>
    <definedName name="__y6" localSheetId="25" hidden="1">{"via1",#N/A,TRUE,"general";"via2",#N/A,TRUE,"general";"via3",#N/A,TRUE,"general"}</definedName>
    <definedName name="__y6" localSheetId="26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0" hidden="1">{"via1",#N/A,TRUE,"general";"via2",#N/A,TRUE,"general";"via3",#N/A,TRUE,"general"}</definedName>
    <definedName name="__y7" localSheetId="14" hidden="1">{"via1",#N/A,TRUE,"general";"via2",#N/A,TRUE,"general";"via3",#N/A,TRUE,"general"}</definedName>
    <definedName name="__y7" localSheetId="20" hidden="1">{"via1",#N/A,TRUE,"general";"via2",#N/A,TRUE,"general";"via3",#N/A,TRUE,"general"}</definedName>
    <definedName name="__y7" localSheetId="23" hidden="1">{"via1",#N/A,TRUE,"general";"via2",#N/A,TRUE,"general";"via3",#N/A,TRUE,"general"}</definedName>
    <definedName name="__y7" localSheetId="24" hidden="1">{"via1",#N/A,TRUE,"general";"via2",#N/A,TRUE,"general";"via3",#N/A,TRUE,"general"}</definedName>
    <definedName name="__y7" localSheetId="25" hidden="1">{"via1",#N/A,TRUE,"general";"via2",#N/A,TRUE,"general";"via3",#N/A,TRUE,"general"}</definedName>
    <definedName name="__y7" localSheetId="26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0" hidden="1">{"via1",#N/A,TRUE,"general";"via2",#N/A,TRUE,"general";"via3",#N/A,TRUE,"general"}</definedName>
    <definedName name="__y8" localSheetId="14" hidden="1">{"via1",#N/A,TRUE,"general";"via2",#N/A,TRUE,"general";"via3",#N/A,TRUE,"general"}</definedName>
    <definedName name="__y8" localSheetId="20" hidden="1">{"via1",#N/A,TRUE,"general";"via2",#N/A,TRUE,"general";"via3",#N/A,TRUE,"general"}</definedName>
    <definedName name="__y8" localSheetId="23" hidden="1">{"via1",#N/A,TRUE,"general";"via2",#N/A,TRUE,"general";"via3",#N/A,TRUE,"general"}</definedName>
    <definedName name="__y8" localSheetId="24" hidden="1">{"via1",#N/A,TRUE,"general";"via2",#N/A,TRUE,"general";"via3",#N/A,TRUE,"general"}</definedName>
    <definedName name="__y8" localSheetId="25" hidden="1">{"via1",#N/A,TRUE,"general";"via2",#N/A,TRUE,"general";"via3",#N/A,TRUE,"general"}</definedName>
    <definedName name="__y8" localSheetId="26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0" hidden="1">{"TAB1",#N/A,TRUE,"GENERAL";"TAB2",#N/A,TRUE,"GENERAL";"TAB3",#N/A,TRUE,"GENERAL";"TAB4",#N/A,TRUE,"GENERAL";"TAB5",#N/A,TRUE,"GENERAL"}</definedName>
    <definedName name="__y9" localSheetId="14" hidden="1">{"TAB1",#N/A,TRUE,"GENERAL";"TAB2",#N/A,TRUE,"GENERAL";"TAB3",#N/A,TRUE,"GENERAL";"TAB4",#N/A,TRUE,"GENERAL";"TAB5",#N/A,TRUE,"GENERAL"}</definedName>
    <definedName name="__y9" localSheetId="20" hidden="1">{"TAB1",#N/A,TRUE,"GENERAL";"TAB2",#N/A,TRUE,"GENERAL";"TAB3",#N/A,TRUE,"GENERAL";"TAB4",#N/A,TRUE,"GENERAL";"TAB5",#N/A,TRUE,"GENERAL"}</definedName>
    <definedName name="__y9" localSheetId="23" hidden="1">{"TAB1",#N/A,TRUE,"GENERAL";"TAB2",#N/A,TRUE,"GENERAL";"TAB3",#N/A,TRUE,"GENERAL";"TAB4",#N/A,TRUE,"GENERAL";"TAB5",#N/A,TRUE,"GENERAL"}</definedName>
    <definedName name="__y9" localSheetId="24" hidden="1">{"TAB1",#N/A,TRUE,"GENERAL";"TAB2",#N/A,TRUE,"GENERAL";"TAB3",#N/A,TRUE,"GENERAL";"TAB4",#N/A,TRUE,"GENERAL";"TAB5",#N/A,TRUE,"GENERAL"}</definedName>
    <definedName name="__y9" localSheetId="25" hidden="1">{"TAB1",#N/A,TRUE,"GENERAL";"TAB2",#N/A,TRUE,"GENERAL";"TAB3",#N/A,TRUE,"GENERAL";"TAB4",#N/A,TRUE,"GENERAL";"TAB5",#N/A,TRUE,"GENERAL"}</definedName>
    <definedName name="__y9" localSheetId="26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0" hidden="1">{"TAB1",#N/A,TRUE,"GENERAL";"TAB2",#N/A,TRUE,"GENERAL";"TAB3",#N/A,TRUE,"GENERAL";"TAB4",#N/A,TRUE,"GENERAL";"TAB5",#N/A,TRUE,"GENERAL"}</definedName>
    <definedName name="__z1" localSheetId="14" hidden="1">{"TAB1",#N/A,TRUE,"GENERAL";"TAB2",#N/A,TRUE,"GENERAL";"TAB3",#N/A,TRUE,"GENERAL";"TAB4",#N/A,TRUE,"GENERAL";"TAB5",#N/A,TRUE,"GENERAL"}</definedName>
    <definedName name="__z1" localSheetId="20" hidden="1">{"TAB1",#N/A,TRUE,"GENERAL";"TAB2",#N/A,TRUE,"GENERAL";"TAB3",#N/A,TRUE,"GENERAL";"TAB4",#N/A,TRUE,"GENERAL";"TAB5",#N/A,TRUE,"GENERAL"}</definedName>
    <definedName name="__z1" localSheetId="23" hidden="1">{"TAB1",#N/A,TRUE,"GENERAL";"TAB2",#N/A,TRUE,"GENERAL";"TAB3",#N/A,TRUE,"GENERAL";"TAB4",#N/A,TRUE,"GENERAL";"TAB5",#N/A,TRUE,"GENERAL"}</definedName>
    <definedName name="__z1" localSheetId="24" hidden="1">{"TAB1",#N/A,TRUE,"GENERAL";"TAB2",#N/A,TRUE,"GENERAL";"TAB3",#N/A,TRUE,"GENERAL";"TAB4",#N/A,TRUE,"GENERAL";"TAB5",#N/A,TRUE,"GENERAL"}</definedName>
    <definedName name="__z1" localSheetId="25" hidden="1">{"TAB1",#N/A,TRUE,"GENERAL";"TAB2",#N/A,TRUE,"GENERAL";"TAB3",#N/A,TRUE,"GENERAL";"TAB4",#N/A,TRUE,"GENERAL";"TAB5",#N/A,TRUE,"GENERAL"}</definedName>
    <definedName name="__z1" localSheetId="26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0" hidden="1">{"via1",#N/A,TRUE,"general";"via2",#N/A,TRUE,"general";"via3",#N/A,TRUE,"general"}</definedName>
    <definedName name="__z2" localSheetId="14" hidden="1">{"via1",#N/A,TRUE,"general";"via2",#N/A,TRUE,"general";"via3",#N/A,TRUE,"general"}</definedName>
    <definedName name="__z2" localSheetId="20" hidden="1">{"via1",#N/A,TRUE,"general";"via2",#N/A,TRUE,"general";"via3",#N/A,TRUE,"general"}</definedName>
    <definedName name="__z2" localSheetId="23" hidden="1">{"via1",#N/A,TRUE,"general";"via2",#N/A,TRUE,"general";"via3",#N/A,TRUE,"general"}</definedName>
    <definedName name="__z2" localSheetId="24" hidden="1">{"via1",#N/A,TRUE,"general";"via2",#N/A,TRUE,"general";"via3",#N/A,TRUE,"general"}</definedName>
    <definedName name="__z2" localSheetId="25" hidden="1">{"via1",#N/A,TRUE,"general";"via2",#N/A,TRUE,"general";"via3",#N/A,TRUE,"general"}</definedName>
    <definedName name="__z2" localSheetId="26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0" hidden="1">{"via1",#N/A,TRUE,"general";"via2",#N/A,TRUE,"general";"via3",#N/A,TRUE,"general"}</definedName>
    <definedName name="__z3" localSheetId="14" hidden="1">{"via1",#N/A,TRUE,"general";"via2",#N/A,TRUE,"general";"via3",#N/A,TRUE,"general"}</definedName>
    <definedName name="__z3" localSheetId="20" hidden="1">{"via1",#N/A,TRUE,"general";"via2",#N/A,TRUE,"general";"via3",#N/A,TRUE,"general"}</definedName>
    <definedName name="__z3" localSheetId="23" hidden="1">{"via1",#N/A,TRUE,"general";"via2",#N/A,TRUE,"general";"via3",#N/A,TRUE,"general"}</definedName>
    <definedName name="__z3" localSheetId="24" hidden="1">{"via1",#N/A,TRUE,"general";"via2",#N/A,TRUE,"general";"via3",#N/A,TRUE,"general"}</definedName>
    <definedName name="__z3" localSheetId="25" hidden="1">{"via1",#N/A,TRUE,"general";"via2",#N/A,TRUE,"general";"via3",#N/A,TRUE,"general"}</definedName>
    <definedName name="__z3" localSheetId="26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0" hidden="1">{"TAB1",#N/A,TRUE,"GENERAL";"TAB2",#N/A,TRUE,"GENERAL";"TAB3",#N/A,TRUE,"GENERAL";"TAB4",#N/A,TRUE,"GENERAL";"TAB5",#N/A,TRUE,"GENERAL"}</definedName>
    <definedName name="__z4" localSheetId="14" hidden="1">{"TAB1",#N/A,TRUE,"GENERAL";"TAB2",#N/A,TRUE,"GENERAL";"TAB3",#N/A,TRUE,"GENERAL";"TAB4",#N/A,TRUE,"GENERAL";"TAB5",#N/A,TRUE,"GENERAL"}</definedName>
    <definedName name="__z4" localSheetId="20" hidden="1">{"TAB1",#N/A,TRUE,"GENERAL";"TAB2",#N/A,TRUE,"GENERAL";"TAB3",#N/A,TRUE,"GENERAL";"TAB4",#N/A,TRUE,"GENERAL";"TAB5",#N/A,TRUE,"GENERAL"}</definedName>
    <definedName name="__z4" localSheetId="23" hidden="1">{"TAB1",#N/A,TRUE,"GENERAL";"TAB2",#N/A,TRUE,"GENERAL";"TAB3",#N/A,TRUE,"GENERAL";"TAB4",#N/A,TRUE,"GENERAL";"TAB5",#N/A,TRUE,"GENERAL"}</definedName>
    <definedName name="__z4" localSheetId="24" hidden="1">{"TAB1",#N/A,TRUE,"GENERAL";"TAB2",#N/A,TRUE,"GENERAL";"TAB3",#N/A,TRUE,"GENERAL";"TAB4",#N/A,TRUE,"GENERAL";"TAB5",#N/A,TRUE,"GENERAL"}</definedName>
    <definedName name="__z4" localSheetId="25" hidden="1">{"TAB1",#N/A,TRUE,"GENERAL";"TAB2",#N/A,TRUE,"GENERAL";"TAB3",#N/A,TRUE,"GENERAL";"TAB4",#N/A,TRUE,"GENERAL";"TAB5",#N/A,TRUE,"GENERAL"}</definedName>
    <definedName name="__z4" localSheetId="26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0" hidden="1">{"via1",#N/A,TRUE,"general";"via2",#N/A,TRUE,"general";"via3",#N/A,TRUE,"general"}</definedName>
    <definedName name="__z5" localSheetId="14" hidden="1">{"via1",#N/A,TRUE,"general";"via2",#N/A,TRUE,"general";"via3",#N/A,TRUE,"general"}</definedName>
    <definedName name="__z5" localSheetId="20" hidden="1">{"via1",#N/A,TRUE,"general";"via2",#N/A,TRUE,"general";"via3",#N/A,TRUE,"general"}</definedName>
    <definedName name="__z5" localSheetId="23" hidden="1">{"via1",#N/A,TRUE,"general";"via2",#N/A,TRUE,"general";"via3",#N/A,TRUE,"general"}</definedName>
    <definedName name="__z5" localSheetId="24" hidden="1">{"via1",#N/A,TRUE,"general";"via2",#N/A,TRUE,"general";"via3",#N/A,TRUE,"general"}</definedName>
    <definedName name="__z5" localSheetId="25" hidden="1">{"via1",#N/A,TRUE,"general";"via2",#N/A,TRUE,"general";"via3",#N/A,TRUE,"general"}</definedName>
    <definedName name="__z5" localSheetId="26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0" hidden="1">{"TAB1",#N/A,TRUE,"GENERAL";"TAB2",#N/A,TRUE,"GENERAL";"TAB3",#N/A,TRUE,"GENERAL";"TAB4",#N/A,TRUE,"GENERAL";"TAB5",#N/A,TRUE,"GENERAL"}</definedName>
    <definedName name="__z6" localSheetId="14" hidden="1">{"TAB1",#N/A,TRUE,"GENERAL";"TAB2",#N/A,TRUE,"GENERAL";"TAB3",#N/A,TRUE,"GENERAL";"TAB4",#N/A,TRUE,"GENERAL";"TAB5",#N/A,TRUE,"GENERAL"}</definedName>
    <definedName name="__z6" localSheetId="20" hidden="1">{"TAB1",#N/A,TRUE,"GENERAL";"TAB2",#N/A,TRUE,"GENERAL";"TAB3",#N/A,TRUE,"GENERAL";"TAB4",#N/A,TRUE,"GENERAL";"TAB5",#N/A,TRUE,"GENERAL"}</definedName>
    <definedName name="__z6" localSheetId="23" hidden="1">{"TAB1",#N/A,TRUE,"GENERAL";"TAB2",#N/A,TRUE,"GENERAL";"TAB3",#N/A,TRUE,"GENERAL";"TAB4",#N/A,TRUE,"GENERAL";"TAB5",#N/A,TRUE,"GENERAL"}</definedName>
    <definedName name="__z6" localSheetId="24" hidden="1">{"TAB1",#N/A,TRUE,"GENERAL";"TAB2",#N/A,TRUE,"GENERAL";"TAB3",#N/A,TRUE,"GENERAL";"TAB4",#N/A,TRUE,"GENERAL";"TAB5",#N/A,TRUE,"GENERAL"}</definedName>
    <definedName name="__z6" localSheetId="25" hidden="1">{"TAB1",#N/A,TRUE,"GENERAL";"TAB2",#N/A,TRUE,"GENERAL";"TAB3",#N/A,TRUE,"GENERAL";"TAB4",#N/A,TRUE,"GENERAL";"TAB5",#N/A,TRUE,"GENERAL"}</definedName>
    <definedName name="__z6" localSheetId="26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localSheetId="40" hidden="1">#REF!</definedName>
    <definedName name="_1__123Graph_ACart_Utilidad" localSheetId="10" hidden="1">#REF!</definedName>
    <definedName name="_1__123Graph_ACart_Utilidad" localSheetId="41" hidden="1">#REF!</definedName>
    <definedName name="_1__123Graph_ACart_Utilidad" localSheetId="44" hidden="1">#REF!</definedName>
    <definedName name="_1__123Graph_ACart_Utilidad" localSheetId="14" hidden="1">#REF!</definedName>
    <definedName name="_1__123Graph_ACart_Utilidad" localSheetId="50" hidden="1">#REF!</definedName>
    <definedName name="_1__123Graph_ACart_Utilidad" localSheetId="20" hidden="1">#REF!</definedName>
    <definedName name="_1__123Graph_ACart_Utilidad" localSheetId="51" hidden="1">#REF!</definedName>
    <definedName name="_1__123Graph_ACart_Utilidad" localSheetId="21" hidden="1">#REF!</definedName>
    <definedName name="_1__123Graph_ACart_Utilidad" localSheetId="52" hidden="1">#REF!</definedName>
    <definedName name="_1__123Graph_ACart_Utilidad" localSheetId="53" hidden="1">#REF!</definedName>
    <definedName name="_1__123Graph_ACart_Utilidad" localSheetId="23" hidden="1">#REF!</definedName>
    <definedName name="_1__123Graph_ACart_Utilidad" localSheetId="54" hidden="1">#REF!</definedName>
    <definedName name="_1__123Graph_ACart_Utilidad" localSheetId="55" hidden="1">#REF!</definedName>
    <definedName name="_1__123Graph_ACart_Utilidad" localSheetId="25" hidden="1">#REF!</definedName>
    <definedName name="_1__123Graph_ACart_Utilidad" localSheetId="56" hidden="1">#REF!</definedName>
    <definedName name="_1__123Graph_ACart_Utilidad" localSheetId="26" hidden="1">#REF!</definedName>
    <definedName name="_1__123Graph_ACart_Utilidad" localSheetId="37" hidden="1">#REF!</definedName>
    <definedName name="_1__123Graph_ACart_Utilidad" hidden="1">#REF!</definedName>
    <definedName name="_2__123Graph_BCart_Utilidad" localSheetId="40" hidden="1">#REF!</definedName>
    <definedName name="_2__123Graph_BCart_Utilidad" localSheetId="10" hidden="1">#REF!</definedName>
    <definedName name="_2__123Graph_BCart_Utilidad" localSheetId="41" hidden="1">#REF!</definedName>
    <definedName name="_2__123Graph_BCart_Utilidad" localSheetId="44" hidden="1">#REF!</definedName>
    <definedName name="_2__123Graph_BCart_Utilidad" localSheetId="14" hidden="1">#REF!</definedName>
    <definedName name="_2__123Graph_BCart_Utilidad" localSheetId="50" hidden="1">#REF!</definedName>
    <definedName name="_2__123Graph_BCart_Utilidad" localSheetId="20" hidden="1">#REF!</definedName>
    <definedName name="_2__123Graph_BCart_Utilidad" localSheetId="51" hidden="1">#REF!</definedName>
    <definedName name="_2__123Graph_BCart_Utilidad" localSheetId="21" hidden="1">#REF!</definedName>
    <definedName name="_2__123Graph_BCart_Utilidad" localSheetId="52" hidden="1">#REF!</definedName>
    <definedName name="_2__123Graph_BCart_Utilidad" localSheetId="53" hidden="1">#REF!</definedName>
    <definedName name="_2__123Graph_BCart_Utilidad" localSheetId="23" hidden="1">#REF!</definedName>
    <definedName name="_2__123Graph_BCart_Utilidad" localSheetId="54" hidden="1">#REF!</definedName>
    <definedName name="_2__123Graph_BCart_Utilidad" localSheetId="55" hidden="1">#REF!</definedName>
    <definedName name="_2__123Graph_BCart_Utilidad" localSheetId="25" hidden="1">#REF!</definedName>
    <definedName name="_2__123Graph_BCart_Utilidad" localSheetId="56" hidden="1">#REF!</definedName>
    <definedName name="_2__123Graph_BCart_Utilidad" localSheetId="26" hidden="1">#REF!</definedName>
    <definedName name="_2__123Graph_BCart_Utilidad" localSheetId="37" hidden="1">#REF!</definedName>
    <definedName name="_2__123Graph_BCart_Utilidad" hidden="1">#REF!</definedName>
    <definedName name="_3__123Graph_CCart_Utilidad" localSheetId="40" hidden="1">#REF!</definedName>
    <definedName name="_3__123Graph_CCart_Utilidad" localSheetId="10" hidden="1">#REF!</definedName>
    <definedName name="_3__123Graph_CCart_Utilidad" localSheetId="41" hidden="1">#REF!</definedName>
    <definedName name="_3__123Graph_CCart_Utilidad" localSheetId="44" hidden="1">#REF!</definedName>
    <definedName name="_3__123Graph_CCart_Utilidad" localSheetId="14" hidden="1">#REF!</definedName>
    <definedName name="_3__123Graph_CCart_Utilidad" localSheetId="50" hidden="1">#REF!</definedName>
    <definedName name="_3__123Graph_CCart_Utilidad" localSheetId="20" hidden="1">#REF!</definedName>
    <definedName name="_3__123Graph_CCart_Utilidad" localSheetId="51" hidden="1">#REF!</definedName>
    <definedName name="_3__123Graph_CCart_Utilidad" localSheetId="21" hidden="1">#REF!</definedName>
    <definedName name="_3__123Graph_CCart_Utilidad" localSheetId="52" hidden="1">#REF!</definedName>
    <definedName name="_3__123Graph_CCart_Utilidad" localSheetId="53" hidden="1">#REF!</definedName>
    <definedName name="_3__123Graph_CCart_Utilidad" localSheetId="23" hidden="1">#REF!</definedName>
    <definedName name="_3__123Graph_CCart_Utilidad" localSheetId="54" hidden="1">#REF!</definedName>
    <definedName name="_3__123Graph_CCart_Utilidad" localSheetId="55" hidden="1">#REF!</definedName>
    <definedName name="_3__123Graph_CCart_Utilidad" localSheetId="25" hidden="1">#REF!</definedName>
    <definedName name="_3__123Graph_CCart_Utilidad" localSheetId="56" hidden="1">#REF!</definedName>
    <definedName name="_3__123Graph_CCart_Utilidad" localSheetId="26" hidden="1">#REF!</definedName>
    <definedName name="_3__123Graph_CCart_Utilidad" localSheetId="37" hidden="1">#REF!</definedName>
    <definedName name="_3__123Graph_CCart_Utilidad" hidden="1">#REF!</definedName>
    <definedName name="_4__123Graph_LBL_ACart_Utilidad" localSheetId="40" hidden="1">#REF!</definedName>
    <definedName name="_4__123Graph_LBL_ACart_Utilidad" localSheetId="41" hidden="1">#REF!</definedName>
    <definedName name="_4__123Graph_LBL_ACart_Utilidad" localSheetId="44" hidden="1">#REF!</definedName>
    <definedName name="_4__123Graph_LBL_ACart_Utilidad" localSheetId="50" hidden="1">#REF!</definedName>
    <definedName name="_4__123Graph_LBL_ACart_Utilidad" localSheetId="20" hidden="1">#REF!</definedName>
    <definedName name="_4__123Graph_LBL_ACart_Utilidad" localSheetId="51" hidden="1">#REF!</definedName>
    <definedName name="_4__123Graph_LBL_ACart_Utilidad" localSheetId="21" hidden="1">#REF!</definedName>
    <definedName name="_4__123Graph_LBL_ACart_Utilidad" localSheetId="52" hidden="1">#REF!</definedName>
    <definedName name="_4__123Graph_LBL_ACart_Utilidad" localSheetId="53" hidden="1">#REF!</definedName>
    <definedName name="_4__123Graph_LBL_ACart_Utilidad" localSheetId="54" hidden="1">#REF!</definedName>
    <definedName name="_4__123Graph_LBL_ACart_Utilidad" localSheetId="55" hidden="1">#REF!</definedName>
    <definedName name="_4__123Graph_LBL_ACart_Utilidad" localSheetId="25" hidden="1">#REF!</definedName>
    <definedName name="_4__123Graph_LBL_ACart_Utilidad" localSheetId="56" hidden="1">#REF!</definedName>
    <definedName name="_4__123Graph_LBL_ACart_Utilidad" localSheetId="26" hidden="1">#REF!</definedName>
    <definedName name="_4__123Graph_LBL_ACart_Utilidad" localSheetId="37" hidden="1">#REF!</definedName>
    <definedName name="_4__123Graph_LBL_ACart_Utilidad" hidden="1">#REF!</definedName>
    <definedName name="_5__123Graph_LBL_BCart_Utilidad" localSheetId="40" hidden="1">#REF!</definedName>
    <definedName name="_5__123Graph_LBL_BCart_Utilidad" localSheetId="41" hidden="1">#REF!</definedName>
    <definedName name="_5__123Graph_LBL_BCart_Utilidad" localSheetId="44" hidden="1">#REF!</definedName>
    <definedName name="_5__123Graph_LBL_BCart_Utilidad" localSheetId="50" hidden="1">#REF!</definedName>
    <definedName name="_5__123Graph_LBL_BCart_Utilidad" localSheetId="20" hidden="1">#REF!</definedName>
    <definedName name="_5__123Graph_LBL_BCart_Utilidad" localSheetId="51" hidden="1">#REF!</definedName>
    <definedName name="_5__123Graph_LBL_BCart_Utilidad" localSheetId="21" hidden="1">#REF!</definedName>
    <definedName name="_5__123Graph_LBL_BCart_Utilidad" localSheetId="52" hidden="1">#REF!</definedName>
    <definedName name="_5__123Graph_LBL_BCart_Utilidad" localSheetId="53" hidden="1">#REF!</definedName>
    <definedName name="_5__123Graph_LBL_BCart_Utilidad" localSheetId="54" hidden="1">#REF!</definedName>
    <definedName name="_5__123Graph_LBL_BCart_Utilidad" localSheetId="55" hidden="1">#REF!</definedName>
    <definedName name="_5__123Graph_LBL_BCart_Utilidad" localSheetId="25" hidden="1">#REF!</definedName>
    <definedName name="_5__123Graph_LBL_BCart_Utilidad" localSheetId="56" hidden="1">#REF!</definedName>
    <definedName name="_5__123Graph_LBL_BCart_Utilidad" localSheetId="26" hidden="1">#REF!</definedName>
    <definedName name="_5__123Graph_LBL_BCart_Utilidad" localSheetId="37" hidden="1">#REF!</definedName>
    <definedName name="_5__123Graph_LBL_BCart_Utilidad" hidden="1">#REF!</definedName>
    <definedName name="_6__123Graph_LBL_CCart_Utilidad" localSheetId="40" hidden="1">#REF!</definedName>
    <definedName name="_6__123Graph_LBL_CCart_Utilidad" localSheetId="41" hidden="1">#REF!</definedName>
    <definedName name="_6__123Graph_LBL_CCart_Utilidad" localSheetId="44" hidden="1">#REF!</definedName>
    <definedName name="_6__123Graph_LBL_CCart_Utilidad" localSheetId="50" hidden="1">#REF!</definedName>
    <definedName name="_6__123Graph_LBL_CCart_Utilidad" localSheetId="20" hidden="1">#REF!</definedName>
    <definedName name="_6__123Graph_LBL_CCart_Utilidad" localSheetId="51" hidden="1">#REF!</definedName>
    <definedName name="_6__123Graph_LBL_CCart_Utilidad" localSheetId="21" hidden="1">#REF!</definedName>
    <definedName name="_6__123Graph_LBL_CCart_Utilidad" localSheetId="52" hidden="1">#REF!</definedName>
    <definedName name="_6__123Graph_LBL_CCart_Utilidad" localSheetId="53" hidden="1">#REF!</definedName>
    <definedName name="_6__123Graph_LBL_CCart_Utilidad" localSheetId="54" hidden="1">#REF!</definedName>
    <definedName name="_6__123Graph_LBL_CCart_Utilidad" localSheetId="55" hidden="1">#REF!</definedName>
    <definedName name="_6__123Graph_LBL_CCart_Utilidad" localSheetId="25" hidden="1">#REF!</definedName>
    <definedName name="_6__123Graph_LBL_CCart_Utilidad" localSheetId="56" hidden="1">#REF!</definedName>
    <definedName name="_6__123Graph_LBL_CCart_Utilidad" localSheetId="26" hidden="1">#REF!</definedName>
    <definedName name="_6__123Graph_LBL_CCart_Utilidad" localSheetId="37" hidden="1">#REF!</definedName>
    <definedName name="_6__123Graph_LBL_CCart_Utilidad" hidden="1">#REF!</definedName>
    <definedName name="_7__123Graph_XCart_Utilidad" localSheetId="40" hidden="1">#REF!</definedName>
    <definedName name="_7__123Graph_XCart_Utilidad" localSheetId="41" hidden="1">#REF!</definedName>
    <definedName name="_7__123Graph_XCart_Utilidad" localSheetId="44" hidden="1">#REF!</definedName>
    <definedName name="_7__123Graph_XCart_Utilidad" localSheetId="50" hidden="1">#REF!</definedName>
    <definedName name="_7__123Graph_XCart_Utilidad" localSheetId="20" hidden="1">#REF!</definedName>
    <definedName name="_7__123Graph_XCart_Utilidad" localSheetId="51" hidden="1">#REF!</definedName>
    <definedName name="_7__123Graph_XCart_Utilidad" localSheetId="21" hidden="1">#REF!</definedName>
    <definedName name="_7__123Graph_XCart_Utilidad" localSheetId="52" hidden="1">#REF!</definedName>
    <definedName name="_7__123Graph_XCart_Utilidad" localSheetId="53" hidden="1">#REF!</definedName>
    <definedName name="_7__123Graph_XCart_Utilidad" localSheetId="54" hidden="1">#REF!</definedName>
    <definedName name="_7__123Graph_XCart_Utilidad" localSheetId="55" hidden="1">#REF!</definedName>
    <definedName name="_7__123Graph_XCart_Utilidad" localSheetId="25" hidden="1">#REF!</definedName>
    <definedName name="_7__123Graph_XCart_Utilidad" localSheetId="56" hidden="1">#REF!</definedName>
    <definedName name="_7__123Graph_XCart_Utilidad" localSheetId="26" hidden="1">#REF!</definedName>
    <definedName name="_7__123Graph_XCart_Utilidad" localSheetId="37" hidden="1">#REF!</definedName>
    <definedName name="_7__123Graph_XCart_Utilidad" hidden="1">#REF!</definedName>
    <definedName name="_a1" localSheetId="10" hidden="1">{"TAB1",#N/A,TRUE,"GENERAL";"TAB2",#N/A,TRUE,"GENERAL";"TAB3",#N/A,TRUE,"GENERAL";"TAB4",#N/A,TRUE,"GENERAL";"TAB5",#N/A,TRUE,"GENERAL"}</definedName>
    <definedName name="_a1" localSheetId="14" hidden="1">{"TAB1",#N/A,TRUE,"GENERAL";"TAB2",#N/A,TRUE,"GENERAL";"TAB3",#N/A,TRUE,"GENERAL";"TAB4",#N/A,TRUE,"GENERAL";"TAB5",#N/A,TRUE,"GENERAL"}</definedName>
    <definedName name="_a1" localSheetId="20" hidden="1">{"TAB1",#N/A,TRUE,"GENERAL";"TAB2",#N/A,TRUE,"GENERAL";"TAB3",#N/A,TRUE,"GENERAL";"TAB4",#N/A,TRUE,"GENERAL";"TAB5",#N/A,TRUE,"GENERAL"}</definedName>
    <definedName name="_a1" localSheetId="23" hidden="1">{"TAB1",#N/A,TRUE,"GENERAL";"TAB2",#N/A,TRUE,"GENERAL";"TAB3",#N/A,TRUE,"GENERAL";"TAB4",#N/A,TRUE,"GENERAL";"TAB5",#N/A,TRUE,"GENERAL"}</definedName>
    <definedName name="_a1" localSheetId="24" hidden="1">{"TAB1",#N/A,TRUE,"GENERAL";"TAB2",#N/A,TRUE,"GENERAL";"TAB3",#N/A,TRUE,"GENERAL";"TAB4",#N/A,TRUE,"GENERAL";"TAB5",#N/A,TRUE,"GENERAL"}</definedName>
    <definedName name="_a1" localSheetId="25" hidden="1">{"TAB1",#N/A,TRUE,"GENERAL";"TAB2",#N/A,TRUE,"GENERAL";"TAB3",#N/A,TRUE,"GENERAL";"TAB4",#N/A,TRUE,"GENERAL";"TAB5",#N/A,TRUE,"GENERAL"}</definedName>
    <definedName name="_a1" localSheetId="2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14" hidden="1">{"TAB1",#N/A,TRUE,"GENERAL";"TAB2",#N/A,TRUE,"GENERAL";"TAB3",#N/A,TRUE,"GENERAL";"TAB4",#N/A,TRUE,"GENERAL";"TAB5",#N/A,TRUE,"GENERAL"}</definedName>
    <definedName name="_a3" localSheetId="20" hidden="1">{"TAB1",#N/A,TRUE,"GENERAL";"TAB2",#N/A,TRUE,"GENERAL";"TAB3",#N/A,TRUE,"GENERAL";"TAB4",#N/A,TRUE,"GENERAL";"TAB5",#N/A,TRUE,"GENERAL"}</definedName>
    <definedName name="_a3" localSheetId="23" hidden="1">{"TAB1",#N/A,TRUE,"GENERAL";"TAB2",#N/A,TRUE,"GENERAL";"TAB3",#N/A,TRUE,"GENERAL";"TAB4",#N/A,TRUE,"GENERAL";"TAB5",#N/A,TRUE,"GENERAL"}</definedName>
    <definedName name="_a3" localSheetId="24" hidden="1">{"TAB1",#N/A,TRUE,"GENERAL";"TAB2",#N/A,TRUE,"GENERAL";"TAB3",#N/A,TRUE,"GENERAL";"TAB4",#N/A,TRUE,"GENERAL";"TAB5",#N/A,TRUE,"GENERAL"}</definedName>
    <definedName name="_a3" localSheetId="25" hidden="1">{"TAB1",#N/A,TRUE,"GENERAL";"TAB2",#N/A,TRUE,"GENERAL";"TAB3",#N/A,TRUE,"GENERAL";"TAB4",#N/A,TRUE,"GENERAL";"TAB5",#N/A,TRUE,"GENERAL"}</definedName>
    <definedName name="_a3" localSheetId="26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0" hidden="1">{"via1",#N/A,TRUE,"general";"via2",#N/A,TRUE,"general";"via3",#N/A,TRUE,"general"}</definedName>
    <definedName name="_a4" localSheetId="14" hidden="1">{"via1",#N/A,TRUE,"general";"via2",#N/A,TRUE,"general";"via3",#N/A,TRUE,"general"}</definedName>
    <definedName name="_a4" localSheetId="20" hidden="1">{"via1",#N/A,TRUE,"general";"via2",#N/A,TRUE,"general";"via3",#N/A,TRUE,"general"}</definedName>
    <definedName name="_a4" localSheetId="23" hidden="1">{"via1",#N/A,TRUE,"general";"via2",#N/A,TRUE,"general";"via3",#N/A,TRUE,"general"}</definedName>
    <definedName name="_a4" localSheetId="24" hidden="1">{"via1",#N/A,TRUE,"general";"via2",#N/A,TRUE,"general";"via3",#N/A,TRUE,"general"}</definedName>
    <definedName name="_a4" localSheetId="25" hidden="1">{"via1",#N/A,TRUE,"general";"via2",#N/A,TRUE,"general";"via3",#N/A,TRUE,"general"}</definedName>
    <definedName name="_a4" localSheetId="26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14" hidden="1">{"TAB1",#N/A,TRUE,"GENERAL";"TAB2",#N/A,TRUE,"GENERAL";"TAB3",#N/A,TRUE,"GENERAL";"TAB4",#N/A,TRUE,"GENERAL";"TAB5",#N/A,TRUE,"GENERAL"}</definedName>
    <definedName name="_a5" localSheetId="20" hidden="1">{"TAB1",#N/A,TRUE,"GENERAL";"TAB2",#N/A,TRUE,"GENERAL";"TAB3",#N/A,TRUE,"GENERAL";"TAB4",#N/A,TRUE,"GENERAL";"TAB5",#N/A,TRUE,"GENERAL"}</definedName>
    <definedName name="_a5" localSheetId="23" hidden="1">{"TAB1",#N/A,TRUE,"GENERAL";"TAB2",#N/A,TRUE,"GENERAL";"TAB3",#N/A,TRUE,"GENERAL";"TAB4",#N/A,TRUE,"GENERAL";"TAB5",#N/A,TRUE,"GENERAL"}</definedName>
    <definedName name="_a5" localSheetId="24" hidden="1">{"TAB1",#N/A,TRUE,"GENERAL";"TAB2",#N/A,TRUE,"GENERAL";"TAB3",#N/A,TRUE,"GENERAL";"TAB4",#N/A,TRUE,"GENERAL";"TAB5",#N/A,TRUE,"GENERAL"}</definedName>
    <definedName name="_a5" localSheetId="25" hidden="1">{"TAB1",#N/A,TRUE,"GENERAL";"TAB2",#N/A,TRUE,"GENERAL";"TAB3",#N/A,TRUE,"GENERAL";"TAB4",#N/A,TRUE,"GENERAL";"TAB5",#N/A,TRUE,"GENERAL"}</definedName>
    <definedName name="_a5" localSheetId="26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14" hidden="1">{"TAB1",#N/A,TRUE,"GENERAL";"TAB2",#N/A,TRUE,"GENERAL";"TAB3",#N/A,TRUE,"GENERAL";"TAB4",#N/A,TRUE,"GENERAL";"TAB5",#N/A,TRUE,"GENERAL"}</definedName>
    <definedName name="_a6" localSheetId="20" hidden="1">{"TAB1",#N/A,TRUE,"GENERAL";"TAB2",#N/A,TRUE,"GENERAL";"TAB3",#N/A,TRUE,"GENERAL";"TAB4",#N/A,TRUE,"GENERAL";"TAB5",#N/A,TRUE,"GENERAL"}</definedName>
    <definedName name="_a6" localSheetId="23" hidden="1">{"TAB1",#N/A,TRUE,"GENERAL";"TAB2",#N/A,TRUE,"GENERAL";"TAB3",#N/A,TRUE,"GENERAL";"TAB4",#N/A,TRUE,"GENERAL";"TAB5",#N/A,TRUE,"GENERAL"}</definedName>
    <definedName name="_a6" localSheetId="24" hidden="1">{"TAB1",#N/A,TRUE,"GENERAL";"TAB2",#N/A,TRUE,"GENERAL";"TAB3",#N/A,TRUE,"GENERAL";"TAB4",#N/A,TRUE,"GENERAL";"TAB5",#N/A,TRUE,"GENERAL"}</definedName>
    <definedName name="_a6" localSheetId="25" hidden="1">{"TAB1",#N/A,TRUE,"GENERAL";"TAB2",#N/A,TRUE,"GENERAL";"TAB3",#N/A,TRUE,"GENERAL";"TAB4",#N/A,TRUE,"GENERAL";"TAB5",#N/A,TRUE,"GENERAL"}</definedName>
    <definedName name="_a6" localSheetId="26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0" hidden="1">{#N/A,#N/A,TRUE,"INGENIERIA";#N/A,#N/A,TRUE,"COMPRAS";#N/A,#N/A,TRUE,"DIRECCION";#N/A,#N/A,TRUE,"RESUMEN"}</definedName>
    <definedName name="_AAS1" localSheetId="14" hidden="1">{#N/A,#N/A,TRUE,"INGENIERIA";#N/A,#N/A,TRUE,"COMPRAS";#N/A,#N/A,TRUE,"DIRECCION";#N/A,#N/A,TRUE,"RESUMEN"}</definedName>
    <definedName name="_AAS1" localSheetId="20" hidden="1">{#N/A,#N/A,TRUE,"INGENIERIA";#N/A,#N/A,TRUE,"COMPRAS";#N/A,#N/A,TRUE,"DIRECCION";#N/A,#N/A,TRUE,"RESUMEN"}</definedName>
    <definedName name="_AAS1" localSheetId="23" hidden="1">{#N/A,#N/A,TRUE,"INGENIERIA";#N/A,#N/A,TRUE,"COMPRAS";#N/A,#N/A,TRUE,"DIRECCION";#N/A,#N/A,TRUE,"RESUMEN"}</definedName>
    <definedName name="_AAS1" localSheetId="24" hidden="1">{#N/A,#N/A,TRUE,"INGENIERIA";#N/A,#N/A,TRUE,"COMPRAS";#N/A,#N/A,TRUE,"DIRECCION";#N/A,#N/A,TRUE,"RESUMEN"}</definedName>
    <definedName name="_AAS1" localSheetId="25" hidden="1">{#N/A,#N/A,TRUE,"INGENIERIA";#N/A,#N/A,TRUE,"COMPRAS";#N/A,#N/A,TRUE,"DIRECCION";#N/A,#N/A,TRUE,"RESUMEN"}</definedName>
    <definedName name="_AAS1" localSheetId="26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0" hidden="1">{#N/A,#N/A,TRUE,"1842CWN0"}</definedName>
    <definedName name="_ABC1" localSheetId="14" hidden="1">{#N/A,#N/A,TRUE,"1842CWN0"}</definedName>
    <definedName name="_ABC1" localSheetId="20" hidden="1">{#N/A,#N/A,TRUE,"1842CWN0"}</definedName>
    <definedName name="_ABC1" localSheetId="23" hidden="1">{#N/A,#N/A,TRUE,"1842CWN0"}</definedName>
    <definedName name="_ABC1" localSheetId="24" hidden="1">{#N/A,#N/A,TRUE,"1842CWN0"}</definedName>
    <definedName name="_ABC1" localSheetId="25" hidden="1">{#N/A,#N/A,TRUE,"1842CWN0"}</definedName>
    <definedName name="_ABC1" localSheetId="26" hidden="1">{#N/A,#N/A,TRUE,"1842CWN0"}</definedName>
    <definedName name="_ABC1" hidden="1">{#N/A,#N/A,TRUE,"1842CWN0"}</definedName>
    <definedName name="_abc2" localSheetId="10" hidden="1">{#N/A,#N/A,TRUE,"1842CWN0"}</definedName>
    <definedName name="_abc2" localSheetId="14" hidden="1">{#N/A,#N/A,TRUE,"1842CWN0"}</definedName>
    <definedName name="_abc2" localSheetId="20" hidden="1">{#N/A,#N/A,TRUE,"1842CWN0"}</definedName>
    <definedName name="_abc2" localSheetId="23" hidden="1">{#N/A,#N/A,TRUE,"1842CWN0"}</definedName>
    <definedName name="_abc2" localSheetId="24" hidden="1">{#N/A,#N/A,TRUE,"1842CWN0"}</definedName>
    <definedName name="_abc2" localSheetId="25" hidden="1">{#N/A,#N/A,TRUE,"1842CWN0"}</definedName>
    <definedName name="_abc2" localSheetId="26" hidden="1">{#N/A,#N/A,TRUE,"1842CWN0"}</definedName>
    <definedName name="_abc2" hidden="1">{#N/A,#N/A,TRUE,"1842CWN0"}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10" hidden="1">{"TAB1",#N/A,TRUE,"GENERAL";"TAB2",#N/A,TRUE,"GENERAL";"TAB3",#N/A,TRUE,"GENERAL";"TAB4",#N/A,TRUE,"GENERAL";"TAB5",#N/A,TRUE,"GENERAL"}</definedName>
    <definedName name="_b2" localSheetId="14" hidden="1">{"TAB1",#N/A,TRUE,"GENERAL";"TAB2",#N/A,TRUE,"GENERAL";"TAB3",#N/A,TRUE,"GENERAL";"TAB4",#N/A,TRUE,"GENERAL";"TAB5",#N/A,TRUE,"GENERAL"}</definedName>
    <definedName name="_b2" localSheetId="20" hidden="1">{"TAB1",#N/A,TRUE,"GENERAL";"TAB2",#N/A,TRUE,"GENERAL";"TAB3",#N/A,TRUE,"GENERAL";"TAB4",#N/A,TRUE,"GENERAL";"TAB5",#N/A,TRUE,"GENERAL"}</definedName>
    <definedName name="_b2" localSheetId="23" hidden="1">{"TAB1",#N/A,TRUE,"GENERAL";"TAB2",#N/A,TRUE,"GENERAL";"TAB3",#N/A,TRUE,"GENERAL";"TAB4",#N/A,TRUE,"GENERAL";"TAB5",#N/A,TRUE,"GENERAL"}</definedName>
    <definedName name="_b2" localSheetId="24" hidden="1">{"TAB1",#N/A,TRUE,"GENERAL";"TAB2",#N/A,TRUE,"GENERAL";"TAB3",#N/A,TRUE,"GENERAL";"TAB4",#N/A,TRUE,"GENERAL";"TAB5",#N/A,TRUE,"GENERAL"}</definedName>
    <definedName name="_b2" localSheetId="25" hidden="1">{"TAB1",#N/A,TRUE,"GENERAL";"TAB2",#N/A,TRUE,"GENERAL";"TAB3",#N/A,TRUE,"GENERAL";"TAB4",#N/A,TRUE,"GENERAL";"TAB5",#N/A,TRUE,"GENERAL"}</definedName>
    <definedName name="_b2" localSheetId="2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14" hidden="1">{"TAB1",#N/A,TRUE,"GENERAL";"TAB2",#N/A,TRUE,"GENERAL";"TAB3",#N/A,TRUE,"GENERAL";"TAB4",#N/A,TRUE,"GENERAL";"TAB5",#N/A,TRUE,"GENERAL"}</definedName>
    <definedName name="_b3" localSheetId="20" hidden="1">{"TAB1",#N/A,TRUE,"GENERAL";"TAB2",#N/A,TRUE,"GENERAL";"TAB3",#N/A,TRUE,"GENERAL";"TAB4",#N/A,TRUE,"GENERAL";"TAB5",#N/A,TRUE,"GENERAL"}</definedName>
    <definedName name="_b3" localSheetId="23" hidden="1">{"TAB1",#N/A,TRUE,"GENERAL";"TAB2",#N/A,TRUE,"GENERAL";"TAB3",#N/A,TRUE,"GENERAL";"TAB4",#N/A,TRUE,"GENERAL";"TAB5",#N/A,TRUE,"GENERAL"}</definedName>
    <definedName name="_b3" localSheetId="24" hidden="1">{"TAB1",#N/A,TRUE,"GENERAL";"TAB2",#N/A,TRUE,"GENERAL";"TAB3",#N/A,TRUE,"GENERAL";"TAB4",#N/A,TRUE,"GENERAL";"TAB5",#N/A,TRUE,"GENERAL"}</definedName>
    <definedName name="_b3" localSheetId="25" hidden="1">{"TAB1",#N/A,TRUE,"GENERAL";"TAB2",#N/A,TRUE,"GENERAL";"TAB3",#N/A,TRUE,"GENERAL";"TAB4",#N/A,TRUE,"GENERAL";"TAB5",#N/A,TRUE,"GENERAL"}</definedName>
    <definedName name="_b3" localSheetId="26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14" hidden="1">{"TAB1",#N/A,TRUE,"GENERAL";"TAB2",#N/A,TRUE,"GENERAL";"TAB3",#N/A,TRUE,"GENERAL";"TAB4",#N/A,TRUE,"GENERAL";"TAB5",#N/A,TRUE,"GENERAL"}</definedName>
    <definedName name="_b4" localSheetId="20" hidden="1">{"TAB1",#N/A,TRUE,"GENERAL";"TAB2",#N/A,TRUE,"GENERAL";"TAB3",#N/A,TRUE,"GENERAL";"TAB4",#N/A,TRUE,"GENERAL";"TAB5",#N/A,TRUE,"GENERAL"}</definedName>
    <definedName name="_b4" localSheetId="23" hidden="1">{"TAB1",#N/A,TRUE,"GENERAL";"TAB2",#N/A,TRUE,"GENERAL";"TAB3",#N/A,TRUE,"GENERAL";"TAB4",#N/A,TRUE,"GENERAL";"TAB5",#N/A,TRUE,"GENERAL"}</definedName>
    <definedName name="_b4" localSheetId="24" hidden="1">{"TAB1",#N/A,TRUE,"GENERAL";"TAB2",#N/A,TRUE,"GENERAL";"TAB3",#N/A,TRUE,"GENERAL";"TAB4",#N/A,TRUE,"GENERAL";"TAB5",#N/A,TRUE,"GENERAL"}</definedName>
    <definedName name="_b4" localSheetId="25" hidden="1">{"TAB1",#N/A,TRUE,"GENERAL";"TAB2",#N/A,TRUE,"GENERAL";"TAB3",#N/A,TRUE,"GENERAL";"TAB4",#N/A,TRUE,"GENERAL";"TAB5",#N/A,TRUE,"GENERAL"}</definedName>
    <definedName name="_b4" localSheetId="26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14" hidden="1">{"TAB1",#N/A,TRUE,"GENERAL";"TAB2",#N/A,TRUE,"GENERAL";"TAB3",#N/A,TRUE,"GENERAL";"TAB4",#N/A,TRUE,"GENERAL";"TAB5",#N/A,TRUE,"GENERAL"}</definedName>
    <definedName name="_b5" localSheetId="20" hidden="1">{"TAB1",#N/A,TRUE,"GENERAL";"TAB2",#N/A,TRUE,"GENERAL";"TAB3",#N/A,TRUE,"GENERAL";"TAB4",#N/A,TRUE,"GENERAL";"TAB5",#N/A,TRUE,"GENERAL"}</definedName>
    <definedName name="_b5" localSheetId="23" hidden="1">{"TAB1",#N/A,TRUE,"GENERAL";"TAB2",#N/A,TRUE,"GENERAL";"TAB3",#N/A,TRUE,"GENERAL";"TAB4",#N/A,TRUE,"GENERAL";"TAB5",#N/A,TRUE,"GENERAL"}</definedName>
    <definedName name="_b5" localSheetId="24" hidden="1">{"TAB1",#N/A,TRUE,"GENERAL";"TAB2",#N/A,TRUE,"GENERAL";"TAB3",#N/A,TRUE,"GENERAL";"TAB4",#N/A,TRUE,"GENERAL";"TAB5",#N/A,TRUE,"GENERAL"}</definedName>
    <definedName name="_b5" localSheetId="25" hidden="1">{"TAB1",#N/A,TRUE,"GENERAL";"TAB2",#N/A,TRUE,"GENERAL";"TAB3",#N/A,TRUE,"GENERAL";"TAB4",#N/A,TRUE,"GENERAL";"TAB5",#N/A,TRUE,"GENERAL"}</definedName>
    <definedName name="_b5" localSheetId="26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14" hidden="1">{"TAB1",#N/A,TRUE,"GENERAL";"TAB2",#N/A,TRUE,"GENERAL";"TAB3",#N/A,TRUE,"GENERAL";"TAB4",#N/A,TRUE,"GENERAL";"TAB5",#N/A,TRUE,"GENERAL"}</definedName>
    <definedName name="_b6" localSheetId="20" hidden="1">{"TAB1",#N/A,TRUE,"GENERAL";"TAB2",#N/A,TRUE,"GENERAL";"TAB3",#N/A,TRUE,"GENERAL";"TAB4",#N/A,TRUE,"GENERAL";"TAB5",#N/A,TRUE,"GENERAL"}</definedName>
    <definedName name="_b6" localSheetId="23" hidden="1">{"TAB1",#N/A,TRUE,"GENERAL";"TAB2",#N/A,TRUE,"GENERAL";"TAB3",#N/A,TRUE,"GENERAL";"TAB4",#N/A,TRUE,"GENERAL";"TAB5",#N/A,TRUE,"GENERAL"}</definedName>
    <definedName name="_b6" localSheetId="24" hidden="1">{"TAB1",#N/A,TRUE,"GENERAL";"TAB2",#N/A,TRUE,"GENERAL";"TAB3",#N/A,TRUE,"GENERAL";"TAB4",#N/A,TRUE,"GENERAL";"TAB5",#N/A,TRUE,"GENERAL"}</definedName>
    <definedName name="_b6" localSheetId="25" hidden="1">{"TAB1",#N/A,TRUE,"GENERAL";"TAB2",#N/A,TRUE,"GENERAL";"TAB3",#N/A,TRUE,"GENERAL";"TAB4",#N/A,TRUE,"GENERAL";"TAB5",#N/A,TRUE,"GENERAL"}</definedName>
    <definedName name="_b6" localSheetId="26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0" hidden="1">{"via1",#N/A,TRUE,"general";"via2",#N/A,TRUE,"general";"via3",#N/A,TRUE,"general"}</definedName>
    <definedName name="_b7" localSheetId="14" hidden="1">{"via1",#N/A,TRUE,"general";"via2",#N/A,TRUE,"general";"via3",#N/A,TRUE,"general"}</definedName>
    <definedName name="_b7" localSheetId="20" hidden="1">{"via1",#N/A,TRUE,"general";"via2",#N/A,TRUE,"general";"via3",#N/A,TRUE,"general"}</definedName>
    <definedName name="_b7" localSheetId="23" hidden="1">{"via1",#N/A,TRUE,"general";"via2",#N/A,TRUE,"general";"via3",#N/A,TRUE,"general"}</definedName>
    <definedName name="_b7" localSheetId="24" hidden="1">{"via1",#N/A,TRUE,"general";"via2",#N/A,TRUE,"general";"via3",#N/A,TRUE,"general"}</definedName>
    <definedName name="_b7" localSheetId="25" hidden="1">{"via1",#N/A,TRUE,"general";"via2",#N/A,TRUE,"general";"via3",#N/A,TRUE,"general"}</definedName>
    <definedName name="_b7" localSheetId="26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14" hidden="1">{"via1",#N/A,TRUE,"general";"via2",#N/A,TRUE,"general";"via3",#N/A,TRUE,"general"}</definedName>
    <definedName name="_b8" localSheetId="20" hidden="1">{"via1",#N/A,TRUE,"general";"via2",#N/A,TRUE,"general";"via3",#N/A,TRUE,"general"}</definedName>
    <definedName name="_b8" localSheetId="23" hidden="1">{"via1",#N/A,TRUE,"general";"via2",#N/A,TRUE,"general";"via3",#N/A,TRUE,"general"}</definedName>
    <definedName name="_b8" localSheetId="24" hidden="1">{"via1",#N/A,TRUE,"general";"via2",#N/A,TRUE,"general";"via3",#N/A,TRUE,"general"}</definedName>
    <definedName name="_b8" localSheetId="25" hidden="1">{"via1",#N/A,TRUE,"general";"via2",#N/A,TRUE,"general";"via3",#N/A,TRUE,"general"}</definedName>
    <definedName name="_b8" localSheetId="26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14" hidden="1">{"TAB1",#N/A,TRUE,"GENERAL";"TAB2",#N/A,TRUE,"GENERAL";"TAB3",#N/A,TRUE,"GENERAL";"TAB4",#N/A,TRUE,"GENERAL";"TAB5",#N/A,TRUE,"GENERAL"}</definedName>
    <definedName name="_bb9" localSheetId="20" hidden="1">{"TAB1",#N/A,TRUE,"GENERAL";"TAB2",#N/A,TRUE,"GENERAL";"TAB3",#N/A,TRUE,"GENERAL";"TAB4",#N/A,TRUE,"GENERAL";"TAB5",#N/A,TRUE,"GENERAL"}</definedName>
    <definedName name="_bb9" localSheetId="23" hidden="1">{"TAB1",#N/A,TRUE,"GENERAL";"TAB2",#N/A,TRUE,"GENERAL";"TAB3",#N/A,TRUE,"GENERAL";"TAB4",#N/A,TRUE,"GENERAL";"TAB5",#N/A,TRUE,"GENERAL"}</definedName>
    <definedName name="_bb9" localSheetId="24" hidden="1">{"TAB1",#N/A,TRUE,"GENERAL";"TAB2",#N/A,TRUE,"GENERAL";"TAB3",#N/A,TRUE,"GENERAL";"TAB4",#N/A,TRUE,"GENERAL";"TAB5",#N/A,TRUE,"GENERAL"}</definedName>
    <definedName name="_bb9" localSheetId="25" hidden="1">{"TAB1",#N/A,TRUE,"GENERAL";"TAB2",#N/A,TRUE,"GENERAL";"TAB3",#N/A,TRUE,"GENERAL";"TAB4",#N/A,TRUE,"GENERAL";"TAB5",#N/A,TRUE,"GENERAL"}</definedName>
    <definedName name="_bb9" localSheetId="26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14" hidden="1">{"TAB1",#N/A,TRUE,"GENERAL";"TAB2",#N/A,TRUE,"GENERAL";"TAB3",#N/A,TRUE,"GENERAL";"TAB4",#N/A,TRUE,"GENERAL";"TAB5",#N/A,TRUE,"GENERAL"}</definedName>
    <definedName name="_bgb5" localSheetId="20" hidden="1">{"TAB1",#N/A,TRUE,"GENERAL";"TAB2",#N/A,TRUE,"GENERAL";"TAB3",#N/A,TRUE,"GENERAL";"TAB4",#N/A,TRUE,"GENERAL";"TAB5",#N/A,TRUE,"GENERAL"}</definedName>
    <definedName name="_bgb5" localSheetId="23" hidden="1">{"TAB1",#N/A,TRUE,"GENERAL";"TAB2",#N/A,TRUE,"GENERAL";"TAB3",#N/A,TRUE,"GENERAL";"TAB4",#N/A,TRUE,"GENERAL";"TAB5",#N/A,TRUE,"GENERAL"}</definedName>
    <definedName name="_bgb5" localSheetId="24" hidden="1">{"TAB1",#N/A,TRUE,"GENERAL";"TAB2",#N/A,TRUE,"GENERAL";"TAB3",#N/A,TRUE,"GENERAL";"TAB4",#N/A,TRUE,"GENERAL";"TAB5",#N/A,TRUE,"GENERAL"}</definedName>
    <definedName name="_bgb5" localSheetId="25" hidden="1">{"TAB1",#N/A,TRUE,"GENERAL";"TAB2",#N/A,TRUE,"GENERAL";"TAB3",#N/A,TRUE,"GENERAL";"TAB4",#N/A,TRUE,"GENERAL";"TAB5",#N/A,TRUE,"GENERAL"}</definedName>
    <definedName name="_bgb5" localSheetId="26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localSheetId="40" hidden="1">#REF!</definedName>
    <definedName name="_Fill" localSheetId="10" hidden="1">#REF!</definedName>
    <definedName name="_Fill" localSheetId="41" hidden="1">#REF!</definedName>
    <definedName name="_Fill" localSheetId="44" hidden="1">#REF!</definedName>
    <definedName name="_Fill" localSheetId="14" hidden="1">#REF!</definedName>
    <definedName name="_Fill" localSheetId="50" hidden="1">#REF!</definedName>
    <definedName name="_Fill" localSheetId="20" hidden="1">#REF!</definedName>
    <definedName name="_Fill" localSheetId="51" hidden="1">#REF!</definedName>
    <definedName name="_Fill" localSheetId="21" hidden="1">#REF!</definedName>
    <definedName name="_Fill" localSheetId="52" hidden="1">#REF!</definedName>
    <definedName name="_Fill" localSheetId="53" hidden="1">#REF!</definedName>
    <definedName name="_Fill" localSheetId="23" hidden="1">#REF!</definedName>
    <definedName name="_Fill" localSheetId="54" hidden="1">#REF!</definedName>
    <definedName name="_Fill" localSheetId="55" hidden="1">#REF!</definedName>
    <definedName name="_Fill" localSheetId="25" hidden="1">#REF!</definedName>
    <definedName name="_Fill" localSheetId="56" hidden="1">#REF!</definedName>
    <definedName name="_Fill" localSheetId="26" hidden="1">#REF!</definedName>
    <definedName name="_Fill" localSheetId="37" hidden="1">#REF!</definedName>
    <definedName name="_Fill" hidden="1">#REF!</definedName>
    <definedName name="_xlnm._FilterDatabase" localSheetId="40" hidden="1">#REF!</definedName>
    <definedName name="_xlnm._FilterDatabase" localSheetId="10" hidden="1">#REF!</definedName>
    <definedName name="_xlnm._FilterDatabase" localSheetId="41" hidden="1">#REF!</definedName>
    <definedName name="_xlnm._FilterDatabase" localSheetId="44" hidden="1">#REF!</definedName>
    <definedName name="_xlnm._FilterDatabase" localSheetId="14" hidden="1">#REF!</definedName>
    <definedName name="_xlnm._FilterDatabase" localSheetId="50" hidden="1">#REF!</definedName>
    <definedName name="_xlnm._FilterDatabase" localSheetId="20" hidden="1">#REF!</definedName>
    <definedName name="_xlnm._FilterDatabase" localSheetId="51" hidden="1">#REF!</definedName>
    <definedName name="_xlnm._FilterDatabase" localSheetId="21" hidden="1">#REF!</definedName>
    <definedName name="_xlnm._FilterDatabase" localSheetId="52" hidden="1">#REF!</definedName>
    <definedName name="_xlnm._FilterDatabase" localSheetId="53" hidden="1">#REF!</definedName>
    <definedName name="_xlnm._FilterDatabase" localSheetId="23" hidden="1">#REF!</definedName>
    <definedName name="_xlnm._FilterDatabase" localSheetId="54" hidden="1">#REF!</definedName>
    <definedName name="_xlnm._FilterDatabase" localSheetId="55" hidden="1">#REF!</definedName>
    <definedName name="_xlnm._FilterDatabase" localSheetId="25" hidden="1">#REF!</definedName>
    <definedName name="_xlnm._FilterDatabase" localSheetId="56" hidden="1">#REF!</definedName>
    <definedName name="_xlnm._FilterDatabase" localSheetId="26" hidden="1">#REF!</definedName>
    <definedName name="_xlnm._FilterDatabase" localSheetId="37" hidden="1">#REF!</definedName>
    <definedName name="_xlnm._FilterDatabase" hidden="1">#REF!</definedName>
    <definedName name="_g2" localSheetId="10" hidden="1">{"TAB1",#N/A,TRUE,"GENERAL";"TAB2",#N/A,TRUE,"GENERAL";"TAB3",#N/A,TRUE,"GENERAL";"TAB4",#N/A,TRUE,"GENERAL";"TAB5",#N/A,TRUE,"GENERAL"}</definedName>
    <definedName name="_g2" localSheetId="14" hidden="1">{"TAB1",#N/A,TRUE,"GENERAL";"TAB2",#N/A,TRUE,"GENERAL";"TAB3",#N/A,TRUE,"GENERAL";"TAB4",#N/A,TRUE,"GENERAL";"TAB5",#N/A,TRUE,"GENERAL"}</definedName>
    <definedName name="_g2" localSheetId="20" hidden="1">{"TAB1",#N/A,TRUE,"GENERAL";"TAB2",#N/A,TRUE,"GENERAL";"TAB3",#N/A,TRUE,"GENERAL";"TAB4",#N/A,TRUE,"GENERAL";"TAB5",#N/A,TRUE,"GENERAL"}</definedName>
    <definedName name="_g2" localSheetId="23" hidden="1">{"TAB1",#N/A,TRUE,"GENERAL";"TAB2",#N/A,TRUE,"GENERAL";"TAB3",#N/A,TRUE,"GENERAL";"TAB4",#N/A,TRUE,"GENERAL";"TAB5",#N/A,TRUE,"GENERAL"}</definedName>
    <definedName name="_g2" localSheetId="24" hidden="1">{"TAB1",#N/A,TRUE,"GENERAL";"TAB2",#N/A,TRUE,"GENERAL";"TAB3",#N/A,TRUE,"GENERAL";"TAB4",#N/A,TRUE,"GENERAL";"TAB5",#N/A,TRUE,"GENERAL"}</definedName>
    <definedName name="_g2" localSheetId="25" hidden="1">{"TAB1",#N/A,TRUE,"GENERAL";"TAB2",#N/A,TRUE,"GENERAL";"TAB3",#N/A,TRUE,"GENERAL";"TAB4",#N/A,TRUE,"GENERAL";"TAB5",#N/A,TRUE,"GENERAL"}</definedName>
    <definedName name="_g2" localSheetId="26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0" hidden="1">{"via1",#N/A,TRUE,"general";"via2",#N/A,TRUE,"general";"via3",#N/A,TRUE,"general"}</definedName>
    <definedName name="_g3" localSheetId="14" hidden="1">{"via1",#N/A,TRUE,"general";"via2",#N/A,TRUE,"general";"via3",#N/A,TRUE,"general"}</definedName>
    <definedName name="_g3" localSheetId="20" hidden="1">{"via1",#N/A,TRUE,"general";"via2",#N/A,TRUE,"general";"via3",#N/A,TRUE,"general"}</definedName>
    <definedName name="_g3" localSheetId="23" hidden="1">{"via1",#N/A,TRUE,"general";"via2",#N/A,TRUE,"general";"via3",#N/A,TRUE,"general"}</definedName>
    <definedName name="_g3" localSheetId="24" hidden="1">{"via1",#N/A,TRUE,"general";"via2",#N/A,TRUE,"general";"via3",#N/A,TRUE,"general"}</definedName>
    <definedName name="_g3" localSheetId="25" hidden="1">{"via1",#N/A,TRUE,"general";"via2",#N/A,TRUE,"general";"via3",#N/A,TRUE,"general"}</definedName>
    <definedName name="_g3" localSheetId="26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14" hidden="1">{"via1",#N/A,TRUE,"general";"via2",#N/A,TRUE,"general";"via3",#N/A,TRUE,"general"}</definedName>
    <definedName name="_g4" localSheetId="20" hidden="1">{"via1",#N/A,TRUE,"general";"via2",#N/A,TRUE,"general";"via3",#N/A,TRUE,"general"}</definedName>
    <definedName name="_g4" localSheetId="23" hidden="1">{"via1",#N/A,TRUE,"general";"via2",#N/A,TRUE,"general";"via3",#N/A,TRUE,"general"}</definedName>
    <definedName name="_g4" localSheetId="24" hidden="1">{"via1",#N/A,TRUE,"general";"via2",#N/A,TRUE,"general";"via3",#N/A,TRUE,"general"}</definedName>
    <definedName name="_g4" localSheetId="25" hidden="1">{"via1",#N/A,TRUE,"general";"via2",#N/A,TRUE,"general";"via3",#N/A,TRUE,"general"}</definedName>
    <definedName name="_g4" localSheetId="26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14" hidden="1">{"via1",#N/A,TRUE,"general";"via2",#N/A,TRUE,"general";"via3",#N/A,TRUE,"general"}</definedName>
    <definedName name="_g5" localSheetId="20" hidden="1">{"via1",#N/A,TRUE,"general";"via2",#N/A,TRUE,"general";"via3",#N/A,TRUE,"general"}</definedName>
    <definedName name="_g5" localSheetId="23" hidden="1">{"via1",#N/A,TRUE,"general";"via2",#N/A,TRUE,"general";"via3",#N/A,TRUE,"general"}</definedName>
    <definedName name="_g5" localSheetId="24" hidden="1">{"via1",#N/A,TRUE,"general";"via2",#N/A,TRUE,"general";"via3",#N/A,TRUE,"general"}</definedName>
    <definedName name="_g5" localSheetId="25" hidden="1">{"via1",#N/A,TRUE,"general";"via2",#N/A,TRUE,"general";"via3",#N/A,TRUE,"general"}</definedName>
    <definedName name="_g5" localSheetId="26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14" hidden="1">{"via1",#N/A,TRUE,"general";"via2",#N/A,TRUE,"general";"via3",#N/A,TRUE,"general"}</definedName>
    <definedName name="_g6" localSheetId="20" hidden="1">{"via1",#N/A,TRUE,"general";"via2",#N/A,TRUE,"general";"via3",#N/A,TRUE,"general"}</definedName>
    <definedName name="_g6" localSheetId="23" hidden="1">{"via1",#N/A,TRUE,"general";"via2",#N/A,TRUE,"general";"via3",#N/A,TRUE,"general"}</definedName>
    <definedName name="_g6" localSheetId="24" hidden="1">{"via1",#N/A,TRUE,"general";"via2",#N/A,TRUE,"general";"via3",#N/A,TRUE,"general"}</definedName>
    <definedName name="_g6" localSheetId="25" hidden="1">{"via1",#N/A,TRUE,"general";"via2",#N/A,TRUE,"general";"via3",#N/A,TRUE,"general"}</definedName>
    <definedName name="_g6" localSheetId="26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14" hidden="1">{"TAB1",#N/A,TRUE,"GENERAL";"TAB2",#N/A,TRUE,"GENERAL";"TAB3",#N/A,TRUE,"GENERAL";"TAB4",#N/A,TRUE,"GENERAL";"TAB5",#N/A,TRUE,"GENERAL"}</definedName>
    <definedName name="_g7" localSheetId="20" hidden="1">{"TAB1",#N/A,TRUE,"GENERAL";"TAB2",#N/A,TRUE,"GENERAL";"TAB3",#N/A,TRUE,"GENERAL";"TAB4",#N/A,TRUE,"GENERAL";"TAB5",#N/A,TRUE,"GENERAL"}</definedName>
    <definedName name="_g7" localSheetId="23" hidden="1">{"TAB1",#N/A,TRUE,"GENERAL";"TAB2",#N/A,TRUE,"GENERAL";"TAB3",#N/A,TRUE,"GENERAL";"TAB4",#N/A,TRUE,"GENERAL";"TAB5",#N/A,TRUE,"GENERAL"}</definedName>
    <definedName name="_g7" localSheetId="24" hidden="1">{"TAB1",#N/A,TRUE,"GENERAL";"TAB2",#N/A,TRUE,"GENERAL";"TAB3",#N/A,TRUE,"GENERAL";"TAB4",#N/A,TRUE,"GENERAL";"TAB5",#N/A,TRUE,"GENERAL"}</definedName>
    <definedName name="_g7" localSheetId="25" hidden="1">{"TAB1",#N/A,TRUE,"GENERAL";"TAB2",#N/A,TRUE,"GENERAL";"TAB3",#N/A,TRUE,"GENERAL";"TAB4",#N/A,TRUE,"GENERAL";"TAB5",#N/A,TRUE,"GENERAL"}</definedName>
    <definedName name="_g7" localSheetId="26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14" hidden="1">{"TAB1",#N/A,TRUE,"GENERAL";"TAB2",#N/A,TRUE,"GENERAL";"TAB3",#N/A,TRUE,"GENERAL";"TAB4",#N/A,TRUE,"GENERAL";"TAB5",#N/A,TRUE,"GENERAL"}</definedName>
    <definedName name="_GR1" localSheetId="20" hidden="1">{"TAB1",#N/A,TRUE,"GENERAL";"TAB2",#N/A,TRUE,"GENERAL";"TAB3",#N/A,TRUE,"GENERAL";"TAB4",#N/A,TRUE,"GENERAL";"TAB5",#N/A,TRUE,"GENERAL"}</definedName>
    <definedName name="_GR1" localSheetId="23" hidden="1">{"TAB1",#N/A,TRUE,"GENERAL";"TAB2",#N/A,TRUE,"GENERAL";"TAB3",#N/A,TRUE,"GENERAL";"TAB4",#N/A,TRUE,"GENERAL";"TAB5",#N/A,TRUE,"GENERAL"}</definedName>
    <definedName name="_GR1" localSheetId="24" hidden="1">{"TAB1",#N/A,TRUE,"GENERAL";"TAB2",#N/A,TRUE,"GENERAL";"TAB3",#N/A,TRUE,"GENERAL";"TAB4",#N/A,TRUE,"GENERAL";"TAB5",#N/A,TRUE,"GENERAL"}</definedName>
    <definedName name="_GR1" localSheetId="25" hidden="1">{"TAB1",#N/A,TRUE,"GENERAL";"TAB2",#N/A,TRUE,"GENERAL";"TAB3",#N/A,TRUE,"GENERAL";"TAB4",#N/A,TRUE,"GENERAL";"TAB5",#N/A,TRUE,"GENERAL"}</definedName>
    <definedName name="_GR1" localSheetId="26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0" hidden="1">{"via1",#N/A,TRUE,"general";"via2",#N/A,TRUE,"general";"via3",#N/A,TRUE,"general"}</definedName>
    <definedName name="_gtr4" localSheetId="14" hidden="1">{"via1",#N/A,TRUE,"general";"via2",#N/A,TRUE,"general";"via3",#N/A,TRUE,"general"}</definedName>
    <definedName name="_gtr4" localSheetId="20" hidden="1">{"via1",#N/A,TRUE,"general";"via2",#N/A,TRUE,"general";"via3",#N/A,TRUE,"general"}</definedName>
    <definedName name="_gtr4" localSheetId="23" hidden="1">{"via1",#N/A,TRUE,"general";"via2",#N/A,TRUE,"general";"via3",#N/A,TRUE,"general"}</definedName>
    <definedName name="_gtr4" localSheetId="24" hidden="1">{"via1",#N/A,TRUE,"general";"via2",#N/A,TRUE,"general";"via3",#N/A,TRUE,"general"}</definedName>
    <definedName name="_gtr4" localSheetId="25" hidden="1">{"via1",#N/A,TRUE,"general";"via2",#N/A,TRUE,"general";"via3",#N/A,TRUE,"general"}</definedName>
    <definedName name="_gtr4" localSheetId="26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14" hidden="1">{"via1",#N/A,TRUE,"general";"via2",#N/A,TRUE,"general";"via3",#N/A,TRUE,"general"}</definedName>
    <definedName name="_h2" localSheetId="20" hidden="1">{"via1",#N/A,TRUE,"general";"via2",#N/A,TRUE,"general";"via3",#N/A,TRUE,"general"}</definedName>
    <definedName name="_h2" localSheetId="23" hidden="1">{"via1",#N/A,TRUE,"general";"via2",#N/A,TRUE,"general";"via3",#N/A,TRUE,"general"}</definedName>
    <definedName name="_h2" localSheetId="24" hidden="1">{"via1",#N/A,TRUE,"general";"via2",#N/A,TRUE,"general";"via3",#N/A,TRUE,"general"}</definedName>
    <definedName name="_h2" localSheetId="25" hidden="1">{"via1",#N/A,TRUE,"general";"via2",#N/A,TRUE,"general";"via3",#N/A,TRUE,"general"}</definedName>
    <definedName name="_h2" localSheetId="26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14" hidden="1">{"via1",#N/A,TRUE,"general";"via2",#N/A,TRUE,"general";"via3",#N/A,TRUE,"general"}</definedName>
    <definedName name="_h3" localSheetId="20" hidden="1">{"via1",#N/A,TRUE,"general";"via2",#N/A,TRUE,"general";"via3",#N/A,TRUE,"general"}</definedName>
    <definedName name="_h3" localSheetId="23" hidden="1">{"via1",#N/A,TRUE,"general";"via2",#N/A,TRUE,"general";"via3",#N/A,TRUE,"general"}</definedName>
    <definedName name="_h3" localSheetId="24" hidden="1">{"via1",#N/A,TRUE,"general";"via2",#N/A,TRUE,"general";"via3",#N/A,TRUE,"general"}</definedName>
    <definedName name="_h3" localSheetId="25" hidden="1">{"via1",#N/A,TRUE,"general";"via2",#N/A,TRUE,"general";"via3",#N/A,TRUE,"general"}</definedName>
    <definedName name="_h3" localSheetId="26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14" hidden="1">{"TAB1",#N/A,TRUE,"GENERAL";"TAB2",#N/A,TRUE,"GENERAL";"TAB3",#N/A,TRUE,"GENERAL";"TAB4",#N/A,TRUE,"GENERAL";"TAB5",#N/A,TRUE,"GENERAL"}</definedName>
    <definedName name="_h4" localSheetId="20" hidden="1">{"TAB1",#N/A,TRUE,"GENERAL";"TAB2",#N/A,TRUE,"GENERAL";"TAB3",#N/A,TRUE,"GENERAL";"TAB4",#N/A,TRUE,"GENERAL";"TAB5",#N/A,TRUE,"GENERAL"}</definedName>
    <definedName name="_h4" localSheetId="23" hidden="1">{"TAB1",#N/A,TRUE,"GENERAL";"TAB2",#N/A,TRUE,"GENERAL";"TAB3",#N/A,TRUE,"GENERAL";"TAB4",#N/A,TRUE,"GENERAL";"TAB5",#N/A,TRUE,"GENERAL"}</definedName>
    <definedName name="_h4" localSheetId="24" hidden="1">{"TAB1",#N/A,TRUE,"GENERAL";"TAB2",#N/A,TRUE,"GENERAL";"TAB3",#N/A,TRUE,"GENERAL";"TAB4",#N/A,TRUE,"GENERAL";"TAB5",#N/A,TRUE,"GENERAL"}</definedName>
    <definedName name="_h4" localSheetId="25" hidden="1">{"TAB1",#N/A,TRUE,"GENERAL";"TAB2",#N/A,TRUE,"GENERAL";"TAB3",#N/A,TRUE,"GENERAL";"TAB4",#N/A,TRUE,"GENERAL";"TAB5",#N/A,TRUE,"GENERAL"}</definedName>
    <definedName name="_h4" localSheetId="26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14" hidden="1">{"TAB1",#N/A,TRUE,"GENERAL";"TAB2",#N/A,TRUE,"GENERAL";"TAB3",#N/A,TRUE,"GENERAL";"TAB4",#N/A,TRUE,"GENERAL";"TAB5",#N/A,TRUE,"GENERAL"}</definedName>
    <definedName name="_h5" localSheetId="20" hidden="1">{"TAB1",#N/A,TRUE,"GENERAL";"TAB2",#N/A,TRUE,"GENERAL";"TAB3",#N/A,TRUE,"GENERAL";"TAB4",#N/A,TRUE,"GENERAL";"TAB5",#N/A,TRUE,"GENERAL"}</definedName>
    <definedName name="_h5" localSheetId="23" hidden="1">{"TAB1",#N/A,TRUE,"GENERAL";"TAB2",#N/A,TRUE,"GENERAL";"TAB3",#N/A,TRUE,"GENERAL";"TAB4",#N/A,TRUE,"GENERAL";"TAB5",#N/A,TRUE,"GENERAL"}</definedName>
    <definedName name="_h5" localSheetId="24" hidden="1">{"TAB1",#N/A,TRUE,"GENERAL";"TAB2",#N/A,TRUE,"GENERAL";"TAB3",#N/A,TRUE,"GENERAL";"TAB4",#N/A,TRUE,"GENERAL";"TAB5",#N/A,TRUE,"GENERAL"}</definedName>
    <definedName name="_h5" localSheetId="25" hidden="1">{"TAB1",#N/A,TRUE,"GENERAL";"TAB2",#N/A,TRUE,"GENERAL";"TAB3",#N/A,TRUE,"GENERAL";"TAB4",#N/A,TRUE,"GENERAL";"TAB5",#N/A,TRUE,"GENERAL"}</definedName>
    <definedName name="_h5" localSheetId="26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0" hidden="1">{"via1",#N/A,TRUE,"general";"via2",#N/A,TRUE,"general";"via3",#N/A,TRUE,"general"}</definedName>
    <definedName name="_h6" localSheetId="14" hidden="1">{"via1",#N/A,TRUE,"general";"via2",#N/A,TRUE,"general";"via3",#N/A,TRUE,"general"}</definedName>
    <definedName name="_h6" localSheetId="20" hidden="1">{"via1",#N/A,TRUE,"general";"via2",#N/A,TRUE,"general";"via3",#N/A,TRUE,"general"}</definedName>
    <definedName name="_h6" localSheetId="23" hidden="1">{"via1",#N/A,TRUE,"general";"via2",#N/A,TRUE,"general";"via3",#N/A,TRUE,"general"}</definedName>
    <definedName name="_h6" localSheetId="24" hidden="1">{"via1",#N/A,TRUE,"general";"via2",#N/A,TRUE,"general";"via3",#N/A,TRUE,"general"}</definedName>
    <definedName name="_h6" localSheetId="25" hidden="1">{"via1",#N/A,TRUE,"general";"via2",#N/A,TRUE,"general";"via3",#N/A,TRUE,"general"}</definedName>
    <definedName name="_h6" localSheetId="26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14" hidden="1">{"TAB1",#N/A,TRUE,"GENERAL";"TAB2",#N/A,TRUE,"GENERAL";"TAB3",#N/A,TRUE,"GENERAL";"TAB4",#N/A,TRUE,"GENERAL";"TAB5",#N/A,TRUE,"GENERAL"}</definedName>
    <definedName name="_h7" localSheetId="20" hidden="1">{"TAB1",#N/A,TRUE,"GENERAL";"TAB2",#N/A,TRUE,"GENERAL";"TAB3",#N/A,TRUE,"GENERAL";"TAB4",#N/A,TRUE,"GENERAL";"TAB5",#N/A,TRUE,"GENERAL"}</definedName>
    <definedName name="_h7" localSheetId="23" hidden="1">{"TAB1",#N/A,TRUE,"GENERAL";"TAB2",#N/A,TRUE,"GENERAL";"TAB3",#N/A,TRUE,"GENERAL";"TAB4",#N/A,TRUE,"GENERAL";"TAB5",#N/A,TRUE,"GENERAL"}</definedName>
    <definedName name="_h7" localSheetId="24" hidden="1">{"TAB1",#N/A,TRUE,"GENERAL";"TAB2",#N/A,TRUE,"GENERAL";"TAB3",#N/A,TRUE,"GENERAL";"TAB4",#N/A,TRUE,"GENERAL";"TAB5",#N/A,TRUE,"GENERAL"}</definedName>
    <definedName name="_h7" localSheetId="25" hidden="1">{"TAB1",#N/A,TRUE,"GENERAL";"TAB2",#N/A,TRUE,"GENERAL";"TAB3",#N/A,TRUE,"GENERAL";"TAB4",#N/A,TRUE,"GENERAL";"TAB5",#N/A,TRUE,"GENERAL"}</definedName>
    <definedName name="_h7" localSheetId="26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0" hidden="1">{"via1",#N/A,TRUE,"general";"via2",#N/A,TRUE,"general";"via3",#N/A,TRUE,"general"}</definedName>
    <definedName name="_h8" localSheetId="14" hidden="1">{"via1",#N/A,TRUE,"general";"via2",#N/A,TRUE,"general";"via3",#N/A,TRUE,"general"}</definedName>
    <definedName name="_h8" localSheetId="20" hidden="1">{"via1",#N/A,TRUE,"general";"via2",#N/A,TRUE,"general";"via3",#N/A,TRUE,"general"}</definedName>
    <definedName name="_h8" localSheetId="23" hidden="1">{"via1",#N/A,TRUE,"general";"via2",#N/A,TRUE,"general";"via3",#N/A,TRUE,"general"}</definedName>
    <definedName name="_h8" localSheetId="24" hidden="1">{"via1",#N/A,TRUE,"general";"via2",#N/A,TRUE,"general";"via3",#N/A,TRUE,"general"}</definedName>
    <definedName name="_h8" localSheetId="25" hidden="1">{"via1",#N/A,TRUE,"general";"via2",#N/A,TRUE,"general";"via3",#N/A,TRUE,"general"}</definedName>
    <definedName name="_h8" localSheetId="26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14" hidden="1">{"via1",#N/A,TRUE,"general";"via2",#N/A,TRUE,"general";"via3",#N/A,TRUE,"general"}</definedName>
    <definedName name="_hfh7" localSheetId="20" hidden="1">{"via1",#N/A,TRUE,"general";"via2",#N/A,TRUE,"general";"via3",#N/A,TRUE,"general"}</definedName>
    <definedName name="_hfh7" localSheetId="23" hidden="1">{"via1",#N/A,TRUE,"general";"via2",#N/A,TRUE,"general";"via3",#N/A,TRUE,"general"}</definedName>
    <definedName name="_hfh7" localSheetId="24" hidden="1">{"via1",#N/A,TRUE,"general";"via2",#N/A,TRUE,"general";"via3",#N/A,TRUE,"general"}</definedName>
    <definedName name="_hfh7" localSheetId="25" hidden="1">{"via1",#N/A,TRUE,"general";"via2",#N/A,TRUE,"general";"via3",#N/A,TRUE,"general"}</definedName>
    <definedName name="_hfh7" localSheetId="26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0" hidden="1">{#N/A,#N/A,TRUE,"1842CWN0"}</definedName>
    <definedName name="_hhg1" localSheetId="14" hidden="1">{#N/A,#N/A,TRUE,"1842CWN0"}</definedName>
    <definedName name="_hhg1" localSheetId="20" hidden="1">{#N/A,#N/A,TRUE,"1842CWN0"}</definedName>
    <definedName name="_hhg1" localSheetId="23" hidden="1">{#N/A,#N/A,TRUE,"1842CWN0"}</definedName>
    <definedName name="_hhg1" localSheetId="24" hidden="1">{#N/A,#N/A,TRUE,"1842CWN0"}</definedName>
    <definedName name="_hhg1" localSheetId="25" hidden="1">{#N/A,#N/A,TRUE,"1842CWN0"}</definedName>
    <definedName name="_hhg1" localSheetId="26" hidden="1">{#N/A,#N/A,TRUE,"1842CWN0"}</definedName>
    <definedName name="_hhg1" hidden="1">{#N/A,#N/A,TRUE,"1842CWN0"}</definedName>
    <definedName name="_i4" localSheetId="10" hidden="1">{"via1",#N/A,TRUE,"general";"via2",#N/A,TRUE,"general";"via3",#N/A,TRUE,"general"}</definedName>
    <definedName name="_i4" localSheetId="14" hidden="1">{"via1",#N/A,TRUE,"general";"via2",#N/A,TRUE,"general";"via3",#N/A,TRUE,"general"}</definedName>
    <definedName name="_i4" localSheetId="20" hidden="1">{"via1",#N/A,TRUE,"general";"via2",#N/A,TRUE,"general";"via3",#N/A,TRUE,"general"}</definedName>
    <definedName name="_i4" localSheetId="23" hidden="1">{"via1",#N/A,TRUE,"general";"via2",#N/A,TRUE,"general";"via3",#N/A,TRUE,"general"}</definedName>
    <definedName name="_i4" localSheetId="24" hidden="1">{"via1",#N/A,TRUE,"general";"via2",#N/A,TRUE,"general";"via3",#N/A,TRUE,"general"}</definedName>
    <definedName name="_i4" localSheetId="25" hidden="1">{"via1",#N/A,TRUE,"general";"via2",#N/A,TRUE,"general";"via3",#N/A,TRUE,"general"}</definedName>
    <definedName name="_i4" localSheetId="26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14" hidden="1">{"TAB1",#N/A,TRUE,"GENERAL";"TAB2",#N/A,TRUE,"GENERAL";"TAB3",#N/A,TRUE,"GENERAL";"TAB4",#N/A,TRUE,"GENERAL";"TAB5",#N/A,TRUE,"GENERAL"}</definedName>
    <definedName name="_i5" localSheetId="20" hidden="1">{"TAB1",#N/A,TRUE,"GENERAL";"TAB2",#N/A,TRUE,"GENERAL";"TAB3",#N/A,TRUE,"GENERAL";"TAB4",#N/A,TRUE,"GENERAL";"TAB5",#N/A,TRUE,"GENERAL"}</definedName>
    <definedName name="_i5" localSheetId="23" hidden="1">{"TAB1",#N/A,TRUE,"GENERAL";"TAB2",#N/A,TRUE,"GENERAL";"TAB3",#N/A,TRUE,"GENERAL";"TAB4",#N/A,TRUE,"GENERAL";"TAB5",#N/A,TRUE,"GENERAL"}</definedName>
    <definedName name="_i5" localSheetId="24" hidden="1">{"TAB1",#N/A,TRUE,"GENERAL";"TAB2",#N/A,TRUE,"GENERAL";"TAB3",#N/A,TRUE,"GENERAL";"TAB4",#N/A,TRUE,"GENERAL";"TAB5",#N/A,TRUE,"GENERAL"}</definedName>
    <definedName name="_i5" localSheetId="25" hidden="1">{"TAB1",#N/A,TRUE,"GENERAL";"TAB2",#N/A,TRUE,"GENERAL";"TAB3",#N/A,TRUE,"GENERAL";"TAB4",#N/A,TRUE,"GENERAL";"TAB5",#N/A,TRUE,"GENERAL"}</definedName>
    <definedName name="_i5" localSheetId="26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14" hidden="1">{"TAB1",#N/A,TRUE,"GENERAL";"TAB2",#N/A,TRUE,"GENERAL";"TAB3",#N/A,TRUE,"GENERAL";"TAB4",#N/A,TRUE,"GENERAL";"TAB5",#N/A,TRUE,"GENERAL"}</definedName>
    <definedName name="_i6" localSheetId="20" hidden="1">{"TAB1",#N/A,TRUE,"GENERAL";"TAB2",#N/A,TRUE,"GENERAL";"TAB3",#N/A,TRUE,"GENERAL";"TAB4",#N/A,TRUE,"GENERAL";"TAB5",#N/A,TRUE,"GENERAL"}</definedName>
    <definedName name="_i6" localSheetId="23" hidden="1">{"TAB1",#N/A,TRUE,"GENERAL";"TAB2",#N/A,TRUE,"GENERAL";"TAB3",#N/A,TRUE,"GENERAL";"TAB4",#N/A,TRUE,"GENERAL";"TAB5",#N/A,TRUE,"GENERAL"}</definedName>
    <definedName name="_i6" localSheetId="24" hidden="1">{"TAB1",#N/A,TRUE,"GENERAL";"TAB2",#N/A,TRUE,"GENERAL";"TAB3",#N/A,TRUE,"GENERAL";"TAB4",#N/A,TRUE,"GENERAL";"TAB5",#N/A,TRUE,"GENERAL"}</definedName>
    <definedName name="_i6" localSheetId="25" hidden="1">{"TAB1",#N/A,TRUE,"GENERAL";"TAB2",#N/A,TRUE,"GENERAL";"TAB3",#N/A,TRUE,"GENERAL";"TAB4",#N/A,TRUE,"GENERAL";"TAB5",#N/A,TRUE,"GENERAL"}</definedName>
    <definedName name="_i6" localSheetId="26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0" hidden="1">{"via1",#N/A,TRUE,"general";"via2",#N/A,TRUE,"general";"via3",#N/A,TRUE,"general"}</definedName>
    <definedName name="_i7" localSheetId="14" hidden="1">{"via1",#N/A,TRUE,"general";"via2",#N/A,TRUE,"general";"via3",#N/A,TRUE,"general"}</definedName>
    <definedName name="_i7" localSheetId="20" hidden="1">{"via1",#N/A,TRUE,"general";"via2",#N/A,TRUE,"general";"via3",#N/A,TRUE,"general"}</definedName>
    <definedName name="_i7" localSheetId="23" hidden="1">{"via1",#N/A,TRUE,"general";"via2",#N/A,TRUE,"general";"via3",#N/A,TRUE,"general"}</definedName>
    <definedName name="_i7" localSheetId="24" hidden="1">{"via1",#N/A,TRUE,"general";"via2",#N/A,TRUE,"general";"via3",#N/A,TRUE,"general"}</definedName>
    <definedName name="_i7" localSheetId="25" hidden="1">{"via1",#N/A,TRUE,"general";"via2",#N/A,TRUE,"general";"via3",#N/A,TRUE,"general"}</definedName>
    <definedName name="_i7" localSheetId="26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14" hidden="1">{"TAB1",#N/A,TRUE,"GENERAL";"TAB2",#N/A,TRUE,"GENERAL";"TAB3",#N/A,TRUE,"GENERAL";"TAB4",#N/A,TRUE,"GENERAL";"TAB5",#N/A,TRUE,"GENERAL"}</definedName>
    <definedName name="_i77" localSheetId="20" hidden="1">{"TAB1",#N/A,TRUE,"GENERAL";"TAB2",#N/A,TRUE,"GENERAL";"TAB3",#N/A,TRUE,"GENERAL";"TAB4",#N/A,TRUE,"GENERAL";"TAB5",#N/A,TRUE,"GENERAL"}</definedName>
    <definedName name="_i77" localSheetId="23" hidden="1">{"TAB1",#N/A,TRUE,"GENERAL";"TAB2",#N/A,TRUE,"GENERAL";"TAB3",#N/A,TRUE,"GENERAL";"TAB4",#N/A,TRUE,"GENERAL";"TAB5",#N/A,TRUE,"GENERAL"}</definedName>
    <definedName name="_i77" localSheetId="24" hidden="1">{"TAB1",#N/A,TRUE,"GENERAL";"TAB2",#N/A,TRUE,"GENERAL";"TAB3",#N/A,TRUE,"GENERAL";"TAB4",#N/A,TRUE,"GENERAL";"TAB5",#N/A,TRUE,"GENERAL"}</definedName>
    <definedName name="_i77" localSheetId="25" hidden="1">{"TAB1",#N/A,TRUE,"GENERAL";"TAB2",#N/A,TRUE,"GENERAL";"TAB3",#N/A,TRUE,"GENERAL";"TAB4",#N/A,TRUE,"GENERAL";"TAB5",#N/A,TRUE,"GENERAL"}</definedName>
    <definedName name="_i77" localSheetId="26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0" hidden="1">{"via1",#N/A,TRUE,"general";"via2",#N/A,TRUE,"general";"via3",#N/A,TRUE,"general"}</definedName>
    <definedName name="_i8" localSheetId="14" hidden="1">{"via1",#N/A,TRUE,"general";"via2",#N/A,TRUE,"general";"via3",#N/A,TRUE,"general"}</definedName>
    <definedName name="_i8" localSheetId="20" hidden="1">{"via1",#N/A,TRUE,"general";"via2",#N/A,TRUE,"general";"via3",#N/A,TRUE,"general"}</definedName>
    <definedName name="_i8" localSheetId="23" hidden="1">{"via1",#N/A,TRUE,"general";"via2",#N/A,TRUE,"general";"via3",#N/A,TRUE,"general"}</definedName>
    <definedName name="_i8" localSheetId="24" hidden="1">{"via1",#N/A,TRUE,"general";"via2",#N/A,TRUE,"general";"via3",#N/A,TRUE,"general"}</definedName>
    <definedName name="_i8" localSheetId="25" hidden="1">{"via1",#N/A,TRUE,"general";"via2",#N/A,TRUE,"general";"via3",#N/A,TRUE,"general"}</definedName>
    <definedName name="_i8" localSheetId="26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14" hidden="1">{"TAB1",#N/A,TRUE,"GENERAL";"TAB2",#N/A,TRUE,"GENERAL";"TAB3",#N/A,TRUE,"GENERAL";"TAB4",#N/A,TRUE,"GENERAL";"TAB5",#N/A,TRUE,"GENERAL"}</definedName>
    <definedName name="_i9" localSheetId="20" hidden="1">{"TAB1",#N/A,TRUE,"GENERAL";"TAB2",#N/A,TRUE,"GENERAL";"TAB3",#N/A,TRUE,"GENERAL";"TAB4",#N/A,TRUE,"GENERAL";"TAB5",#N/A,TRUE,"GENERAL"}</definedName>
    <definedName name="_i9" localSheetId="23" hidden="1">{"TAB1",#N/A,TRUE,"GENERAL";"TAB2",#N/A,TRUE,"GENERAL";"TAB3",#N/A,TRUE,"GENERAL";"TAB4",#N/A,TRUE,"GENERAL";"TAB5",#N/A,TRUE,"GENERAL"}</definedName>
    <definedName name="_i9" localSheetId="24" hidden="1">{"TAB1",#N/A,TRUE,"GENERAL";"TAB2",#N/A,TRUE,"GENERAL";"TAB3",#N/A,TRUE,"GENERAL";"TAB4",#N/A,TRUE,"GENERAL";"TAB5",#N/A,TRUE,"GENERAL"}</definedName>
    <definedName name="_i9" localSheetId="25" hidden="1">{"TAB1",#N/A,TRUE,"GENERAL";"TAB2",#N/A,TRUE,"GENERAL";"TAB3",#N/A,TRUE,"GENERAL";"TAB4",#N/A,TRUE,"GENERAL";"TAB5",#N/A,TRUE,"GENERAL"}</definedName>
    <definedName name="_i9" localSheetId="26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14" hidden="1">{"TAB1",#N/A,TRUE,"GENERAL";"TAB2",#N/A,TRUE,"GENERAL";"TAB3",#N/A,TRUE,"GENERAL";"TAB4",#N/A,TRUE,"GENERAL";"TAB5",#N/A,TRUE,"GENERAL"}</definedName>
    <definedName name="_k3" localSheetId="20" hidden="1">{"TAB1",#N/A,TRUE,"GENERAL";"TAB2",#N/A,TRUE,"GENERAL";"TAB3",#N/A,TRUE,"GENERAL";"TAB4",#N/A,TRUE,"GENERAL";"TAB5",#N/A,TRUE,"GENERAL"}</definedName>
    <definedName name="_k3" localSheetId="23" hidden="1">{"TAB1",#N/A,TRUE,"GENERAL";"TAB2",#N/A,TRUE,"GENERAL";"TAB3",#N/A,TRUE,"GENERAL";"TAB4",#N/A,TRUE,"GENERAL";"TAB5",#N/A,TRUE,"GENERAL"}</definedName>
    <definedName name="_k3" localSheetId="24" hidden="1">{"TAB1",#N/A,TRUE,"GENERAL";"TAB2",#N/A,TRUE,"GENERAL";"TAB3",#N/A,TRUE,"GENERAL";"TAB4",#N/A,TRUE,"GENERAL";"TAB5",#N/A,TRUE,"GENERAL"}</definedName>
    <definedName name="_k3" localSheetId="25" hidden="1">{"TAB1",#N/A,TRUE,"GENERAL";"TAB2",#N/A,TRUE,"GENERAL";"TAB3",#N/A,TRUE,"GENERAL";"TAB4",#N/A,TRUE,"GENERAL";"TAB5",#N/A,TRUE,"GENERAL"}</definedName>
    <definedName name="_k3" localSheetId="26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0" hidden="1">{"via1",#N/A,TRUE,"general";"via2",#N/A,TRUE,"general";"via3",#N/A,TRUE,"general"}</definedName>
    <definedName name="_k4" localSheetId="14" hidden="1">{"via1",#N/A,TRUE,"general";"via2",#N/A,TRUE,"general";"via3",#N/A,TRUE,"general"}</definedName>
    <definedName name="_k4" localSheetId="20" hidden="1">{"via1",#N/A,TRUE,"general";"via2",#N/A,TRUE,"general";"via3",#N/A,TRUE,"general"}</definedName>
    <definedName name="_k4" localSheetId="23" hidden="1">{"via1",#N/A,TRUE,"general";"via2",#N/A,TRUE,"general";"via3",#N/A,TRUE,"general"}</definedName>
    <definedName name="_k4" localSheetId="24" hidden="1">{"via1",#N/A,TRUE,"general";"via2",#N/A,TRUE,"general";"via3",#N/A,TRUE,"general"}</definedName>
    <definedName name="_k4" localSheetId="25" hidden="1">{"via1",#N/A,TRUE,"general";"via2",#N/A,TRUE,"general";"via3",#N/A,TRUE,"general"}</definedName>
    <definedName name="_k4" localSheetId="26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14" hidden="1">{"via1",#N/A,TRUE,"general";"via2",#N/A,TRUE,"general";"via3",#N/A,TRUE,"general"}</definedName>
    <definedName name="_k5" localSheetId="20" hidden="1">{"via1",#N/A,TRUE,"general";"via2",#N/A,TRUE,"general";"via3",#N/A,TRUE,"general"}</definedName>
    <definedName name="_k5" localSheetId="23" hidden="1">{"via1",#N/A,TRUE,"general";"via2",#N/A,TRUE,"general";"via3",#N/A,TRUE,"general"}</definedName>
    <definedName name="_k5" localSheetId="24" hidden="1">{"via1",#N/A,TRUE,"general";"via2",#N/A,TRUE,"general";"via3",#N/A,TRUE,"general"}</definedName>
    <definedName name="_k5" localSheetId="25" hidden="1">{"via1",#N/A,TRUE,"general";"via2",#N/A,TRUE,"general";"via3",#N/A,TRUE,"general"}</definedName>
    <definedName name="_k5" localSheetId="26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14" hidden="1">{"TAB1",#N/A,TRUE,"GENERAL";"TAB2",#N/A,TRUE,"GENERAL";"TAB3",#N/A,TRUE,"GENERAL";"TAB4",#N/A,TRUE,"GENERAL";"TAB5",#N/A,TRUE,"GENERAL"}</definedName>
    <definedName name="_k6" localSheetId="20" hidden="1">{"TAB1",#N/A,TRUE,"GENERAL";"TAB2",#N/A,TRUE,"GENERAL";"TAB3",#N/A,TRUE,"GENERAL";"TAB4",#N/A,TRUE,"GENERAL";"TAB5",#N/A,TRUE,"GENERAL"}</definedName>
    <definedName name="_k6" localSheetId="23" hidden="1">{"TAB1",#N/A,TRUE,"GENERAL";"TAB2",#N/A,TRUE,"GENERAL";"TAB3",#N/A,TRUE,"GENERAL";"TAB4",#N/A,TRUE,"GENERAL";"TAB5",#N/A,TRUE,"GENERAL"}</definedName>
    <definedName name="_k6" localSheetId="24" hidden="1">{"TAB1",#N/A,TRUE,"GENERAL";"TAB2",#N/A,TRUE,"GENERAL";"TAB3",#N/A,TRUE,"GENERAL";"TAB4",#N/A,TRUE,"GENERAL";"TAB5",#N/A,TRUE,"GENERAL"}</definedName>
    <definedName name="_k6" localSheetId="25" hidden="1">{"TAB1",#N/A,TRUE,"GENERAL";"TAB2",#N/A,TRUE,"GENERAL";"TAB3",#N/A,TRUE,"GENERAL";"TAB4",#N/A,TRUE,"GENERAL";"TAB5",#N/A,TRUE,"GENERAL"}</definedName>
    <definedName name="_k6" localSheetId="26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0" hidden="1">{"via1",#N/A,TRUE,"general";"via2",#N/A,TRUE,"general";"via3",#N/A,TRUE,"general"}</definedName>
    <definedName name="_k7" localSheetId="14" hidden="1">{"via1",#N/A,TRUE,"general";"via2",#N/A,TRUE,"general";"via3",#N/A,TRUE,"general"}</definedName>
    <definedName name="_k7" localSheetId="20" hidden="1">{"via1",#N/A,TRUE,"general";"via2",#N/A,TRUE,"general";"via3",#N/A,TRUE,"general"}</definedName>
    <definedName name="_k7" localSheetId="23" hidden="1">{"via1",#N/A,TRUE,"general";"via2",#N/A,TRUE,"general";"via3",#N/A,TRUE,"general"}</definedName>
    <definedName name="_k7" localSheetId="24" hidden="1">{"via1",#N/A,TRUE,"general";"via2",#N/A,TRUE,"general";"via3",#N/A,TRUE,"general"}</definedName>
    <definedName name="_k7" localSheetId="25" hidden="1">{"via1",#N/A,TRUE,"general";"via2",#N/A,TRUE,"general";"via3",#N/A,TRUE,"general"}</definedName>
    <definedName name="_k7" localSheetId="26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14" hidden="1">{"via1",#N/A,TRUE,"general";"via2",#N/A,TRUE,"general";"via3",#N/A,TRUE,"general"}</definedName>
    <definedName name="_k8" localSheetId="20" hidden="1">{"via1",#N/A,TRUE,"general";"via2",#N/A,TRUE,"general";"via3",#N/A,TRUE,"general"}</definedName>
    <definedName name="_k8" localSheetId="23" hidden="1">{"via1",#N/A,TRUE,"general";"via2",#N/A,TRUE,"general";"via3",#N/A,TRUE,"general"}</definedName>
    <definedName name="_k8" localSheetId="24" hidden="1">{"via1",#N/A,TRUE,"general";"via2",#N/A,TRUE,"general";"via3",#N/A,TRUE,"general"}</definedName>
    <definedName name="_k8" localSheetId="25" hidden="1">{"via1",#N/A,TRUE,"general";"via2",#N/A,TRUE,"general";"via3",#N/A,TRUE,"general"}</definedName>
    <definedName name="_k8" localSheetId="26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14" hidden="1">{"TAB1",#N/A,TRUE,"GENERAL";"TAB2",#N/A,TRUE,"GENERAL";"TAB3",#N/A,TRUE,"GENERAL";"TAB4",#N/A,TRUE,"GENERAL";"TAB5",#N/A,TRUE,"GENERAL"}</definedName>
    <definedName name="_k9" localSheetId="20" hidden="1">{"TAB1",#N/A,TRUE,"GENERAL";"TAB2",#N/A,TRUE,"GENERAL";"TAB3",#N/A,TRUE,"GENERAL";"TAB4",#N/A,TRUE,"GENERAL";"TAB5",#N/A,TRUE,"GENERAL"}</definedName>
    <definedName name="_k9" localSheetId="23" hidden="1">{"TAB1",#N/A,TRUE,"GENERAL";"TAB2",#N/A,TRUE,"GENERAL";"TAB3",#N/A,TRUE,"GENERAL";"TAB4",#N/A,TRUE,"GENERAL";"TAB5",#N/A,TRUE,"GENERAL"}</definedName>
    <definedName name="_k9" localSheetId="24" hidden="1">{"TAB1",#N/A,TRUE,"GENERAL";"TAB2",#N/A,TRUE,"GENERAL";"TAB3",#N/A,TRUE,"GENERAL";"TAB4",#N/A,TRUE,"GENERAL";"TAB5",#N/A,TRUE,"GENERAL"}</definedName>
    <definedName name="_k9" localSheetId="25" hidden="1">{"TAB1",#N/A,TRUE,"GENERAL";"TAB2",#N/A,TRUE,"GENERAL";"TAB3",#N/A,TRUE,"GENERAL";"TAB4",#N/A,TRUE,"GENERAL";"TAB5",#N/A,TRUE,"GENERAL"}</definedName>
    <definedName name="_k9" localSheetId="26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40" hidden="1">#REF!</definedName>
    <definedName name="_Key1" localSheetId="10" hidden="1">#REF!</definedName>
    <definedName name="_Key1" localSheetId="41" hidden="1">#REF!</definedName>
    <definedName name="_Key1" localSheetId="44" hidden="1">#REF!</definedName>
    <definedName name="_Key1" localSheetId="14" hidden="1">#REF!</definedName>
    <definedName name="_Key1" localSheetId="50" hidden="1">#REF!</definedName>
    <definedName name="_Key1" localSheetId="20" hidden="1">#REF!</definedName>
    <definedName name="_Key1" localSheetId="51" hidden="1">#REF!</definedName>
    <definedName name="_Key1" localSheetId="21" hidden="1">#REF!</definedName>
    <definedName name="_Key1" localSheetId="52" hidden="1">#REF!</definedName>
    <definedName name="_Key1" localSheetId="53" hidden="1">#REF!</definedName>
    <definedName name="_Key1" localSheetId="23" hidden="1">#REF!</definedName>
    <definedName name="_Key1" localSheetId="54" hidden="1">#REF!</definedName>
    <definedName name="_Key1" localSheetId="55" hidden="1">#REF!</definedName>
    <definedName name="_Key1" localSheetId="25" hidden="1">#REF!</definedName>
    <definedName name="_Key1" localSheetId="56" hidden="1">#REF!</definedName>
    <definedName name="_Key1" localSheetId="26" hidden="1">#REF!</definedName>
    <definedName name="_Key1" localSheetId="37" hidden="1">#REF!</definedName>
    <definedName name="_Key1" hidden="1">#REF!</definedName>
    <definedName name="_Key11" localSheetId="40" hidden="1">#REF!</definedName>
    <definedName name="_Key11" localSheetId="10" hidden="1">#REF!</definedName>
    <definedName name="_Key11" localSheetId="41" hidden="1">#REF!</definedName>
    <definedName name="_Key11" localSheetId="44" hidden="1">#REF!</definedName>
    <definedName name="_Key11" localSheetId="14" hidden="1">#REF!</definedName>
    <definedName name="_Key11" localSheetId="50" hidden="1">#REF!</definedName>
    <definedName name="_Key11" localSheetId="20" hidden="1">#REF!</definedName>
    <definedName name="_Key11" localSheetId="51" hidden="1">#REF!</definedName>
    <definedName name="_Key11" localSheetId="21" hidden="1">#REF!</definedName>
    <definedName name="_Key11" localSheetId="52" hidden="1">#REF!</definedName>
    <definedName name="_Key11" localSheetId="53" hidden="1">#REF!</definedName>
    <definedName name="_Key11" localSheetId="23" hidden="1">#REF!</definedName>
    <definedName name="_Key11" localSheetId="54" hidden="1">#REF!</definedName>
    <definedName name="_Key11" localSheetId="55" hidden="1">#REF!</definedName>
    <definedName name="_Key11" localSheetId="25" hidden="1">#REF!</definedName>
    <definedName name="_Key11" localSheetId="56" hidden="1">#REF!</definedName>
    <definedName name="_Key11" localSheetId="26" hidden="1">#REF!</definedName>
    <definedName name="_Key11" localSheetId="37" hidden="1">#REF!</definedName>
    <definedName name="_Key11" hidden="1">#REF!</definedName>
    <definedName name="_Key2" localSheetId="40" hidden="1">#REF!</definedName>
    <definedName name="_Key2" localSheetId="10" hidden="1">#REF!</definedName>
    <definedName name="_Key2" localSheetId="41" hidden="1">#REF!</definedName>
    <definedName name="_Key2" localSheetId="44" hidden="1">#REF!</definedName>
    <definedName name="_Key2" localSheetId="14" hidden="1">#REF!</definedName>
    <definedName name="_Key2" localSheetId="50" hidden="1">#REF!</definedName>
    <definedName name="_Key2" localSheetId="20" hidden="1">#REF!</definedName>
    <definedName name="_Key2" localSheetId="51" hidden="1">#REF!</definedName>
    <definedName name="_Key2" localSheetId="21" hidden="1">#REF!</definedName>
    <definedName name="_Key2" localSheetId="52" hidden="1">#REF!</definedName>
    <definedName name="_Key2" localSheetId="53" hidden="1">#REF!</definedName>
    <definedName name="_Key2" localSheetId="23" hidden="1">#REF!</definedName>
    <definedName name="_Key2" localSheetId="54" hidden="1">#REF!</definedName>
    <definedName name="_Key2" localSheetId="55" hidden="1">#REF!</definedName>
    <definedName name="_Key2" localSheetId="25" hidden="1">#REF!</definedName>
    <definedName name="_Key2" localSheetId="56" hidden="1">#REF!</definedName>
    <definedName name="_Key2" localSheetId="26" hidden="1">#REF!</definedName>
    <definedName name="_Key2" localSheetId="37" hidden="1">#REF!</definedName>
    <definedName name="_Key2" hidden="1">#REF!</definedName>
    <definedName name="_Key21" localSheetId="40" hidden="1">#REF!</definedName>
    <definedName name="_Key21" localSheetId="41" hidden="1">#REF!</definedName>
    <definedName name="_Key21" localSheetId="44" hidden="1">#REF!</definedName>
    <definedName name="_Key21" localSheetId="50" hidden="1">#REF!</definedName>
    <definedName name="_Key21" localSheetId="20" hidden="1">#REF!</definedName>
    <definedName name="_Key21" localSheetId="51" hidden="1">#REF!</definedName>
    <definedName name="_Key21" localSheetId="21" hidden="1">#REF!</definedName>
    <definedName name="_Key21" localSheetId="52" hidden="1">#REF!</definedName>
    <definedName name="_Key21" localSheetId="53" hidden="1">#REF!</definedName>
    <definedName name="_Key21" localSheetId="54" hidden="1">#REF!</definedName>
    <definedName name="_Key21" localSheetId="55" hidden="1">#REF!</definedName>
    <definedName name="_Key21" localSheetId="25" hidden="1">#REF!</definedName>
    <definedName name="_Key21" localSheetId="56" hidden="1">#REF!</definedName>
    <definedName name="_Key21" localSheetId="26" hidden="1">#REF!</definedName>
    <definedName name="_Key21" localSheetId="37" hidden="1">#REF!</definedName>
    <definedName name="_Key21" hidden="1">#REF!</definedName>
    <definedName name="_key3" localSheetId="40" hidden="1">#REF!</definedName>
    <definedName name="_key3" localSheetId="41" hidden="1">#REF!</definedName>
    <definedName name="_key3" localSheetId="44" hidden="1">#REF!</definedName>
    <definedName name="_key3" localSheetId="50" hidden="1">#REF!</definedName>
    <definedName name="_key3" localSheetId="20" hidden="1">#REF!</definedName>
    <definedName name="_key3" localSheetId="51" hidden="1">#REF!</definedName>
    <definedName name="_key3" localSheetId="21" hidden="1">#REF!</definedName>
    <definedName name="_key3" localSheetId="52" hidden="1">#REF!</definedName>
    <definedName name="_key3" localSheetId="53" hidden="1">#REF!</definedName>
    <definedName name="_key3" localSheetId="54" hidden="1">#REF!</definedName>
    <definedName name="_key3" localSheetId="55" hidden="1">#REF!</definedName>
    <definedName name="_key3" localSheetId="25" hidden="1">#REF!</definedName>
    <definedName name="_key3" localSheetId="56" hidden="1">#REF!</definedName>
    <definedName name="_key3" localSheetId="26" hidden="1">#REF!</definedName>
    <definedName name="_key3" localSheetId="37" hidden="1">#REF!</definedName>
    <definedName name="_key3" hidden="1">#REF!</definedName>
    <definedName name="_key31" localSheetId="40" hidden="1">#REF!</definedName>
    <definedName name="_key31" localSheetId="41" hidden="1">#REF!</definedName>
    <definedName name="_key31" localSheetId="44" hidden="1">#REF!</definedName>
    <definedName name="_key31" localSheetId="50" hidden="1">#REF!</definedName>
    <definedName name="_key31" localSheetId="20" hidden="1">#REF!</definedName>
    <definedName name="_key31" localSheetId="51" hidden="1">#REF!</definedName>
    <definedName name="_key31" localSheetId="21" hidden="1">#REF!</definedName>
    <definedName name="_key31" localSheetId="52" hidden="1">#REF!</definedName>
    <definedName name="_key31" localSheetId="53" hidden="1">#REF!</definedName>
    <definedName name="_key31" localSheetId="54" hidden="1">#REF!</definedName>
    <definedName name="_key31" localSheetId="55" hidden="1">#REF!</definedName>
    <definedName name="_key31" localSheetId="25" hidden="1">#REF!</definedName>
    <definedName name="_key31" localSheetId="56" hidden="1">#REF!</definedName>
    <definedName name="_key31" localSheetId="26" hidden="1">#REF!</definedName>
    <definedName name="_key31" localSheetId="37" hidden="1">#REF!</definedName>
    <definedName name="_key31" hidden="1">#REF!</definedName>
    <definedName name="_kjk6" localSheetId="10" hidden="1">{"TAB1",#N/A,TRUE,"GENERAL";"TAB2",#N/A,TRUE,"GENERAL";"TAB3",#N/A,TRUE,"GENERAL";"TAB4",#N/A,TRUE,"GENERAL";"TAB5",#N/A,TRUE,"GENERAL"}</definedName>
    <definedName name="_kjk6" localSheetId="14" hidden="1">{"TAB1",#N/A,TRUE,"GENERAL";"TAB2",#N/A,TRUE,"GENERAL";"TAB3",#N/A,TRUE,"GENERAL";"TAB4",#N/A,TRUE,"GENERAL";"TAB5",#N/A,TRUE,"GENERAL"}</definedName>
    <definedName name="_kjk6" localSheetId="20" hidden="1">{"TAB1",#N/A,TRUE,"GENERAL";"TAB2",#N/A,TRUE,"GENERAL";"TAB3",#N/A,TRUE,"GENERAL";"TAB4",#N/A,TRUE,"GENERAL";"TAB5",#N/A,TRUE,"GENERAL"}</definedName>
    <definedName name="_kjk6" localSheetId="23" hidden="1">{"TAB1",#N/A,TRUE,"GENERAL";"TAB2",#N/A,TRUE,"GENERAL";"TAB3",#N/A,TRUE,"GENERAL";"TAB4",#N/A,TRUE,"GENERAL";"TAB5",#N/A,TRUE,"GENERAL"}</definedName>
    <definedName name="_kjk6" localSheetId="24" hidden="1">{"TAB1",#N/A,TRUE,"GENERAL";"TAB2",#N/A,TRUE,"GENERAL";"TAB3",#N/A,TRUE,"GENERAL";"TAB4",#N/A,TRUE,"GENERAL";"TAB5",#N/A,TRUE,"GENERAL"}</definedName>
    <definedName name="_kjk6" localSheetId="25" hidden="1">{"TAB1",#N/A,TRUE,"GENERAL";"TAB2",#N/A,TRUE,"GENERAL";"TAB3",#N/A,TRUE,"GENERAL";"TAB4",#N/A,TRUE,"GENERAL";"TAB5",#N/A,TRUE,"GENERAL"}</definedName>
    <definedName name="_kjk6" localSheetId="26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10" hidden="1">{"via1",#N/A,TRUE,"general";"via2",#N/A,TRUE,"general";"via3",#N/A,TRUE,"general"}</definedName>
    <definedName name="_m3" localSheetId="14" hidden="1">{"via1",#N/A,TRUE,"general";"via2",#N/A,TRUE,"general";"via3",#N/A,TRUE,"general"}</definedName>
    <definedName name="_m3" localSheetId="20" hidden="1">{"via1",#N/A,TRUE,"general";"via2",#N/A,TRUE,"general";"via3",#N/A,TRUE,"general"}</definedName>
    <definedName name="_m3" localSheetId="23" hidden="1">{"via1",#N/A,TRUE,"general";"via2",#N/A,TRUE,"general";"via3",#N/A,TRUE,"general"}</definedName>
    <definedName name="_m3" localSheetId="24" hidden="1">{"via1",#N/A,TRUE,"general";"via2",#N/A,TRUE,"general";"via3",#N/A,TRUE,"general"}</definedName>
    <definedName name="_m3" localSheetId="25" hidden="1">{"via1",#N/A,TRUE,"general";"via2",#N/A,TRUE,"general";"via3",#N/A,TRUE,"general"}</definedName>
    <definedName name="_m3" localSheetId="26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14" hidden="1">{"TAB1",#N/A,TRUE,"GENERAL";"TAB2",#N/A,TRUE,"GENERAL";"TAB3",#N/A,TRUE,"GENERAL";"TAB4",#N/A,TRUE,"GENERAL";"TAB5",#N/A,TRUE,"GENERAL"}</definedName>
    <definedName name="_m4" localSheetId="20" hidden="1">{"TAB1",#N/A,TRUE,"GENERAL";"TAB2",#N/A,TRUE,"GENERAL";"TAB3",#N/A,TRUE,"GENERAL";"TAB4",#N/A,TRUE,"GENERAL";"TAB5",#N/A,TRUE,"GENERAL"}</definedName>
    <definedName name="_m4" localSheetId="23" hidden="1">{"TAB1",#N/A,TRUE,"GENERAL";"TAB2",#N/A,TRUE,"GENERAL";"TAB3",#N/A,TRUE,"GENERAL";"TAB4",#N/A,TRUE,"GENERAL";"TAB5",#N/A,TRUE,"GENERAL"}</definedName>
    <definedName name="_m4" localSheetId="24" hidden="1">{"TAB1",#N/A,TRUE,"GENERAL";"TAB2",#N/A,TRUE,"GENERAL";"TAB3",#N/A,TRUE,"GENERAL";"TAB4",#N/A,TRUE,"GENERAL";"TAB5",#N/A,TRUE,"GENERAL"}</definedName>
    <definedName name="_m4" localSheetId="25" hidden="1">{"TAB1",#N/A,TRUE,"GENERAL";"TAB2",#N/A,TRUE,"GENERAL";"TAB3",#N/A,TRUE,"GENERAL";"TAB4",#N/A,TRUE,"GENERAL";"TAB5",#N/A,TRUE,"GENERAL"}</definedName>
    <definedName name="_m4" localSheetId="26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0" hidden="1">{"via1",#N/A,TRUE,"general";"via2",#N/A,TRUE,"general";"via3",#N/A,TRUE,"general"}</definedName>
    <definedName name="_m5" localSheetId="14" hidden="1">{"via1",#N/A,TRUE,"general";"via2",#N/A,TRUE,"general";"via3",#N/A,TRUE,"general"}</definedName>
    <definedName name="_m5" localSheetId="20" hidden="1">{"via1",#N/A,TRUE,"general";"via2",#N/A,TRUE,"general";"via3",#N/A,TRUE,"general"}</definedName>
    <definedName name="_m5" localSheetId="23" hidden="1">{"via1",#N/A,TRUE,"general";"via2",#N/A,TRUE,"general";"via3",#N/A,TRUE,"general"}</definedName>
    <definedName name="_m5" localSheetId="24" hidden="1">{"via1",#N/A,TRUE,"general";"via2",#N/A,TRUE,"general";"via3",#N/A,TRUE,"general"}</definedName>
    <definedName name="_m5" localSheetId="25" hidden="1">{"via1",#N/A,TRUE,"general";"via2",#N/A,TRUE,"general";"via3",#N/A,TRUE,"general"}</definedName>
    <definedName name="_m5" localSheetId="26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14" hidden="1">{"TAB1",#N/A,TRUE,"GENERAL";"TAB2",#N/A,TRUE,"GENERAL";"TAB3",#N/A,TRUE,"GENERAL";"TAB4",#N/A,TRUE,"GENERAL";"TAB5",#N/A,TRUE,"GENERAL"}</definedName>
    <definedName name="_m6" localSheetId="20" hidden="1">{"TAB1",#N/A,TRUE,"GENERAL";"TAB2",#N/A,TRUE,"GENERAL";"TAB3",#N/A,TRUE,"GENERAL";"TAB4",#N/A,TRUE,"GENERAL";"TAB5",#N/A,TRUE,"GENERAL"}</definedName>
    <definedName name="_m6" localSheetId="23" hidden="1">{"TAB1",#N/A,TRUE,"GENERAL";"TAB2",#N/A,TRUE,"GENERAL";"TAB3",#N/A,TRUE,"GENERAL";"TAB4",#N/A,TRUE,"GENERAL";"TAB5",#N/A,TRUE,"GENERAL"}</definedName>
    <definedName name="_m6" localSheetId="24" hidden="1">{"TAB1",#N/A,TRUE,"GENERAL";"TAB2",#N/A,TRUE,"GENERAL";"TAB3",#N/A,TRUE,"GENERAL";"TAB4",#N/A,TRUE,"GENERAL";"TAB5",#N/A,TRUE,"GENERAL"}</definedName>
    <definedName name="_m6" localSheetId="25" hidden="1">{"TAB1",#N/A,TRUE,"GENERAL";"TAB2",#N/A,TRUE,"GENERAL";"TAB3",#N/A,TRUE,"GENERAL";"TAB4",#N/A,TRUE,"GENERAL";"TAB5",#N/A,TRUE,"GENERAL"}</definedName>
    <definedName name="_m6" localSheetId="26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14" hidden="1">{"TAB1",#N/A,TRUE,"GENERAL";"TAB2",#N/A,TRUE,"GENERAL";"TAB3",#N/A,TRUE,"GENERAL";"TAB4",#N/A,TRUE,"GENERAL";"TAB5",#N/A,TRUE,"GENERAL"}</definedName>
    <definedName name="_m7" localSheetId="20" hidden="1">{"TAB1",#N/A,TRUE,"GENERAL";"TAB2",#N/A,TRUE,"GENERAL";"TAB3",#N/A,TRUE,"GENERAL";"TAB4",#N/A,TRUE,"GENERAL";"TAB5",#N/A,TRUE,"GENERAL"}</definedName>
    <definedName name="_m7" localSheetId="23" hidden="1">{"TAB1",#N/A,TRUE,"GENERAL";"TAB2",#N/A,TRUE,"GENERAL";"TAB3",#N/A,TRUE,"GENERAL";"TAB4",#N/A,TRUE,"GENERAL";"TAB5",#N/A,TRUE,"GENERAL"}</definedName>
    <definedName name="_m7" localSheetId="24" hidden="1">{"TAB1",#N/A,TRUE,"GENERAL";"TAB2",#N/A,TRUE,"GENERAL";"TAB3",#N/A,TRUE,"GENERAL";"TAB4",#N/A,TRUE,"GENERAL";"TAB5",#N/A,TRUE,"GENERAL"}</definedName>
    <definedName name="_m7" localSheetId="25" hidden="1">{"TAB1",#N/A,TRUE,"GENERAL";"TAB2",#N/A,TRUE,"GENERAL";"TAB3",#N/A,TRUE,"GENERAL";"TAB4",#N/A,TRUE,"GENERAL";"TAB5",#N/A,TRUE,"GENERAL"}</definedName>
    <definedName name="_m7" localSheetId="2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0" hidden="1">{"via1",#N/A,TRUE,"general";"via2",#N/A,TRUE,"general";"via3",#N/A,TRUE,"general"}</definedName>
    <definedName name="_m8" localSheetId="14" hidden="1">{"via1",#N/A,TRUE,"general";"via2",#N/A,TRUE,"general";"via3",#N/A,TRUE,"general"}</definedName>
    <definedName name="_m8" localSheetId="20" hidden="1">{"via1",#N/A,TRUE,"general";"via2",#N/A,TRUE,"general";"via3",#N/A,TRUE,"general"}</definedName>
    <definedName name="_m8" localSheetId="23" hidden="1">{"via1",#N/A,TRUE,"general";"via2",#N/A,TRUE,"general";"via3",#N/A,TRUE,"general"}</definedName>
    <definedName name="_m8" localSheetId="24" hidden="1">{"via1",#N/A,TRUE,"general";"via2",#N/A,TRUE,"general";"via3",#N/A,TRUE,"general"}</definedName>
    <definedName name="_m8" localSheetId="25" hidden="1">{"via1",#N/A,TRUE,"general";"via2",#N/A,TRUE,"general";"via3",#N/A,TRUE,"general"}</definedName>
    <definedName name="_m8" localSheetId="26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14" hidden="1">{"via1",#N/A,TRUE,"general";"via2",#N/A,TRUE,"general";"via3",#N/A,TRUE,"general"}</definedName>
    <definedName name="_m9" localSheetId="20" hidden="1">{"via1",#N/A,TRUE,"general";"via2",#N/A,TRUE,"general";"via3",#N/A,TRUE,"general"}</definedName>
    <definedName name="_m9" localSheetId="23" hidden="1">{"via1",#N/A,TRUE,"general";"via2",#N/A,TRUE,"general";"via3",#N/A,TRUE,"general"}</definedName>
    <definedName name="_m9" localSheetId="24" hidden="1">{"via1",#N/A,TRUE,"general";"via2",#N/A,TRUE,"general";"via3",#N/A,TRUE,"general"}</definedName>
    <definedName name="_m9" localSheetId="25" hidden="1">{"via1",#N/A,TRUE,"general";"via2",#N/A,TRUE,"general";"via3",#N/A,TRUE,"general"}</definedName>
    <definedName name="_m9" localSheetId="26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14" hidden="1">{"TAB1",#N/A,TRUE,"GENERAL";"TAB2",#N/A,TRUE,"GENERAL";"TAB3",#N/A,TRUE,"GENERAL";"TAB4",#N/A,TRUE,"GENERAL";"TAB5",#N/A,TRUE,"GENERAL"}</definedName>
    <definedName name="_n3" localSheetId="20" hidden="1">{"TAB1",#N/A,TRUE,"GENERAL";"TAB2",#N/A,TRUE,"GENERAL";"TAB3",#N/A,TRUE,"GENERAL";"TAB4",#N/A,TRUE,"GENERAL";"TAB5",#N/A,TRUE,"GENERAL"}</definedName>
    <definedName name="_n3" localSheetId="23" hidden="1">{"TAB1",#N/A,TRUE,"GENERAL";"TAB2",#N/A,TRUE,"GENERAL";"TAB3",#N/A,TRUE,"GENERAL";"TAB4",#N/A,TRUE,"GENERAL";"TAB5",#N/A,TRUE,"GENERAL"}</definedName>
    <definedName name="_n3" localSheetId="24" hidden="1">{"TAB1",#N/A,TRUE,"GENERAL";"TAB2",#N/A,TRUE,"GENERAL";"TAB3",#N/A,TRUE,"GENERAL";"TAB4",#N/A,TRUE,"GENERAL";"TAB5",#N/A,TRUE,"GENERAL"}</definedName>
    <definedName name="_n3" localSheetId="25" hidden="1">{"TAB1",#N/A,TRUE,"GENERAL";"TAB2",#N/A,TRUE,"GENERAL";"TAB3",#N/A,TRUE,"GENERAL";"TAB4",#N/A,TRUE,"GENERAL";"TAB5",#N/A,TRUE,"GENERAL"}</definedName>
    <definedName name="_n3" localSheetId="26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0" hidden="1">{"via1",#N/A,TRUE,"general";"via2",#N/A,TRUE,"general";"via3",#N/A,TRUE,"general"}</definedName>
    <definedName name="_n4" localSheetId="14" hidden="1">{"via1",#N/A,TRUE,"general";"via2",#N/A,TRUE,"general";"via3",#N/A,TRUE,"general"}</definedName>
    <definedName name="_n4" localSheetId="20" hidden="1">{"via1",#N/A,TRUE,"general";"via2",#N/A,TRUE,"general";"via3",#N/A,TRUE,"general"}</definedName>
    <definedName name="_n4" localSheetId="23" hidden="1">{"via1",#N/A,TRUE,"general";"via2",#N/A,TRUE,"general";"via3",#N/A,TRUE,"general"}</definedName>
    <definedName name="_n4" localSheetId="24" hidden="1">{"via1",#N/A,TRUE,"general";"via2",#N/A,TRUE,"general";"via3",#N/A,TRUE,"general"}</definedName>
    <definedName name="_n4" localSheetId="25" hidden="1">{"via1",#N/A,TRUE,"general";"via2",#N/A,TRUE,"general";"via3",#N/A,TRUE,"general"}</definedName>
    <definedName name="_n4" localSheetId="26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14" hidden="1">{"TAB1",#N/A,TRUE,"GENERAL";"TAB2",#N/A,TRUE,"GENERAL";"TAB3",#N/A,TRUE,"GENERAL";"TAB4",#N/A,TRUE,"GENERAL";"TAB5",#N/A,TRUE,"GENERAL"}</definedName>
    <definedName name="_n5" localSheetId="20" hidden="1">{"TAB1",#N/A,TRUE,"GENERAL";"TAB2",#N/A,TRUE,"GENERAL";"TAB3",#N/A,TRUE,"GENERAL";"TAB4",#N/A,TRUE,"GENERAL";"TAB5",#N/A,TRUE,"GENERAL"}</definedName>
    <definedName name="_n5" localSheetId="23" hidden="1">{"TAB1",#N/A,TRUE,"GENERAL";"TAB2",#N/A,TRUE,"GENERAL";"TAB3",#N/A,TRUE,"GENERAL";"TAB4",#N/A,TRUE,"GENERAL";"TAB5",#N/A,TRUE,"GENERAL"}</definedName>
    <definedName name="_n5" localSheetId="24" hidden="1">{"TAB1",#N/A,TRUE,"GENERAL";"TAB2",#N/A,TRUE,"GENERAL";"TAB3",#N/A,TRUE,"GENERAL";"TAB4",#N/A,TRUE,"GENERAL";"TAB5",#N/A,TRUE,"GENERAL"}</definedName>
    <definedName name="_n5" localSheetId="25" hidden="1">{"TAB1",#N/A,TRUE,"GENERAL";"TAB2",#N/A,TRUE,"GENERAL";"TAB3",#N/A,TRUE,"GENERAL";"TAB4",#N/A,TRUE,"GENERAL";"TAB5",#N/A,TRUE,"GENERAL"}</definedName>
    <definedName name="_n5" localSheetId="26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10" hidden="1">{"via1",#N/A,TRUE,"general";"via2",#N/A,TRUE,"general";"via3",#N/A,TRUE,"general"}</definedName>
    <definedName name="_nyn7" localSheetId="14" hidden="1">{"via1",#N/A,TRUE,"general";"via2",#N/A,TRUE,"general";"via3",#N/A,TRUE,"general"}</definedName>
    <definedName name="_nyn7" localSheetId="20" hidden="1">{"via1",#N/A,TRUE,"general";"via2",#N/A,TRUE,"general";"via3",#N/A,TRUE,"general"}</definedName>
    <definedName name="_nyn7" localSheetId="23" hidden="1">{"via1",#N/A,TRUE,"general";"via2",#N/A,TRUE,"general";"via3",#N/A,TRUE,"general"}</definedName>
    <definedName name="_nyn7" localSheetId="24" hidden="1">{"via1",#N/A,TRUE,"general";"via2",#N/A,TRUE,"general";"via3",#N/A,TRUE,"general"}</definedName>
    <definedName name="_nyn7" localSheetId="25" hidden="1">{"via1",#N/A,TRUE,"general";"via2",#N/A,TRUE,"general";"via3",#N/A,TRUE,"general"}</definedName>
    <definedName name="_nyn7" localSheetId="26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14" hidden="1">{"via1",#N/A,TRUE,"general";"via2",#N/A,TRUE,"general";"via3",#N/A,TRUE,"general"}</definedName>
    <definedName name="_o4" localSheetId="20" hidden="1">{"via1",#N/A,TRUE,"general";"via2",#N/A,TRUE,"general";"via3",#N/A,TRUE,"general"}</definedName>
    <definedName name="_o4" localSheetId="23" hidden="1">{"via1",#N/A,TRUE,"general";"via2",#N/A,TRUE,"general";"via3",#N/A,TRUE,"general"}</definedName>
    <definedName name="_o4" localSheetId="24" hidden="1">{"via1",#N/A,TRUE,"general";"via2",#N/A,TRUE,"general";"via3",#N/A,TRUE,"general"}</definedName>
    <definedName name="_o4" localSheetId="25" hidden="1">{"via1",#N/A,TRUE,"general";"via2",#N/A,TRUE,"general";"via3",#N/A,TRUE,"general"}</definedName>
    <definedName name="_o4" localSheetId="26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14" hidden="1">{"TAB1",#N/A,TRUE,"GENERAL";"TAB2",#N/A,TRUE,"GENERAL";"TAB3",#N/A,TRUE,"GENERAL";"TAB4",#N/A,TRUE,"GENERAL";"TAB5",#N/A,TRUE,"GENERAL"}</definedName>
    <definedName name="_o5" localSheetId="20" hidden="1">{"TAB1",#N/A,TRUE,"GENERAL";"TAB2",#N/A,TRUE,"GENERAL";"TAB3",#N/A,TRUE,"GENERAL";"TAB4",#N/A,TRUE,"GENERAL";"TAB5",#N/A,TRUE,"GENERAL"}</definedName>
    <definedName name="_o5" localSheetId="23" hidden="1">{"TAB1",#N/A,TRUE,"GENERAL";"TAB2",#N/A,TRUE,"GENERAL";"TAB3",#N/A,TRUE,"GENERAL";"TAB4",#N/A,TRUE,"GENERAL";"TAB5",#N/A,TRUE,"GENERAL"}</definedName>
    <definedName name="_o5" localSheetId="24" hidden="1">{"TAB1",#N/A,TRUE,"GENERAL";"TAB2",#N/A,TRUE,"GENERAL";"TAB3",#N/A,TRUE,"GENERAL";"TAB4",#N/A,TRUE,"GENERAL";"TAB5",#N/A,TRUE,"GENERAL"}</definedName>
    <definedName name="_o5" localSheetId="25" hidden="1">{"TAB1",#N/A,TRUE,"GENERAL";"TAB2",#N/A,TRUE,"GENERAL";"TAB3",#N/A,TRUE,"GENERAL";"TAB4",#N/A,TRUE,"GENERAL";"TAB5",#N/A,TRUE,"GENERAL"}</definedName>
    <definedName name="_o5" localSheetId="26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14" hidden="1">{"TAB1",#N/A,TRUE,"GENERAL";"TAB2",#N/A,TRUE,"GENERAL";"TAB3",#N/A,TRUE,"GENERAL";"TAB4",#N/A,TRUE,"GENERAL";"TAB5",#N/A,TRUE,"GENERAL"}</definedName>
    <definedName name="_o6" localSheetId="20" hidden="1">{"TAB1",#N/A,TRUE,"GENERAL";"TAB2",#N/A,TRUE,"GENERAL";"TAB3",#N/A,TRUE,"GENERAL";"TAB4",#N/A,TRUE,"GENERAL";"TAB5",#N/A,TRUE,"GENERAL"}</definedName>
    <definedName name="_o6" localSheetId="23" hidden="1">{"TAB1",#N/A,TRUE,"GENERAL";"TAB2",#N/A,TRUE,"GENERAL";"TAB3",#N/A,TRUE,"GENERAL";"TAB4",#N/A,TRUE,"GENERAL";"TAB5",#N/A,TRUE,"GENERAL"}</definedName>
    <definedName name="_o6" localSheetId="24" hidden="1">{"TAB1",#N/A,TRUE,"GENERAL";"TAB2",#N/A,TRUE,"GENERAL";"TAB3",#N/A,TRUE,"GENERAL";"TAB4",#N/A,TRUE,"GENERAL";"TAB5",#N/A,TRUE,"GENERAL"}</definedName>
    <definedName name="_o6" localSheetId="25" hidden="1">{"TAB1",#N/A,TRUE,"GENERAL";"TAB2",#N/A,TRUE,"GENERAL";"TAB3",#N/A,TRUE,"GENERAL";"TAB4",#N/A,TRUE,"GENERAL";"TAB5",#N/A,TRUE,"GENERAL"}</definedName>
    <definedName name="_o6" localSheetId="26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14" hidden="1">{"TAB1",#N/A,TRUE,"GENERAL";"TAB2",#N/A,TRUE,"GENERAL";"TAB3",#N/A,TRUE,"GENERAL";"TAB4",#N/A,TRUE,"GENERAL";"TAB5",#N/A,TRUE,"GENERAL"}</definedName>
    <definedName name="_o7" localSheetId="20" hidden="1">{"TAB1",#N/A,TRUE,"GENERAL";"TAB2",#N/A,TRUE,"GENERAL";"TAB3",#N/A,TRUE,"GENERAL";"TAB4",#N/A,TRUE,"GENERAL";"TAB5",#N/A,TRUE,"GENERAL"}</definedName>
    <definedName name="_o7" localSheetId="23" hidden="1">{"TAB1",#N/A,TRUE,"GENERAL";"TAB2",#N/A,TRUE,"GENERAL";"TAB3",#N/A,TRUE,"GENERAL";"TAB4",#N/A,TRUE,"GENERAL";"TAB5",#N/A,TRUE,"GENERAL"}</definedName>
    <definedName name="_o7" localSheetId="24" hidden="1">{"TAB1",#N/A,TRUE,"GENERAL";"TAB2",#N/A,TRUE,"GENERAL";"TAB3",#N/A,TRUE,"GENERAL";"TAB4",#N/A,TRUE,"GENERAL";"TAB5",#N/A,TRUE,"GENERAL"}</definedName>
    <definedName name="_o7" localSheetId="25" hidden="1">{"TAB1",#N/A,TRUE,"GENERAL";"TAB2",#N/A,TRUE,"GENERAL";"TAB3",#N/A,TRUE,"GENERAL";"TAB4",#N/A,TRUE,"GENERAL";"TAB5",#N/A,TRUE,"GENERAL"}</definedName>
    <definedName name="_o7" localSheetId="2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0" hidden="1">{"via1",#N/A,TRUE,"general";"via2",#N/A,TRUE,"general";"via3",#N/A,TRUE,"general"}</definedName>
    <definedName name="_o8" localSheetId="14" hidden="1">{"via1",#N/A,TRUE,"general";"via2",#N/A,TRUE,"general";"via3",#N/A,TRUE,"general"}</definedName>
    <definedName name="_o8" localSheetId="20" hidden="1">{"via1",#N/A,TRUE,"general";"via2",#N/A,TRUE,"general";"via3",#N/A,TRUE,"general"}</definedName>
    <definedName name="_o8" localSheetId="23" hidden="1">{"via1",#N/A,TRUE,"general";"via2",#N/A,TRUE,"general";"via3",#N/A,TRUE,"general"}</definedName>
    <definedName name="_o8" localSheetId="24" hidden="1">{"via1",#N/A,TRUE,"general";"via2",#N/A,TRUE,"general";"via3",#N/A,TRUE,"general"}</definedName>
    <definedName name="_o8" localSheetId="25" hidden="1">{"via1",#N/A,TRUE,"general";"via2",#N/A,TRUE,"general";"via3",#N/A,TRUE,"general"}</definedName>
    <definedName name="_o8" localSheetId="26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14" hidden="1">{"TAB1",#N/A,TRUE,"GENERAL";"TAB2",#N/A,TRUE,"GENERAL";"TAB3",#N/A,TRUE,"GENERAL";"TAB4",#N/A,TRUE,"GENERAL";"TAB5",#N/A,TRUE,"GENERAL"}</definedName>
    <definedName name="_o9" localSheetId="20" hidden="1">{"TAB1",#N/A,TRUE,"GENERAL";"TAB2",#N/A,TRUE,"GENERAL";"TAB3",#N/A,TRUE,"GENERAL";"TAB4",#N/A,TRUE,"GENERAL";"TAB5",#N/A,TRUE,"GENERAL"}</definedName>
    <definedName name="_o9" localSheetId="23" hidden="1">{"TAB1",#N/A,TRUE,"GENERAL";"TAB2",#N/A,TRUE,"GENERAL";"TAB3",#N/A,TRUE,"GENERAL";"TAB4",#N/A,TRUE,"GENERAL";"TAB5",#N/A,TRUE,"GENERAL"}</definedName>
    <definedName name="_o9" localSheetId="24" hidden="1">{"TAB1",#N/A,TRUE,"GENERAL";"TAB2",#N/A,TRUE,"GENERAL";"TAB3",#N/A,TRUE,"GENERAL";"TAB4",#N/A,TRUE,"GENERAL";"TAB5",#N/A,TRUE,"GENERAL"}</definedName>
    <definedName name="_o9" localSheetId="25" hidden="1">{"TAB1",#N/A,TRUE,"GENERAL";"TAB2",#N/A,TRUE,"GENERAL";"TAB3",#N/A,TRUE,"GENERAL";"TAB4",#N/A,TRUE,"GENERAL";"TAB5",#N/A,TRUE,"GENERAL"}</definedName>
    <definedName name="_o9" localSheetId="26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10" hidden="1">{"via1",#N/A,TRUE,"general";"via2",#N/A,TRUE,"general";"via3",#N/A,TRUE,"general"}</definedName>
    <definedName name="_p6" localSheetId="14" hidden="1">{"via1",#N/A,TRUE,"general";"via2",#N/A,TRUE,"general";"via3",#N/A,TRUE,"general"}</definedName>
    <definedName name="_p6" localSheetId="20" hidden="1">{"via1",#N/A,TRUE,"general";"via2",#N/A,TRUE,"general";"via3",#N/A,TRUE,"general"}</definedName>
    <definedName name="_p6" localSheetId="23" hidden="1">{"via1",#N/A,TRUE,"general";"via2",#N/A,TRUE,"general";"via3",#N/A,TRUE,"general"}</definedName>
    <definedName name="_p6" localSheetId="24" hidden="1">{"via1",#N/A,TRUE,"general";"via2",#N/A,TRUE,"general";"via3",#N/A,TRUE,"general"}</definedName>
    <definedName name="_p6" localSheetId="25" hidden="1">{"via1",#N/A,TRUE,"general";"via2",#N/A,TRUE,"general";"via3",#N/A,TRUE,"general"}</definedName>
    <definedName name="_p6" localSheetId="26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14" hidden="1">{"via1",#N/A,TRUE,"general";"via2",#N/A,TRUE,"general";"via3",#N/A,TRUE,"general"}</definedName>
    <definedName name="_p7" localSheetId="20" hidden="1">{"via1",#N/A,TRUE,"general";"via2",#N/A,TRUE,"general";"via3",#N/A,TRUE,"general"}</definedName>
    <definedName name="_p7" localSheetId="23" hidden="1">{"via1",#N/A,TRUE,"general";"via2",#N/A,TRUE,"general";"via3",#N/A,TRUE,"general"}</definedName>
    <definedName name="_p7" localSheetId="24" hidden="1">{"via1",#N/A,TRUE,"general";"via2",#N/A,TRUE,"general";"via3",#N/A,TRUE,"general"}</definedName>
    <definedName name="_p7" localSheetId="25" hidden="1">{"via1",#N/A,TRUE,"general";"via2",#N/A,TRUE,"general";"via3",#N/A,TRUE,"general"}</definedName>
    <definedName name="_p7" localSheetId="26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14" hidden="1">{"TAB1",#N/A,TRUE,"GENERAL";"TAB2",#N/A,TRUE,"GENERAL";"TAB3",#N/A,TRUE,"GENERAL";"TAB4",#N/A,TRUE,"GENERAL";"TAB5",#N/A,TRUE,"GENERAL"}</definedName>
    <definedName name="_p8" localSheetId="20" hidden="1">{"TAB1",#N/A,TRUE,"GENERAL";"TAB2",#N/A,TRUE,"GENERAL";"TAB3",#N/A,TRUE,"GENERAL";"TAB4",#N/A,TRUE,"GENERAL";"TAB5",#N/A,TRUE,"GENERAL"}</definedName>
    <definedName name="_p8" localSheetId="23" hidden="1">{"TAB1",#N/A,TRUE,"GENERAL";"TAB2",#N/A,TRUE,"GENERAL";"TAB3",#N/A,TRUE,"GENERAL";"TAB4",#N/A,TRUE,"GENERAL";"TAB5",#N/A,TRUE,"GENERAL"}</definedName>
    <definedName name="_p8" localSheetId="24" hidden="1">{"TAB1",#N/A,TRUE,"GENERAL";"TAB2",#N/A,TRUE,"GENERAL";"TAB3",#N/A,TRUE,"GENERAL";"TAB4",#N/A,TRUE,"GENERAL";"TAB5",#N/A,TRUE,"GENERAL"}</definedName>
    <definedName name="_p8" localSheetId="25" hidden="1">{"TAB1",#N/A,TRUE,"GENERAL";"TAB2",#N/A,TRUE,"GENERAL";"TAB3",#N/A,TRUE,"GENERAL";"TAB4",#N/A,TRUE,"GENERAL";"TAB5",#N/A,TRUE,"GENERAL"}</definedName>
    <definedName name="_p8" localSheetId="26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40" hidden="1">#REF!</definedName>
    <definedName name="_Parse_Out" localSheetId="10" hidden="1">#REF!</definedName>
    <definedName name="_Parse_Out" localSheetId="41" hidden="1">#REF!</definedName>
    <definedName name="_Parse_Out" localSheetId="44" hidden="1">#REF!</definedName>
    <definedName name="_Parse_Out" localSheetId="14" hidden="1">#REF!</definedName>
    <definedName name="_Parse_Out" localSheetId="50" hidden="1">#REF!</definedName>
    <definedName name="_Parse_Out" localSheetId="20" hidden="1">#REF!</definedName>
    <definedName name="_Parse_Out" localSheetId="51" hidden="1">#REF!</definedName>
    <definedName name="_Parse_Out" localSheetId="21" hidden="1">#REF!</definedName>
    <definedName name="_Parse_Out" localSheetId="52" hidden="1">#REF!</definedName>
    <definedName name="_Parse_Out" localSheetId="53" hidden="1">#REF!</definedName>
    <definedName name="_Parse_Out" localSheetId="23" hidden="1">#REF!</definedName>
    <definedName name="_Parse_Out" localSheetId="54" hidden="1">#REF!</definedName>
    <definedName name="_Parse_Out" localSheetId="55" hidden="1">#REF!</definedName>
    <definedName name="_Parse_Out" localSheetId="25" hidden="1">#REF!</definedName>
    <definedName name="_Parse_Out" localSheetId="56" hidden="1">#REF!</definedName>
    <definedName name="_Parse_Out" localSheetId="26" hidden="1">#REF!</definedName>
    <definedName name="_Parse_Out" localSheetId="37" hidden="1">#REF!</definedName>
    <definedName name="_Parse_Out" hidden="1">#REF!</definedName>
    <definedName name="_r" localSheetId="10" hidden="1">{"TAB1",#N/A,TRUE,"GENERAL";"TAB2",#N/A,TRUE,"GENERAL";"TAB3",#N/A,TRUE,"GENERAL";"TAB4",#N/A,TRUE,"GENERAL";"TAB5",#N/A,TRUE,"GENERAL"}</definedName>
    <definedName name="_r" localSheetId="14" hidden="1">{"TAB1",#N/A,TRUE,"GENERAL";"TAB2",#N/A,TRUE,"GENERAL";"TAB3",#N/A,TRUE,"GENERAL";"TAB4",#N/A,TRUE,"GENERAL";"TAB5",#N/A,TRUE,"GENERAL"}</definedName>
    <definedName name="_r" localSheetId="20" hidden="1">{"TAB1",#N/A,TRUE,"GENERAL";"TAB2",#N/A,TRUE,"GENERAL";"TAB3",#N/A,TRUE,"GENERAL";"TAB4",#N/A,TRUE,"GENERAL";"TAB5",#N/A,TRUE,"GENERAL"}</definedName>
    <definedName name="_r" localSheetId="23" hidden="1">{"TAB1",#N/A,TRUE,"GENERAL";"TAB2",#N/A,TRUE,"GENERAL";"TAB3",#N/A,TRUE,"GENERAL";"TAB4",#N/A,TRUE,"GENERAL";"TAB5",#N/A,TRUE,"GENERAL"}</definedName>
    <definedName name="_r" localSheetId="24" hidden="1">{"TAB1",#N/A,TRUE,"GENERAL";"TAB2",#N/A,TRUE,"GENERAL";"TAB3",#N/A,TRUE,"GENERAL";"TAB4",#N/A,TRUE,"GENERAL";"TAB5",#N/A,TRUE,"GENERAL"}</definedName>
    <definedName name="_r" localSheetId="25" hidden="1">{"TAB1",#N/A,TRUE,"GENERAL";"TAB2",#N/A,TRUE,"GENERAL";"TAB3",#N/A,TRUE,"GENERAL";"TAB4",#N/A,TRUE,"GENERAL";"TAB5",#N/A,TRUE,"GENERAL"}</definedName>
    <definedName name="_r" localSheetId="26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0" hidden="1">{"via1",#N/A,TRUE,"general";"via2",#N/A,TRUE,"general";"via3",#N/A,TRUE,"general"}</definedName>
    <definedName name="_r4r" localSheetId="14" hidden="1">{"via1",#N/A,TRUE,"general";"via2",#N/A,TRUE,"general";"via3",#N/A,TRUE,"general"}</definedName>
    <definedName name="_r4r" localSheetId="20" hidden="1">{"via1",#N/A,TRUE,"general";"via2",#N/A,TRUE,"general";"via3",#N/A,TRUE,"general"}</definedName>
    <definedName name="_r4r" localSheetId="23" hidden="1">{"via1",#N/A,TRUE,"general";"via2",#N/A,TRUE,"general";"via3",#N/A,TRUE,"general"}</definedName>
    <definedName name="_r4r" localSheetId="24" hidden="1">{"via1",#N/A,TRUE,"general";"via2",#N/A,TRUE,"general";"via3",#N/A,TRUE,"general"}</definedName>
    <definedName name="_r4r" localSheetId="25" hidden="1">{"via1",#N/A,TRUE,"general";"via2",#N/A,TRUE,"general";"via3",#N/A,TRUE,"general"}</definedName>
    <definedName name="_r4r" localSheetId="26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14" hidden="1">{"via1",#N/A,TRUE,"general";"via2",#N/A,TRUE,"general";"via3",#N/A,TRUE,"general"}</definedName>
    <definedName name="_rtu6" localSheetId="20" hidden="1">{"via1",#N/A,TRUE,"general";"via2",#N/A,TRUE,"general";"via3",#N/A,TRUE,"general"}</definedName>
    <definedName name="_rtu6" localSheetId="23" hidden="1">{"via1",#N/A,TRUE,"general";"via2",#N/A,TRUE,"general";"via3",#N/A,TRUE,"general"}</definedName>
    <definedName name="_rtu6" localSheetId="24" hidden="1">{"via1",#N/A,TRUE,"general";"via2",#N/A,TRUE,"general";"via3",#N/A,TRUE,"general"}</definedName>
    <definedName name="_rtu6" localSheetId="25" hidden="1">{"via1",#N/A,TRUE,"general";"via2",#N/A,TRUE,"general";"via3",#N/A,TRUE,"general"}</definedName>
    <definedName name="_rtu6" localSheetId="26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14" hidden="1">{"via1",#N/A,TRUE,"general";"via2",#N/A,TRUE,"general";"via3",#N/A,TRUE,"general"}</definedName>
    <definedName name="_s1" localSheetId="20" hidden="1">{"via1",#N/A,TRUE,"general";"via2",#N/A,TRUE,"general";"via3",#N/A,TRUE,"general"}</definedName>
    <definedName name="_s1" localSheetId="23" hidden="1">{"via1",#N/A,TRUE,"general";"via2",#N/A,TRUE,"general";"via3",#N/A,TRUE,"general"}</definedName>
    <definedName name="_s1" localSheetId="24" hidden="1">{"via1",#N/A,TRUE,"general";"via2",#N/A,TRUE,"general";"via3",#N/A,TRUE,"general"}</definedName>
    <definedName name="_s1" localSheetId="25" hidden="1">{"via1",#N/A,TRUE,"general";"via2",#N/A,TRUE,"general";"via3",#N/A,TRUE,"general"}</definedName>
    <definedName name="_s1" localSheetId="26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14" hidden="1">{"TAB1",#N/A,TRUE,"GENERAL";"TAB2",#N/A,TRUE,"GENERAL";"TAB3",#N/A,TRUE,"GENERAL";"TAB4",#N/A,TRUE,"GENERAL";"TAB5",#N/A,TRUE,"GENERAL"}</definedName>
    <definedName name="_s2" localSheetId="20" hidden="1">{"TAB1",#N/A,TRUE,"GENERAL";"TAB2",#N/A,TRUE,"GENERAL";"TAB3",#N/A,TRUE,"GENERAL";"TAB4",#N/A,TRUE,"GENERAL";"TAB5",#N/A,TRUE,"GENERAL"}</definedName>
    <definedName name="_s2" localSheetId="23" hidden="1">{"TAB1",#N/A,TRUE,"GENERAL";"TAB2",#N/A,TRUE,"GENERAL";"TAB3",#N/A,TRUE,"GENERAL";"TAB4",#N/A,TRUE,"GENERAL";"TAB5",#N/A,TRUE,"GENERAL"}</definedName>
    <definedName name="_s2" localSheetId="24" hidden="1">{"TAB1",#N/A,TRUE,"GENERAL";"TAB2",#N/A,TRUE,"GENERAL";"TAB3",#N/A,TRUE,"GENERAL";"TAB4",#N/A,TRUE,"GENERAL";"TAB5",#N/A,TRUE,"GENERAL"}</definedName>
    <definedName name="_s2" localSheetId="25" hidden="1">{"TAB1",#N/A,TRUE,"GENERAL";"TAB2",#N/A,TRUE,"GENERAL";"TAB3",#N/A,TRUE,"GENERAL";"TAB4",#N/A,TRUE,"GENERAL";"TAB5",#N/A,TRUE,"GENERAL"}</definedName>
    <definedName name="_s2" localSheetId="26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14" hidden="1">{"TAB1",#N/A,TRUE,"GENERAL";"TAB2",#N/A,TRUE,"GENERAL";"TAB3",#N/A,TRUE,"GENERAL";"TAB4",#N/A,TRUE,"GENERAL";"TAB5",#N/A,TRUE,"GENERAL"}</definedName>
    <definedName name="_s3" localSheetId="20" hidden="1">{"TAB1",#N/A,TRUE,"GENERAL";"TAB2",#N/A,TRUE,"GENERAL";"TAB3",#N/A,TRUE,"GENERAL";"TAB4",#N/A,TRUE,"GENERAL";"TAB5",#N/A,TRUE,"GENERAL"}</definedName>
    <definedName name="_s3" localSheetId="23" hidden="1">{"TAB1",#N/A,TRUE,"GENERAL";"TAB2",#N/A,TRUE,"GENERAL";"TAB3",#N/A,TRUE,"GENERAL";"TAB4",#N/A,TRUE,"GENERAL";"TAB5",#N/A,TRUE,"GENERAL"}</definedName>
    <definedName name="_s3" localSheetId="24" hidden="1">{"TAB1",#N/A,TRUE,"GENERAL";"TAB2",#N/A,TRUE,"GENERAL";"TAB3",#N/A,TRUE,"GENERAL";"TAB4",#N/A,TRUE,"GENERAL";"TAB5",#N/A,TRUE,"GENERAL"}</definedName>
    <definedName name="_s3" localSheetId="25" hidden="1">{"TAB1",#N/A,TRUE,"GENERAL";"TAB2",#N/A,TRUE,"GENERAL";"TAB3",#N/A,TRUE,"GENERAL";"TAB4",#N/A,TRUE,"GENERAL";"TAB5",#N/A,TRUE,"GENERAL"}</definedName>
    <definedName name="_s3" localSheetId="26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0" hidden="1">{"via1",#N/A,TRUE,"general";"via2",#N/A,TRUE,"general";"via3",#N/A,TRUE,"general"}</definedName>
    <definedName name="_s4" localSheetId="14" hidden="1">{"via1",#N/A,TRUE,"general";"via2",#N/A,TRUE,"general";"via3",#N/A,TRUE,"general"}</definedName>
    <definedName name="_s4" localSheetId="20" hidden="1">{"via1",#N/A,TRUE,"general";"via2",#N/A,TRUE,"general";"via3",#N/A,TRUE,"general"}</definedName>
    <definedName name="_s4" localSheetId="23" hidden="1">{"via1",#N/A,TRUE,"general";"via2",#N/A,TRUE,"general";"via3",#N/A,TRUE,"general"}</definedName>
    <definedName name="_s4" localSheetId="24" hidden="1">{"via1",#N/A,TRUE,"general";"via2",#N/A,TRUE,"general";"via3",#N/A,TRUE,"general"}</definedName>
    <definedName name="_s4" localSheetId="25" hidden="1">{"via1",#N/A,TRUE,"general";"via2",#N/A,TRUE,"general";"via3",#N/A,TRUE,"general"}</definedName>
    <definedName name="_s4" localSheetId="26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14" hidden="1">{"via1",#N/A,TRUE,"general";"via2",#N/A,TRUE,"general";"via3",#N/A,TRUE,"general"}</definedName>
    <definedName name="_s5" localSheetId="20" hidden="1">{"via1",#N/A,TRUE,"general";"via2",#N/A,TRUE,"general";"via3",#N/A,TRUE,"general"}</definedName>
    <definedName name="_s5" localSheetId="23" hidden="1">{"via1",#N/A,TRUE,"general";"via2",#N/A,TRUE,"general";"via3",#N/A,TRUE,"general"}</definedName>
    <definedName name="_s5" localSheetId="24" hidden="1">{"via1",#N/A,TRUE,"general";"via2",#N/A,TRUE,"general";"via3",#N/A,TRUE,"general"}</definedName>
    <definedName name="_s5" localSheetId="25" hidden="1">{"via1",#N/A,TRUE,"general";"via2",#N/A,TRUE,"general";"via3",#N/A,TRUE,"general"}</definedName>
    <definedName name="_s5" localSheetId="26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14" hidden="1">{"TAB1",#N/A,TRUE,"GENERAL";"TAB2",#N/A,TRUE,"GENERAL";"TAB3",#N/A,TRUE,"GENERAL";"TAB4",#N/A,TRUE,"GENERAL";"TAB5",#N/A,TRUE,"GENERAL"}</definedName>
    <definedName name="_s6" localSheetId="20" hidden="1">{"TAB1",#N/A,TRUE,"GENERAL";"TAB2",#N/A,TRUE,"GENERAL";"TAB3",#N/A,TRUE,"GENERAL";"TAB4",#N/A,TRUE,"GENERAL";"TAB5",#N/A,TRUE,"GENERAL"}</definedName>
    <definedName name="_s6" localSheetId="23" hidden="1">{"TAB1",#N/A,TRUE,"GENERAL";"TAB2",#N/A,TRUE,"GENERAL";"TAB3",#N/A,TRUE,"GENERAL";"TAB4",#N/A,TRUE,"GENERAL";"TAB5",#N/A,TRUE,"GENERAL"}</definedName>
    <definedName name="_s6" localSheetId="24" hidden="1">{"TAB1",#N/A,TRUE,"GENERAL";"TAB2",#N/A,TRUE,"GENERAL";"TAB3",#N/A,TRUE,"GENERAL";"TAB4",#N/A,TRUE,"GENERAL";"TAB5",#N/A,TRUE,"GENERAL"}</definedName>
    <definedName name="_s6" localSheetId="25" hidden="1">{"TAB1",#N/A,TRUE,"GENERAL";"TAB2",#N/A,TRUE,"GENERAL";"TAB3",#N/A,TRUE,"GENERAL";"TAB4",#N/A,TRUE,"GENERAL";"TAB5",#N/A,TRUE,"GENERAL"}</definedName>
    <definedName name="_s6" localSheetId="26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0" hidden="1">{"via1",#N/A,TRUE,"general";"via2",#N/A,TRUE,"general";"via3",#N/A,TRUE,"general"}</definedName>
    <definedName name="_s7" localSheetId="14" hidden="1">{"via1",#N/A,TRUE,"general";"via2",#N/A,TRUE,"general";"via3",#N/A,TRUE,"general"}</definedName>
    <definedName name="_s7" localSheetId="20" hidden="1">{"via1",#N/A,TRUE,"general";"via2",#N/A,TRUE,"general";"via3",#N/A,TRUE,"general"}</definedName>
    <definedName name="_s7" localSheetId="23" hidden="1">{"via1",#N/A,TRUE,"general";"via2",#N/A,TRUE,"general";"via3",#N/A,TRUE,"general"}</definedName>
    <definedName name="_s7" localSheetId="24" hidden="1">{"via1",#N/A,TRUE,"general";"via2",#N/A,TRUE,"general";"via3",#N/A,TRUE,"general"}</definedName>
    <definedName name="_s7" localSheetId="25" hidden="1">{"via1",#N/A,TRUE,"general";"via2",#N/A,TRUE,"general";"via3",#N/A,TRUE,"general"}</definedName>
    <definedName name="_s7" localSheetId="26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40" hidden="1">#REF!</definedName>
    <definedName name="_Sort" localSheetId="10" hidden="1">#REF!</definedName>
    <definedName name="_Sort" localSheetId="41" hidden="1">#REF!</definedName>
    <definedName name="_Sort" localSheetId="44" hidden="1">#REF!</definedName>
    <definedName name="_Sort" localSheetId="14" hidden="1">#REF!</definedName>
    <definedName name="_Sort" localSheetId="50" hidden="1">#REF!</definedName>
    <definedName name="_Sort" localSheetId="20" hidden="1">#REF!</definedName>
    <definedName name="_Sort" localSheetId="51" hidden="1">#REF!</definedName>
    <definedName name="_Sort" localSheetId="21" hidden="1">#REF!</definedName>
    <definedName name="_Sort" localSheetId="52" hidden="1">#REF!</definedName>
    <definedName name="_Sort" localSheetId="53" hidden="1">#REF!</definedName>
    <definedName name="_Sort" localSheetId="23" hidden="1">#REF!</definedName>
    <definedName name="_Sort" localSheetId="54" hidden="1">#REF!</definedName>
    <definedName name="_Sort" localSheetId="55" hidden="1">#REF!</definedName>
    <definedName name="_Sort" localSheetId="25" hidden="1">#REF!</definedName>
    <definedName name="_Sort" localSheetId="56" hidden="1">#REF!</definedName>
    <definedName name="_Sort" localSheetId="26" hidden="1">#REF!</definedName>
    <definedName name="_Sort" localSheetId="37" hidden="1">#REF!</definedName>
    <definedName name="_Sort" hidden="1">#REF!</definedName>
    <definedName name="_t3" localSheetId="10" hidden="1">{"TAB1",#N/A,TRUE,"GENERAL";"TAB2",#N/A,TRUE,"GENERAL";"TAB3",#N/A,TRUE,"GENERAL";"TAB4",#N/A,TRUE,"GENERAL";"TAB5",#N/A,TRUE,"GENERAL"}</definedName>
    <definedName name="_t3" localSheetId="14" hidden="1">{"TAB1",#N/A,TRUE,"GENERAL";"TAB2",#N/A,TRUE,"GENERAL";"TAB3",#N/A,TRUE,"GENERAL";"TAB4",#N/A,TRUE,"GENERAL";"TAB5",#N/A,TRUE,"GENERAL"}</definedName>
    <definedName name="_t3" localSheetId="20" hidden="1">{"TAB1",#N/A,TRUE,"GENERAL";"TAB2",#N/A,TRUE,"GENERAL";"TAB3",#N/A,TRUE,"GENERAL";"TAB4",#N/A,TRUE,"GENERAL";"TAB5",#N/A,TRUE,"GENERAL"}</definedName>
    <definedName name="_t3" localSheetId="23" hidden="1">{"TAB1",#N/A,TRUE,"GENERAL";"TAB2",#N/A,TRUE,"GENERAL";"TAB3",#N/A,TRUE,"GENERAL";"TAB4",#N/A,TRUE,"GENERAL";"TAB5",#N/A,TRUE,"GENERAL"}</definedName>
    <definedName name="_t3" localSheetId="24" hidden="1">{"TAB1",#N/A,TRUE,"GENERAL";"TAB2",#N/A,TRUE,"GENERAL";"TAB3",#N/A,TRUE,"GENERAL";"TAB4",#N/A,TRUE,"GENERAL";"TAB5",#N/A,TRUE,"GENERAL"}</definedName>
    <definedName name="_t3" localSheetId="25" hidden="1">{"TAB1",#N/A,TRUE,"GENERAL";"TAB2",#N/A,TRUE,"GENERAL";"TAB3",#N/A,TRUE,"GENERAL";"TAB4",#N/A,TRUE,"GENERAL";"TAB5",#N/A,TRUE,"GENERAL"}</definedName>
    <definedName name="_t3" localSheetId="26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0" hidden="1">{"via1",#N/A,TRUE,"general";"via2",#N/A,TRUE,"general";"via3",#N/A,TRUE,"general"}</definedName>
    <definedName name="_t4" localSheetId="14" hidden="1">{"via1",#N/A,TRUE,"general";"via2",#N/A,TRUE,"general";"via3",#N/A,TRUE,"general"}</definedName>
    <definedName name="_t4" localSheetId="20" hidden="1">{"via1",#N/A,TRUE,"general";"via2",#N/A,TRUE,"general";"via3",#N/A,TRUE,"general"}</definedName>
    <definedName name="_t4" localSheetId="23" hidden="1">{"via1",#N/A,TRUE,"general";"via2",#N/A,TRUE,"general";"via3",#N/A,TRUE,"general"}</definedName>
    <definedName name="_t4" localSheetId="24" hidden="1">{"via1",#N/A,TRUE,"general";"via2",#N/A,TRUE,"general";"via3",#N/A,TRUE,"general"}</definedName>
    <definedName name="_t4" localSheetId="25" hidden="1">{"via1",#N/A,TRUE,"general";"via2",#N/A,TRUE,"general";"via3",#N/A,TRUE,"general"}</definedName>
    <definedName name="_t4" localSheetId="26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14" hidden="1">{"TAB1",#N/A,TRUE,"GENERAL";"TAB2",#N/A,TRUE,"GENERAL";"TAB3",#N/A,TRUE,"GENERAL";"TAB4",#N/A,TRUE,"GENERAL";"TAB5",#N/A,TRUE,"GENERAL"}</definedName>
    <definedName name="_t5" localSheetId="20" hidden="1">{"TAB1",#N/A,TRUE,"GENERAL";"TAB2",#N/A,TRUE,"GENERAL";"TAB3",#N/A,TRUE,"GENERAL";"TAB4",#N/A,TRUE,"GENERAL";"TAB5",#N/A,TRUE,"GENERAL"}</definedName>
    <definedName name="_t5" localSheetId="23" hidden="1">{"TAB1",#N/A,TRUE,"GENERAL";"TAB2",#N/A,TRUE,"GENERAL";"TAB3",#N/A,TRUE,"GENERAL";"TAB4",#N/A,TRUE,"GENERAL";"TAB5",#N/A,TRUE,"GENERAL"}</definedName>
    <definedName name="_t5" localSheetId="24" hidden="1">{"TAB1",#N/A,TRUE,"GENERAL";"TAB2",#N/A,TRUE,"GENERAL";"TAB3",#N/A,TRUE,"GENERAL";"TAB4",#N/A,TRUE,"GENERAL";"TAB5",#N/A,TRUE,"GENERAL"}</definedName>
    <definedName name="_t5" localSheetId="25" hidden="1">{"TAB1",#N/A,TRUE,"GENERAL";"TAB2",#N/A,TRUE,"GENERAL";"TAB3",#N/A,TRUE,"GENERAL";"TAB4",#N/A,TRUE,"GENERAL";"TAB5",#N/A,TRUE,"GENERAL"}</definedName>
    <definedName name="_t5" localSheetId="26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0" hidden="1">{"via1",#N/A,TRUE,"general";"via2",#N/A,TRUE,"general";"via3",#N/A,TRUE,"general"}</definedName>
    <definedName name="_t6" localSheetId="14" hidden="1">{"via1",#N/A,TRUE,"general";"via2",#N/A,TRUE,"general";"via3",#N/A,TRUE,"general"}</definedName>
    <definedName name="_t6" localSheetId="20" hidden="1">{"via1",#N/A,TRUE,"general";"via2",#N/A,TRUE,"general";"via3",#N/A,TRUE,"general"}</definedName>
    <definedName name="_t6" localSheetId="23" hidden="1">{"via1",#N/A,TRUE,"general";"via2",#N/A,TRUE,"general";"via3",#N/A,TRUE,"general"}</definedName>
    <definedName name="_t6" localSheetId="24" hidden="1">{"via1",#N/A,TRUE,"general";"via2",#N/A,TRUE,"general";"via3",#N/A,TRUE,"general"}</definedName>
    <definedName name="_t6" localSheetId="25" hidden="1">{"via1",#N/A,TRUE,"general";"via2",#N/A,TRUE,"general";"via3",#N/A,TRUE,"general"}</definedName>
    <definedName name="_t6" localSheetId="26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14" hidden="1">{"TAB1",#N/A,TRUE,"GENERAL";"TAB2",#N/A,TRUE,"GENERAL";"TAB3",#N/A,TRUE,"GENERAL";"TAB4",#N/A,TRUE,"GENERAL";"TAB5",#N/A,TRUE,"GENERAL"}</definedName>
    <definedName name="_t66" localSheetId="20" hidden="1">{"TAB1",#N/A,TRUE,"GENERAL";"TAB2",#N/A,TRUE,"GENERAL";"TAB3",#N/A,TRUE,"GENERAL";"TAB4",#N/A,TRUE,"GENERAL";"TAB5",#N/A,TRUE,"GENERAL"}</definedName>
    <definedName name="_t66" localSheetId="23" hidden="1">{"TAB1",#N/A,TRUE,"GENERAL";"TAB2",#N/A,TRUE,"GENERAL";"TAB3",#N/A,TRUE,"GENERAL";"TAB4",#N/A,TRUE,"GENERAL";"TAB5",#N/A,TRUE,"GENERAL"}</definedName>
    <definedName name="_t66" localSheetId="24" hidden="1">{"TAB1",#N/A,TRUE,"GENERAL";"TAB2",#N/A,TRUE,"GENERAL";"TAB3",#N/A,TRUE,"GENERAL";"TAB4",#N/A,TRUE,"GENERAL";"TAB5",#N/A,TRUE,"GENERAL"}</definedName>
    <definedName name="_t66" localSheetId="25" hidden="1">{"TAB1",#N/A,TRUE,"GENERAL";"TAB2",#N/A,TRUE,"GENERAL";"TAB3",#N/A,TRUE,"GENERAL";"TAB4",#N/A,TRUE,"GENERAL";"TAB5",#N/A,TRUE,"GENERAL"}</definedName>
    <definedName name="_t66" localSheetId="26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0" hidden="1">{"via1",#N/A,TRUE,"general";"via2",#N/A,TRUE,"general";"via3",#N/A,TRUE,"general"}</definedName>
    <definedName name="_t7" localSheetId="14" hidden="1">{"via1",#N/A,TRUE,"general";"via2",#N/A,TRUE,"general";"via3",#N/A,TRUE,"general"}</definedName>
    <definedName name="_t7" localSheetId="20" hidden="1">{"via1",#N/A,TRUE,"general";"via2",#N/A,TRUE,"general";"via3",#N/A,TRUE,"general"}</definedName>
    <definedName name="_t7" localSheetId="23" hidden="1">{"via1",#N/A,TRUE,"general";"via2",#N/A,TRUE,"general";"via3",#N/A,TRUE,"general"}</definedName>
    <definedName name="_t7" localSheetId="24" hidden="1">{"via1",#N/A,TRUE,"general";"via2",#N/A,TRUE,"general";"via3",#N/A,TRUE,"general"}</definedName>
    <definedName name="_t7" localSheetId="25" hidden="1">{"via1",#N/A,TRUE,"general";"via2",#N/A,TRUE,"general";"via3",#N/A,TRUE,"general"}</definedName>
    <definedName name="_t7" localSheetId="26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14" hidden="1">{"TAB1",#N/A,TRUE,"GENERAL";"TAB2",#N/A,TRUE,"GENERAL";"TAB3",#N/A,TRUE,"GENERAL";"TAB4",#N/A,TRUE,"GENERAL";"TAB5",#N/A,TRUE,"GENERAL"}</definedName>
    <definedName name="_t77" localSheetId="20" hidden="1">{"TAB1",#N/A,TRUE,"GENERAL";"TAB2",#N/A,TRUE,"GENERAL";"TAB3",#N/A,TRUE,"GENERAL";"TAB4",#N/A,TRUE,"GENERAL";"TAB5",#N/A,TRUE,"GENERAL"}</definedName>
    <definedName name="_t77" localSheetId="23" hidden="1">{"TAB1",#N/A,TRUE,"GENERAL";"TAB2",#N/A,TRUE,"GENERAL";"TAB3",#N/A,TRUE,"GENERAL";"TAB4",#N/A,TRUE,"GENERAL";"TAB5",#N/A,TRUE,"GENERAL"}</definedName>
    <definedName name="_t77" localSheetId="24" hidden="1">{"TAB1",#N/A,TRUE,"GENERAL";"TAB2",#N/A,TRUE,"GENERAL";"TAB3",#N/A,TRUE,"GENERAL";"TAB4",#N/A,TRUE,"GENERAL";"TAB5",#N/A,TRUE,"GENERAL"}</definedName>
    <definedName name="_t77" localSheetId="25" hidden="1">{"TAB1",#N/A,TRUE,"GENERAL";"TAB2",#N/A,TRUE,"GENERAL";"TAB3",#N/A,TRUE,"GENERAL";"TAB4",#N/A,TRUE,"GENERAL";"TAB5",#N/A,TRUE,"GENERAL"}</definedName>
    <definedName name="_t77" localSheetId="26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14" hidden="1">{"TAB1",#N/A,TRUE,"GENERAL";"TAB2",#N/A,TRUE,"GENERAL";"TAB3",#N/A,TRUE,"GENERAL";"TAB4",#N/A,TRUE,"GENERAL";"TAB5",#N/A,TRUE,"GENERAL"}</definedName>
    <definedName name="_t8" localSheetId="20" hidden="1">{"TAB1",#N/A,TRUE,"GENERAL";"TAB2",#N/A,TRUE,"GENERAL";"TAB3",#N/A,TRUE,"GENERAL";"TAB4",#N/A,TRUE,"GENERAL";"TAB5",#N/A,TRUE,"GENERAL"}</definedName>
    <definedName name="_t8" localSheetId="23" hidden="1">{"TAB1",#N/A,TRUE,"GENERAL";"TAB2",#N/A,TRUE,"GENERAL";"TAB3",#N/A,TRUE,"GENERAL";"TAB4",#N/A,TRUE,"GENERAL";"TAB5",#N/A,TRUE,"GENERAL"}</definedName>
    <definedName name="_t8" localSheetId="24" hidden="1">{"TAB1",#N/A,TRUE,"GENERAL";"TAB2",#N/A,TRUE,"GENERAL";"TAB3",#N/A,TRUE,"GENERAL";"TAB4",#N/A,TRUE,"GENERAL";"TAB5",#N/A,TRUE,"GENERAL"}</definedName>
    <definedName name="_t8" localSheetId="25" hidden="1">{"TAB1",#N/A,TRUE,"GENERAL";"TAB2",#N/A,TRUE,"GENERAL";"TAB3",#N/A,TRUE,"GENERAL";"TAB4",#N/A,TRUE,"GENERAL";"TAB5",#N/A,TRUE,"GENERAL"}</definedName>
    <definedName name="_t8" localSheetId="26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0" hidden="1">{"via1",#N/A,TRUE,"general";"via2",#N/A,TRUE,"general";"via3",#N/A,TRUE,"general"}</definedName>
    <definedName name="_t88" localSheetId="14" hidden="1">{"via1",#N/A,TRUE,"general";"via2",#N/A,TRUE,"general";"via3",#N/A,TRUE,"general"}</definedName>
    <definedName name="_t88" localSheetId="20" hidden="1">{"via1",#N/A,TRUE,"general";"via2",#N/A,TRUE,"general";"via3",#N/A,TRUE,"general"}</definedName>
    <definedName name="_t88" localSheetId="23" hidden="1">{"via1",#N/A,TRUE,"general";"via2",#N/A,TRUE,"general";"via3",#N/A,TRUE,"general"}</definedName>
    <definedName name="_t88" localSheetId="24" hidden="1">{"via1",#N/A,TRUE,"general";"via2",#N/A,TRUE,"general";"via3",#N/A,TRUE,"general"}</definedName>
    <definedName name="_t88" localSheetId="25" hidden="1">{"via1",#N/A,TRUE,"general";"via2",#N/A,TRUE,"general";"via3",#N/A,TRUE,"general"}</definedName>
    <definedName name="_t88" localSheetId="26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14" hidden="1">{"TAB1",#N/A,TRUE,"GENERAL";"TAB2",#N/A,TRUE,"GENERAL";"TAB3",#N/A,TRUE,"GENERAL";"TAB4",#N/A,TRUE,"GENERAL";"TAB5",#N/A,TRUE,"GENERAL"}</definedName>
    <definedName name="_t9" localSheetId="20" hidden="1">{"TAB1",#N/A,TRUE,"GENERAL";"TAB2",#N/A,TRUE,"GENERAL";"TAB3",#N/A,TRUE,"GENERAL";"TAB4",#N/A,TRUE,"GENERAL";"TAB5",#N/A,TRUE,"GENERAL"}</definedName>
    <definedName name="_t9" localSheetId="23" hidden="1">{"TAB1",#N/A,TRUE,"GENERAL";"TAB2",#N/A,TRUE,"GENERAL";"TAB3",#N/A,TRUE,"GENERAL";"TAB4",#N/A,TRUE,"GENERAL";"TAB5",#N/A,TRUE,"GENERAL"}</definedName>
    <definedName name="_t9" localSheetId="24" hidden="1">{"TAB1",#N/A,TRUE,"GENERAL";"TAB2",#N/A,TRUE,"GENERAL";"TAB3",#N/A,TRUE,"GENERAL";"TAB4",#N/A,TRUE,"GENERAL";"TAB5",#N/A,TRUE,"GENERAL"}</definedName>
    <definedName name="_t9" localSheetId="25" hidden="1">{"TAB1",#N/A,TRUE,"GENERAL";"TAB2",#N/A,TRUE,"GENERAL";"TAB3",#N/A,TRUE,"GENERAL";"TAB4",#N/A,TRUE,"GENERAL";"TAB5",#N/A,TRUE,"GENERAL"}</definedName>
    <definedName name="_t9" localSheetId="26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0" hidden="1">{"via1",#N/A,TRUE,"general";"via2",#N/A,TRUE,"general";"via3",#N/A,TRUE,"general"}</definedName>
    <definedName name="_t99" localSheetId="14" hidden="1">{"via1",#N/A,TRUE,"general";"via2",#N/A,TRUE,"general";"via3",#N/A,TRUE,"general"}</definedName>
    <definedName name="_t99" localSheetId="20" hidden="1">{"via1",#N/A,TRUE,"general";"via2",#N/A,TRUE,"general";"via3",#N/A,TRUE,"general"}</definedName>
    <definedName name="_t99" localSheetId="23" hidden="1">{"via1",#N/A,TRUE,"general";"via2",#N/A,TRUE,"general";"via3",#N/A,TRUE,"general"}</definedName>
    <definedName name="_t99" localSheetId="24" hidden="1">{"via1",#N/A,TRUE,"general";"via2",#N/A,TRUE,"general";"via3",#N/A,TRUE,"general"}</definedName>
    <definedName name="_t99" localSheetId="25" hidden="1">{"via1",#N/A,TRUE,"general";"via2",#N/A,TRUE,"general";"via3",#N/A,TRUE,"general"}</definedName>
    <definedName name="_t99" localSheetId="26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14" hidden="1">{"TAB1",#N/A,TRUE,"GENERAL";"TAB2",#N/A,TRUE,"GENERAL";"TAB3",#N/A,TRUE,"GENERAL";"TAB4",#N/A,TRUE,"GENERAL";"TAB5",#N/A,TRUE,"GENERAL"}</definedName>
    <definedName name="_u4" localSheetId="20" hidden="1">{"TAB1",#N/A,TRUE,"GENERAL";"TAB2",#N/A,TRUE,"GENERAL";"TAB3",#N/A,TRUE,"GENERAL";"TAB4",#N/A,TRUE,"GENERAL";"TAB5",#N/A,TRUE,"GENERAL"}</definedName>
    <definedName name="_u4" localSheetId="23" hidden="1">{"TAB1",#N/A,TRUE,"GENERAL";"TAB2",#N/A,TRUE,"GENERAL";"TAB3",#N/A,TRUE,"GENERAL";"TAB4",#N/A,TRUE,"GENERAL";"TAB5",#N/A,TRUE,"GENERAL"}</definedName>
    <definedName name="_u4" localSheetId="24" hidden="1">{"TAB1",#N/A,TRUE,"GENERAL";"TAB2",#N/A,TRUE,"GENERAL";"TAB3",#N/A,TRUE,"GENERAL";"TAB4",#N/A,TRUE,"GENERAL";"TAB5",#N/A,TRUE,"GENERAL"}</definedName>
    <definedName name="_u4" localSheetId="25" hidden="1">{"TAB1",#N/A,TRUE,"GENERAL";"TAB2",#N/A,TRUE,"GENERAL";"TAB3",#N/A,TRUE,"GENERAL";"TAB4",#N/A,TRUE,"GENERAL";"TAB5",#N/A,TRUE,"GENERAL"}</definedName>
    <definedName name="_u4" localSheetId="26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14" hidden="1">{"TAB1",#N/A,TRUE,"GENERAL";"TAB2",#N/A,TRUE,"GENERAL";"TAB3",#N/A,TRUE,"GENERAL";"TAB4",#N/A,TRUE,"GENERAL";"TAB5",#N/A,TRUE,"GENERAL"}</definedName>
    <definedName name="_u5" localSheetId="20" hidden="1">{"TAB1",#N/A,TRUE,"GENERAL";"TAB2",#N/A,TRUE,"GENERAL";"TAB3",#N/A,TRUE,"GENERAL";"TAB4",#N/A,TRUE,"GENERAL";"TAB5",#N/A,TRUE,"GENERAL"}</definedName>
    <definedName name="_u5" localSheetId="23" hidden="1">{"TAB1",#N/A,TRUE,"GENERAL";"TAB2",#N/A,TRUE,"GENERAL";"TAB3",#N/A,TRUE,"GENERAL";"TAB4",#N/A,TRUE,"GENERAL";"TAB5",#N/A,TRUE,"GENERAL"}</definedName>
    <definedName name="_u5" localSheetId="24" hidden="1">{"TAB1",#N/A,TRUE,"GENERAL";"TAB2",#N/A,TRUE,"GENERAL";"TAB3",#N/A,TRUE,"GENERAL";"TAB4",#N/A,TRUE,"GENERAL";"TAB5",#N/A,TRUE,"GENERAL"}</definedName>
    <definedName name="_u5" localSheetId="25" hidden="1">{"TAB1",#N/A,TRUE,"GENERAL";"TAB2",#N/A,TRUE,"GENERAL";"TAB3",#N/A,TRUE,"GENERAL";"TAB4",#N/A,TRUE,"GENERAL";"TAB5",#N/A,TRUE,"GENERAL"}</definedName>
    <definedName name="_u5" localSheetId="26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14" hidden="1">{"TAB1",#N/A,TRUE,"GENERAL";"TAB2",#N/A,TRUE,"GENERAL";"TAB3",#N/A,TRUE,"GENERAL";"TAB4",#N/A,TRUE,"GENERAL";"TAB5",#N/A,TRUE,"GENERAL"}</definedName>
    <definedName name="_u6" localSheetId="20" hidden="1">{"TAB1",#N/A,TRUE,"GENERAL";"TAB2",#N/A,TRUE,"GENERAL";"TAB3",#N/A,TRUE,"GENERAL";"TAB4",#N/A,TRUE,"GENERAL";"TAB5",#N/A,TRUE,"GENERAL"}</definedName>
    <definedName name="_u6" localSheetId="23" hidden="1">{"TAB1",#N/A,TRUE,"GENERAL";"TAB2",#N/A,TRUE,"GENERAL";"TAB3",#N/A,TRUE,"GENERAL";"TAB4",#N/A,TRUE,"GENERAL";"TAB5",#N/A,TRUE,"GENERAL"}</definedName>
    <definedName name="_u6" localSheetId="24" hidden="1">{"TAB1",#N/A,TRUE,"GENERAL";"TAB2",#N/A,TRUE,"GENERAL";"TAB3",#N/A,TRUE,"GENERAL";"TAB4",#N/A,TRUE,"GENERAL";"TAB5",#N/A,TRUE,"GENERAL"}</definedName>
    <definedName name="_u6" localSheetId="25" hidden="1">{"TAB1",#N/A,TRUE,"GENERAL";"TAB2",#N/A,TRUE,"GENERAL";"TAB3",#N/A,TRUE,"GENERAL";"TAB4",#N/A,TRUE,"GENERAL";"TAB5",#N/A,TRUE,"GENERAL"}</definedName>
    <definedName name="_u6" localSheetId="26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0" hidden="1">{"via1",#N/A,TRUE,"general";"via2",#N/A,TRUE,"general";"via3",#N/A,TRUE,"general"}</definedName>
    <definedName name="_u7" localSheetId="14" hidden="1">{"via1",#N/A,TRUE,"general";"via2",#N/A,TRUE,"general";"via3",#N/A,TRUE,"general"}</definedName>
    <definedName name="_u7" localSheetId="20" hidden="1">{"via1",#N/A,TRUE,"general";"via2",#N/A,TRUE,"general";"via3",#N/A,TRUE,"general"}</definedName>
    <definedName name="_u7" localSheetId="23" hidden="1">{"via1",#N/A,TRUE,"general";"via2",#N/A,TRUE,"general";"via3",#N/A,TRUE,"general"}</definedName>
    <definedName name="_u7" localSheetId="24" hidden="1">{"via1",#N/A,TRUE,"general";"via2",#N/A,TRUE,"general";"via3",#N/A,TRUE,"general"}</definedName>
    <definedName name="_u7" localSheetId="25" hidden="1">{"via1",#N/A,TRUE,"general";"via2",#N/A,TRUE,"general";"via3",#N/A,TRUE,"general"}</definedName>
    <definedName name="_u7" localSheetId="26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14" hidden="1">{"TAB1",#N/A,TRUE,"GENERAL";"TAB2",#N/A,TRUE,"GENERAL";"TAB3",#N/A,TRUE,"GENERAL";"TAB4",#N/A,TRUE,"GENERAL";"TAB5",#N/A,TRUE,"GENERAL"}</definedName>
    <definedName name="_u8" localSheetId="20" hidden="1">{"TAB1",#N/A,TRUE,"GENERAL";"TAB2",#N/A,TRUE,"GENERAL";"TAB3",#N/A,TRUE,"GENERAL";"TAB4",#N/A,TRUE,"GENERAL";"TAB5",#N/A,TRUE,"GENERAL"}</definedName>
    <definedName name="_u8" localSheetId="23" hidden="1">{"TAB1",#N/A,TRUE,"GENERAL";"TAB2",#N/A,TRUE,"GENERAL";"TAB3",#N/A,TRUE,"GENERAL";"TAB4",#N/A,TRUE,"GENERAL";"TAB5",#N/A,TRUE,"GENERAL"}</definedName>
    <definedName name="_u8" localSheetId="24" hidden="1">{"TAB1",#N/A,TRUE,"GENERAL";"TAB2",#N/A,TRUE,"GENERAL";"TAB3",#N/A,TRUE,"GENERAL";"TAB4",#N/A,TRUE,"GENERAL";"TAB5",#N/A,TRUE,"GENERAL"}</definedName>
    <definedName name="_u8" localSheetId="25" hidden="1">{"TAB1",#N/A,TRUE,"GENERAL";"TAB2",#N/A,TRUE,"GENERAL";"TAB3",#N/A,TRUE,"GENERAL";"TAB4",#N/A,TRUE,"GENERAL";"TAB5",#N/A,TRUE,"GENERAL"}</definedName>
    <definedName name="_u8" localSheetId="26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14" hidden="1">{"TAB1",#N/A,TRUE,"GENERAL";"TAB2",#N/A,TRUE,"GENERAL";"TAB3",#N/A,TRUE,"GENERAL";"TAB4",#N/A,TRUE,"GENERAL";"TAB5",#N/A,TRUE,"GENERAL"}</definedName>
    <definedName name="_u9" localSheetId="20" hidden="1">{"TAB1",#N/A,TRUE,"GENERAL";"TAB2",#N/A,TRUE,"GENERAL";"TAB3",#N/A,TRUE,"GENERAL";"TAB4",#N/A,TRUE,"GENERAL";"TAB5",#N/A,TRUE,"GENERAL"}</definedName>
    <definedName name="_u9" localSheetId="23" hidden="1">{"TAB1",#N/A,TRUE,"GENERAL";"TAB2",#N/A,TRUE,"GENERAL";"TAB3",#N/A,TRUE,"GENERAL";"TAB4",#N/A,TRUE,"GENERAL";"TAB5",#N/A,TRUE,"GENERAL"}</definedName>
    <definedName name="_u9" localSheetId="24" hidden="1">{"TAB1",#N/A,TRUE,"GENERAL";"TAB2",#N/A,TRUE,"GENERAL";"TAB3",#N/A,TRUE,"GENERAL";"TAB4",#N/A,TRUE,"GENERAL";"TAB5",#N/A,TRUE,"GENERAL"}</definedName>
    <definedName name="_u9" localSheetId="25" hidden="1">{"TAB1",#N/A,TRUE,"GENERAL";"TAB2",#N/A,TRUE,"GENERAL";"TAB3",#N/A,TRUE,"GENERAL";"TAB4",#N/A,TRUE,"GENERAL";"TAB5",#N/A,TRUE,"GENERAL"}</definedName>
    <definedName name="_u9" localSheetId="26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40" hidden="1">#REF!</definedName>
    <definedName name="_unj1" localSheetId="10" hidden="1">#REF!</definedName>
    <definedName name="_unj1" localSheetId="41" hidden="1">#REF!</definedName>
    <definedName name="_unj1" localSheetId="44" hidden="1">#REF!</definedName>
    <definedName name="_unj1" localSheetId="14" hidden="1">#REF!</definedName>
    <definedName name="_unj1" localSheetId="50" hidden="1">#REF!</definedName>
    <definedName name="_unj1" localSheetId="20" hidden="1">#REF!</definedName>
    <definedName name="_unj1" localSheetId="51" hidden="1">#REF!</definedName>
    <definedName name="_unj1" localSheetId="21" hidden="1">#REF!</definedName>
    <definedName name="_unj1" localSheetId="52" hidden="1">#REF!</definedName>
    <definedName name="_unj1" localSheetId="53" hidden="1">#REF!</definedName>
    <definedName name="_unj1" localSheetId="23" hidden="1">#REF!</definedName>
    <definedName name="_unj1" localSheetId="54" hidden="1">#REF!</definedName>
    <definedName name="_unj1" localSheetId="55" hidden="1">#REF!</definedName>
    <definedName name="_unj1" localSheetId="25" hidden="1">#REF!</definedName>
    <definedName name="_unj1" localSheetId="56" hidden="1">#REF!</definedName>
    <definedName name="_unj1" localSheetId="26" hidden="1">#REF!</definedName>
    <definedName name="_unj1" localSheetId="37" hidden="1">#REF!</definedName>
    <definedName name="_unj1" hidden="1">#REF!</definedName>
    <definedName name="_ur7" localSheetId="10" hidden="1">{"TAB1",#N/A,TRUE,"GENERAL";"TAB2",#N/A,TRUE,"GENERAL";"TAB3",#N/A,TRUE,"GENERAL";"TAB4",#N/A,TRUE,"GENERAL";"TAB5",#N/A,TRUE,"GENERAL"}</definedName>
    <definedName name="_ur7" localSheetId="14" hidden="1">{"TAB1",#N/A,TRUE,"GENERAL";"TAB2",#N/A,TRUE,"GENERAL";"TAB3",#N/A,TRUE,"GENERAL";"TAB4",#N/A,TRUE,"GENERAL";"TAB5",#N/A,TRUE,"GENERAL"}</definedName>
    <definedName name="_ur7" localSheetId="20" hidden="1">{"TAB1",#N/A,TRUE,"GENERAL";"TAB2",#N/A,TRUE,"GENERAL";"TAB3",#N/A,TRUE,"GENERAL";"TAB4",#N/A,TRUE,"GENERAL";"TAB5",#N/A,TRUE,"GENERAL"}</definedName>
    <definedName name="_ur7" localSheetId="23" hidden="1">{"TAB1",#N/A,TRUE,"GENERAL";"TAB2",#N/A,TRUE,"GENERAL";"TAB3",#N/A,TRUE,"GENERAL";"TAB4",#N/A,TRUE,"GENERAL";"TAB5",#N/A,TRUE,"GENERAL"}</definedName>
    <definedName name="_ur7" localSheetId="24" hidden="1">{"TAB1",#N/A,TRUE,"GENERAL";"TAB2",#N/A,TRUE,"GENERAL";"TAB3",#N/A,TRUE,"GENERAL";"TAB4",#N/A,TRUE,"GENERAL";"TAB5",#N/A,TRUE,"GENERAL"}</definedName>
    <definedName name="_ur7" localSheetId="25" hidden="1">{"TAB1",#N/A,TRUE,"GENERAL";"TAB2",#N/A,TRUE,"GENERAL";"TAB3",#N/A,TRUE,"GENERAL";"TAB4",#N/A,TRUE,"GENERAL";"TAB5",#N/A,TRUE,"GENERAL"}</definedName>
    <definedName name="_ur7" localSheetId="26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0" hidden="1">{"via1",#N/A,TRUE,"general";"via2",#N/A,TRUE,"general";"via3",#N/A,TRUE,"general"}</definedName>
    <definedName name="_v2" localSheetId="14" hidden="1">{"via1",#N/A,TRUE,"general";"via2",#N/A,TRUE,"general";"via3",#N/A,TRUE,"general"}</definedName>
    <definedName name="_v2" localSheetId="20" hidden="1">{"via1",#N/A,TRUE,"general";"via2",#N/A,TRUE,"general";"via3",#N/A,TRUE,"general"}</definedName>
    <definedName name="_v2" localSheetId="23" hidden="1">{"via1",#N/A,TRUE,"general";"via2",#N/A,TRUE,"general";"via3",#N/A,TRUE,"general"}</definedName>
    <definedName name="_v2" localSheetId="24" hidden="1">{"via1",#N/A,TRUE,"general";"via2",#N/A,TRUE,"general";"via3",#N/A,TRUE,"general"}</definedName>
    <definedName name="_v2" localSheetId="25" hidden="1">{"via1",#N/A,TRUE,"general";"via2",#N/A,TRUE,"general";"via3",#N/A,TRUE,"general"}</definedName>
    <definedName name="_v2" localSheetId="26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14" hidden="1">{"TAB1",#N/A,TRUE,"GENERAL";"TAB2",#N/A,TRUE,"GENERAL";"TAB3",#N/A,TRUE,"GENERAL";"TAB4",#N/A,TRUE,"GENERAL";"TAB5",#N/A,TRUE,"GENERAL"}</definedName>
    <definedName name="_v3" localSheetId="20" hidden="1">{"TAB1",#N/A,TRUE,"GENERAL";"TAB2",#N/A,TRUE,"GENERAL";"TAB3",#N/A,TRUE,"GENERAL";"TAB4",#N/A,TRUE,"GENERAL";"TAB5",#N/A,TRUE,"GENERAL"}</definedName>
    <definedName name="_v3" localSheetId="23" hidden="1">{"TAB1",#N/A,TRUE,"GENERAL";"TAB2",#N/A,TRUE,"GENERAL";"TAB3",#N/A,TRUE,"GENERAL";"TAB4",#N/A,TRUE,"GENERAL";"TAB5",#N/A,TRUE,"GENERAL"}</definedName>
    <definedName name="_v3" localSheetId="24" hidden="1">{"TAB1",#N/A,TRUE,"GENERAL";"TAB2",#N/A,TRUE,"GENERAL";"TAB3",#N/A,TRUE,"GENERAL";"TAB4",#N/A,TRUE,"GENERAL";"TAB5",#N/A,TRUE,"GENERAL"}</definedName>
    <definedName name="_v3" localSheetId="25" hidden="1">{"TAB1",#N/A,TRUE,"GENERAL";"TAB2",#N/A,TRUE,"GENERAL";"TAB3",#N/A,TRUE,"GENERAL";"TAB4",#N/A,TRUE,"GENERAL";"TAB5",#N/A,TRUE,"GENERAL"}</definedName>
    <definedName name="_v3" localSheetId="26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14" hidden="1">{"TAB1",#N/A,TRUE,"GENERAL";"TAB2",#N/A,TRUE,"GENERAL";"TAB3",#N/A,TRUE,"GENERAL";"TAB4",#N/A,TRUE,"GENERAL";"TAB5",#N/A,TRUE,"GENERAL"}</definedName>
    <definedName name="_v4" localSheetId="20" hidden="1">{"TAB1",#N/A,TRUE,"GENERAL";"TAB2",#N/A,TRUE,"GENERAL";"TAB3",#N/A,TRUE,"GENERAL";"TAB4",#N/A,TRUE,"GENERAL";"TAB5",#N/A,TRUE,"GENERAL"}</definedName>
    <definedName name="_v4" localSheetId="23" hidden="1">{"TAB1",#N/A,TRUE,"GENERAL";"TAB2",#N/A,TRUE,"GENERAL";"TAB3",#N/A,TRUE,"GENERAL";"TAB4",#N/A,TRUE,"GENERAL";"TAB5",#N/A,TRUE,"GENERAL"}</definedName>
    <definedName name="_v4" localSheetId="24" hidden="1">{"TAB1",#N/A,TRUE,"GENERAL";"TAB2",#N/A,TRUE,"GENERAL";"TAB3",#N/A,TRUE,"GENERAL";"TAB4",#N/A,TRUE,"GENERAL";"TAB5",#N/A,TRUE,"GENERAL"}</definedName>
    <definedName name="_v4" localSheetId="25" hidden="1">{"TAB1",#N/A,TRUE,"GENERAL";"TAB2",#N/A,TRUE,"GENERAL";"TAB3",#N/A,TRUE,"GENERAL";"TAB4",#N/A,TRUE,"GENERAL";"TAB5",#N/A,TRUE,"GENERAL"}</definedName>
    <definedName name="_v4" localSheetId="26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14" hidden="1">{"TAB1",#N/A,TRUE,"GENERAL";"TAB2",#N/A,TRUE,"GENERAL";"TAB3",#N/A,TRUE,"GENERAL";"TAB4",#N/A,TRUE,"GENERAL";"TAB5",#N/A,TRUE,"GENERAL"}</definedName>
    <definedName name="_v5" localSheetId="20" hidden="1">{"TAB1",#N/A,TRUE,"GENERAL";"TAB2",#N/A,TRUE,"GENERAL";"TAB3",#N/A,TRUE,"GENERAL";"TAB4",#N/A,TRUE,"GENERAL";"TAB5",#N/A,TRUE,"GENERAL"}</definedName>
    <definedName name="_v5" localSheetId="23" hidden="1">{"TAB1",#N/A,TRUE,"GENERAL";"TAB2",#N/A,TRUE,"GENERAL";"TAB3",#N/A,TRUE,"GENERAL";"TAB4",#N/A,TRUE,"GENERAL";"TAB5",#N/A,TRUE,"GENERAL"}</definedName>
    <definedName name="_v5" localSheetId="24" hidden="1">{"TAB1",#N/A,TRUE,"GENERAL";"TAB2",#N/A,TRUE,"GENERAL";"TAB3",#N/A,TRUE,"GENERAL";"TAB4",#N/A,TRUE,"GENERAL";"TAB5",#N/A,TRUE,"GENERAL"}</definedName>
    <definedName name="_v5" localSheetId="25" hidden="1">{"TAB1",#N/A,TRUE,"GENERAL";"TAB2",#N/A,TRUE,"GENERAL";"TAB3",#N/A,TRUE,"GENERAL";"TAB4",#N/A,TRUE,"GENERAL";"TAB5",#N/A,TRUE,"GENERAL"}</definedName>
    <definedName name="_v5" localSheetId="26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14" hidden="1">{"TAB1",#N/A,TRUE,"GENERAL";"TAB2",#N/A,TRUE,"GENERAL";"TAB3",#N/A,TRUE,"GENERAL";"TAB4",#N/A,TRUE,"GENERAL";"TAB5",#N/A,TRUE,"GENERAL"}</definedName>
    <definedName name="_v6" localSheetId="20" hidden="1">{"TAB1",#N/A,TRUE,"GENERAL";"TAB2",#N/A,TRUE,"GENERAL";"TAB3",#N/A,TRUE,"GENERAL";"TAB4",#N/A,TRUE,"GENERAL";"TAB5",#N/A,TRUE,"GENERAL"}</definedName>
    <definedName name="_v6" localSheetId="23" hidden="1">{"TAB1",#N/A,TRUE,"GENERAL";"TAB2",#N/A,TRUE,"GENERAL";"TAB3",#N/A,TRUE,"GENERAL";"TAB4",#N/A,TRUE,"GENERAL";"TAB5",#N/A,TRUE,"GENERAL"}</definedName>
    <definedName name="_v6" localSheetId="24" hidden="1">{"TAB1",#N/A,TRUE,"GENERAL";"TAB2",#N/A,TRUE,"GENERAL";"TAB3",#N/A,TRUE,"GENERAL";"TAB4",#N/A,TRUE,"GENERAL";"TAB5",#N/A,TRUE,"GENERAL"}</definedName>
    <definedName name="_v6" localSheetId="25" hidden="1">{"TAB1",#N/A,TRUE,"GENERAL";"TAB2",#N/A,TRUE,"GENERAL";"TAB3",#N/A,TRUE,"GENERAL";"TAB4",#N/A,TRUE,"GENERAL";"TAB5",#N/A,TRUE,"GENERAL"}</definedName>
    <definedName name="_v6" localSheetId="26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0" hidden="1">{"via1",#N/A,TRUE,"general";"via2",#N/A,TRUE,"general";"via3",#N/A,TRUE,"general"}</definedName>
    <definedName name="_v7" localSheetId="14" hidden="1">{"via1",#N/A,TRUE,"general";"via2",#N/A,TRUE,"general";"via3",#N/A,TRUE,"general"}</definedName>
    <definedName name="_v7" localSheetId="20" hidden="1">{"via1",#N/A,TRUE,"general";"via2",#N/A,TRUE,"general";"via3",#N/A,TRUE,"general"}</definedName>
    <definedName name="_v7" localSheetId="23" hidden="1">{"via1",#N/A,TRUE,"general";"via2",#N/A,TRUE,"general";"via3",#N/A,TRUE,"general"}</definedName>
    <definedName name="_v7" localSheetId="24" hidden="1">{"via1",#N/A,TRUE,"general";"via2",#N/A,TRUE,"general";"via3",#N/A,TRUE,"general"}</definedName>
    <definedName name="_v7" localSheetId="25" hidden="1">{"via1",#N/A,TRUE,"general";"via2",#N/A,TRUE,"general";"via3",#N/A,TRUE,"general"}</definedName>
    <definedName name="_v7" localSheetId="26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14" hidden="1">{"TAB1",#N/A,TRUE,"GENERAL";"TAB2",#N/A,TRUE,"GENERAL";"TAB3",#N/A,TRUE,"GENERAL";"TAB4",#N/A,TRUE,"GENERAL";"TAB5",#N/A,TRUE,"GENERAL"}</definedName>
    <definedName name="_v8" localSheetId="20" hidden="1">{"TAB1",#N/A,TRUE,"GENERAL";"TAB2",#N/A,TRUE,"GENERAL";"TAB3",#N/A,TRUE,"GENERAL";"TAB4",#N/A,TRUE,"GENERAL";"TAB5",#N/A,TRUE,"GENERAL"}</definedName>
    <definedName name="_v8" localSheetId="23" hidden="1">{"TAB1",#N/A,TRUE,"GENERAL";"TAB2",#N/A,TRUE,"GENERAL";"TAB3",#N/A,TRUE,"GENERAL";"TAB4",#N/A,TRUE,"GENERAL";"TAB5",#N/A,TRUE,"GENERAL"}</definedName>
    <definedName name="_v8" localSheetId="24" hidden="1">{"TAB1",#N/A,TRUE,"GENERAL";"TAB2",#N/A,TRUE,"GENERAL";"TAB3",#N/A,TRUE,"GENERAL";"TAB4",#N/A,TRUE,"GENERAL";"TAB5",#N/A,TRUE,"GENERAL"}</definedName>
    <definedName name="_v8" localSheetId="25" hidden="1">{"TAB1",#N/A,TRUE,"GENERAL";"TAB2",#N/A,TRUE,"GENERAL";"TAB3",#N/A,TRUE,"GENERAL";"TAB4",#N/A,TRUE,"GENERAL";"TAB5",#N/A,TRUE,"GENERAL"}</definedName>
    <definedName name="_v8" localSheetId="26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14" hidden="1">{"TAB1",#N/A,TRUE,"GENERAL";"TAB2",#N/A,TRUE,"GENERAL";"TAB3",#N/A,TRUE,"GENERAL";"TAB4",#N/A,TRUE,"GENERAL";"TAB5",#N/A,TRUE,"GENERAL"}</definedName>
    <definedName name="_v9" localSheetId="20" hidden="1">{"TAB1",#N/A,TRUE,"GENERAL";"TAB2",#N/A,TRUE,"GENERAL";"TAB3",#N/A,TRUE,"GENERAL";"TAB4",#N/A,TRUE,"GENERAL";"TAB5",#N/A,TRUE,"GENERAL"}</definedName>
    <definedName name="_v9" localSheetId="23" hidden="1">{"TAB1",#N/A,TRUE,"GENERAL";"TAB2",#N/A,TRUE,"GENERAL";"TAB3",#N/A,TRUE,"GENERAL";"TAB4",#N/A,TRUE,"GENERAL";"TAB5",#N/A,TRUE,"GENERAL"}</definedName>
    <definedName name="_v9" localSheetId="24" hidden="1">{"TAB1",#N/A,TRUE,"GENERAL";"TAB2",#N/A,TRUE,"GENERAL";"TAB3",#N/A,TRUE,"GENERAL";"TAB4",#N/A,TRUE,"GENERAL";"TAB5",#N/A,TRUE,"GENERAL"}</definedName>
    <definedName name="_v9" localSheetId="25" hidden="1">{"TAB1",#N/A,TRUE,"GENERAL";"TAB2",#N/A,TRUE,"GENERAL";"TAB3",#N/A,TRUE,"GENERAL";"TAB4",#N/A,TRUE,"GENERAL";"TAB5",#N/A,TRUE,"GENERAL"}</definedName>
    <definedName name="_v9" localSheetId="26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0" hidden="1">{"via1",#N/A,TRUE,"general";"via2",#N/A,TRUE,"general";"via3",#N/A,TRUE,"general"}</definedName>
    <definedName name="_vfv4" localSheetId="14" hidden="1">{"via1",#N/A,TRUE,"general";"via2",#N/A,TRUE,"general";"via3",#N/A,TRUE,"general"}</definedName>
    <definedName name="_vfv4" localSheetId="20" hidden="1">{"via1",#N/A,TRUE,"general";"via2",#N/A,TRUE,"general";"via3",#N/A,TRUE,"general"}</definedName>
    <definedName name="_vfv4" localSheetId="23" hidden="1">{"via1",#N/A,TRUE,"general";"via2",#N/A,TRUE,"general";"via3",#N/A,TRUE,"general"}</definedName>
    <definedName name="_vfv4" localSheetId="24" hidden="1">{"via1",#N/A,TRUE,"general";"via2",#N/A,TRUE,"general";"via3",#N/A,TRUE,"general"}</definedName>
    <definedName name="_vfv4" localSheetId="25" hidden="1">{"via1",#N/A,TRUE,"general";"via2",#N/A,TRUE,"general";"via3",#N/A,TRUE,"general"}</definedName>
    <definedName name="_vfv4" localSheetId="26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14" hidden="1">{"TAB1",#N/A,TRUE,"GENERAL";"TAB2",#N/A,TRUE,"GENERAL";"TAB3",#N/A,TRUE,"GENERAL";"TAB4",#N/A,TRUE,"GENERAL";"TAB5",#N/A,TRUE,"GENERAL"}</definedName>
    <definedName name="_x1" localSheetId="20" hidden="1">{"TAB1",#N/A,TRUE,"GENERAL";"TAB2",#N/A,TRUE,"GENERAL";"TAB3",#N/A,TRUE,"GENERAL";"TAB4",#N/A,TRUE,"GENERAL";"TAB5",#N/A,TRUE,"GENERAL"}</definedName>
    <definedName name="_x1" localSheetId="23" hidden="1">{"TAB1",#N/A,TRUE,"GENERAL";"TAB2",#N/A,TRUE,"GENERAL";"TAB3",#N/A,TRUE,"GENERAL";"TAB4",#N/A,TRUE,"GENERAL";"TAB5",#N/A,TRUE,"GENERAL"}</definedName>
    <definedName name="_x1" localSheetId="24" hidden="1">{"TAB1",#N/A,TRUE,"GENERAL";"TAB2",#N/A,TRUE,"GENERAL";"TAB3",#N/A,TRUE,"GENERAL";"TAB4",#N/A,TRUE,"GENERAL";"TAB5",#N/A,TRUE,"GENERAL"}</definedName>
    <definedName name="_x1" localSheetId="25" hidden="1">{"TAB1",#N/A,TRUE,"GENERAL";"TAB2",#N/A,TRUE,"GENERAL";"TAB3",#N/A,TRUE,"GENERAL";"TAB4",#N/A,TRUE,"GENERAL";"TAB5",#N/A,TRUE,"GENERAL"}</definedName>
    <definedName name="_x1" localSheetId="26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0" hidden="1">{"via1",#N/A,TRUE,"general";"via2",#N/A,TRUE,"general";"via3",#N/A,TRUE,"general"}</definedName>
    <definedName name="_x2" localSheetId="14" hidden="1">{"via1",#N/A,TRUE,"general";"via2",#N/A,TRUE,"general";"via3",#N/A,TRUE,"general"}</definedName>
    <definedName name="_x2" localSheetId="20" hidden="1">{"via1",#N/A,TRUE,"general";"via2",#N/A,TRUE,"general";"via3",#N/A,TRUE,"general"}</definedName>
    <definedName name="_x2" localSheetId="23" hidden="1">{"via1",#N/A,TRUE,"general";"via2",#N/A,TRUE,"general";"via3",#N/A,TRUE,"general"}</definedName>
    <definedName name="_x2" localSheetId="24" hidden="1">{"via1",#N/A,TRUE,"general";"via2",#N/A,TRUE,"general";"via3",#N/A,TRUE,"general"}</definedName>
    <definedName name="_x2" localSheetId="25" hidden="1">{"via1",#N/A,TRUE,"general";"via2",#N/A,TRUE,"general";"via3",#N/A,TRUE,"general"}</definedName>
    <definedName name="_x2" localSheetId="26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14" hidden="1">{"via1",#N/A,TRUE,"general";"via2",#N/A,TRUE,"general";"via3",#N/A,TRUE,"general"}</definedName>
    <definedName name="_x3" localSheetId="20" hidden="1">{"via1",#N/A,TRUE,"general";"via2",#N/A,TRUE,"general";"via3",#N/A,TRUE,"general"}</definedName>
    <definedName name="_x3" localSheetId="23" hidden="1">{"via1",#N/A,TRUE,"general";"via2",#N/A,TRUE,"general";"via3",#N/A,TRUE,"general"}</definedName>
    <definedName name="_x3" localSheetId="24" hidden="1">{"via1",#N/A,TRUE,"general";"via2",#N/A,TRUE,"general";"via3",#N/A,TRUE,"general"}</definedName>
    <definedName name="_x3" localSheetId="25" hidden="1">{"via1",#N/A,TRUE,"general";"via2",#N/A,TRUE,"general";"via3",#N/A,TRUE,"general"}</definedName>
    <definedName name="_x3" localSheetId="26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14" hidden="1">{"via1",#N/A,TRUE,"general";"via2",#N/A,TRUE,"general";"via3",#N/A,TRUE,"general"}</definedName>
    <definedName name="_x4" localSheetId="20" hidden="1">{"via1",#N/A,TRUE,"general";"via2",#N/A,TRUE,"general";"via3",#N/A,TRUE,"general"}</definedName>
    <definedName name="_x4" localSheetId="23" hidden="1">{"via1",#N/A,TRUE,"general";"via2",#N/A,TRUE,"general";"via3",#N/A,TRUE,"general"}</definedName>
    <definedName name="_x4" localSheetId="24" hidden="1">{"via1",#N/A,TRUE,"general";"via2",#N/A,TRUE,"general";"via3",#N/A,TRUE,"general"}</definedName>
    <definedName name="_x4" localSheetId="25" hidden="1">{"via1",#N/A,TRUE,"general";"via2",#N/A,TRUE,"general";"via3",#N/A,TRUE,"general"}</definedName>
    <definedName name="_x4" localSheetId="26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14" hidden="1">{"TAB1",#N/A,TRUE,"GENERAL";"TAB2",#N/A,TRUE,"GENERAL";"TAB3",#N/A,TRUE,"GENERAL";"TAB4",#N/A,TRUE,"GENERAL";"TAB5",#N/A,TRUE,"GENERAL"}</definedName>
    <definedName name="_x5" localSheetId="20" hidden="1">{"TAB1",#N/A,TRUE,"GENERAL";"TAB2",#N/A,TRUE,"GENERAL";"TAB3",#N/A,TRUE,"GENERAL";"TAB4",#N/A,TRUE,"GENERAL";"TAB5",#N/A,TRUE,"GENERAL"}</definedName>
    <definedName name="_x5" localSheetId="23" hidden="1">{"TAB1",#N/A,TRUE,"GENERAL";"TAB2",#N/A,TRUE,"GENERAL";"TAB3",#N/A,TRUE,"GENERAL";"TAB4",#N/A,TRUE,"GENERAL";"TAB5",#N/A,TRUE,"GENERAL"}</definedName>
    <definedName name="_x5" localSheetId="24" hidden="1">{"TAB1",#N/A,TRUE,"GENERAL";"TAB2",#N/A,TRUE,"GENERAL";"TAB3",#N/A,TRUE,"GENERAL";"TAB4",#N/A,TRUE,"GENERAL";"TAB5",#N/A,TRUE,"GENERAL"}</definedName>
    <definedName name="_x5" localSheetId="25" hidden="1">{"TAB1",#N/A,TRUE,"GENERAL";"TAB2",#N/A,TRUE,"GENERAL";"TAB3",#N/A,TRUE,"GENERAL";"TAB4",#N/A,TRUE,"GENERAL";"TAB5",#N/A,TRUE,"GENERAL"}</definedName>
    <definedName name="_x5" localSheetId="26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14" hidden="1">{"TAB1",#N/A,TRUE,"GENERAL";"TAB2",#N/A,TRUE,"GENERAL";"TAB3",#N/A,TRUE,"GENERAL";"TAB4",#N/A,TRUE,"GENERAL";"TAB5",#N/A,TRUE,"GENERAL"}</definedName>
    <definedName name="_x6" localSheetId="20" hidden="1">{"TAB1",#N/A,TRUE,"GENERAL";"TAB2",#N/A,TRUE,"GENERAL";"TAB3",#N/A,TRUE,"GENERAL";"TAB4",#N/A,TRUE,"GENERAL";"TAB5",#N/A,TRUE,"GENERAL"}</definedName>
    <definedName name="_x6" localSheetId="23" hidden="1">{"TAB1",#N/A,TRUE,"GENERAL";"TAB2",#N/A,TRUE,"GENERAL";"TAB3",#N/A,TRUE,"GENERAL";"TAB4",#N/A,TRUE,"GENERAL";"TAB5",#N/A,TRUE,"GENERAL"}</definedName>
    <definedName name="_x6" localSheetId="24" hidden="1">{"TAB1",#N/A,TRUE,"GENERAL";"TAB2",#N/A,TRUE,"GENERAL";"TAB3",#N/A,TRUE,"GENERAL";"TAB4",#N/A,TRUE,"GENERAL";"TAB5",#N/A,TRUE,"GENERAL"}</definedName>
    <definedName name="_x6" localSheetId="25" hidden="1">{"TAB1",#N/A,TRUE,"GENERAL";"TAB2",#N/A,TRUE,"GENERAL";"TAB3",#N/A,TRUE,"GENERAL";"TAB4",#N/A,TRUE,"GENERAL";"TAB5",#N/A,TRUE,"GENERAL"}</definedName>
    <definedName name="_x6" localSheetId="26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14" hidden="1">{"TAB1",#N/A,TRUE,"GENERAL";"TAB2",#N/A,TRUE,"GENERAL";"TAB3",#N/A,TRUE,"GENERAL";"TAB4",#N/A,TRUE,"GENERAL";"TAB5",#N/A,TRUE,"GENERAL"}</definedName>
    <definedName name="_x7" localSheetId="20" hidden="1">{"TAB1",#N/A,TRUE,"GENERAL";"TAB2",#N/A,TRUE,"GENERAL";"TAB3",#N/A,TRUE,"GENERAL";"TAB4",#N/A,TRUE,"GENERAL";"TAB5",#N/A,TRUE,"GENERAL"}</definedName>
    <definedName name="_x7" localSheetId="23" hidden="1">{"TAB1",#N/A,TRUE,"GENERAL";"TAB2",#N/A,TRUE,"GENERAL";"TAB3",#N/A,TRUE,"GENERAL";"TAB4",#N/A,TRUE,"GENERAL";"TAB5",#N/A,TRUE,"GENERAL"}</definedName>
    <definedName name="_x7" localSheetId="24" hidden="1">{"TAB1",#N/A,TRUE,"GENERAL";"TAB2",#N/A,TRUE,"GENERAL";"TAB3",#N/A,TRUE,"GENERAL";"TAB4",#N/A,TRUE,"GENERAL";"TAB5",#N/A,TRUE,"GENERAL"}</definedName>
    <definedName name="_x7" localSheetId="25" hidden="1">{"TAB1",#N/A,TRUE,"GENERAL";"TAB2",#N/A,TRUE,"GENERAL";"TAB3",#N/A,TRUE,"GENERAL";"TAB4",#N/A,TRUE,"GENERAL";"TAB5",#N/A,TRUE,"GENERAL"}</definedName>
    <definedName name="_x7" localSheetId="2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0" hidden="1">{"via1",#N/A,TRUE,"general";"via2",#N/A,TRUE,"general";"via3",#N/A,TRUE,"general"}</definedName>
    <definedName name="_x8" localSheetId="14" hidden="1">{"via1",#N/A,TRUE,"general";"via2",#N/A,TRUE,"general";"via3",#N/A,TRUE,"general"}</definedName>
    <definedName name="_x8" localSheetId="20" hidden="1">{"via1",#N/A,TRUE,"general";"via2",#N/A,TRUE,"general";"via3",#N/A,TRUE,"general"}</definedName>
    <definedName name="_x8" localSheetId="23" hidden="1">{"via1",#N/A,TRUE,"general";"via2",#N/A,TRUE,"general";"via3",#N/A,TRUE,"general"}</definedName>
    <definedName name="_x8" localSheetId="24" hidden="1">{"via1",#N/A,TRUE,"general";"via2",#N/A,TRUE,"general";"via3",#N/A,TRUE,"general"}</definedName>
    <definedName name="_x8" localSheetId="25" hidden="1">{"via1",#N/A,TRUE,"general";"via2",#N/A,TRUE,"general";"via3",#N/A,TRUE,"general"}</definedName>
    <definedName name="_x8" localSheetId="26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14" hidden="1">{"TAB1",#N/A,TRUE,"GENERAL";"TAB2",#N/A,TRUE,"GENERAL";"TAB3",#N/A,TRUE,"GENERAL";"TAB4",#N/A,TRUE,"GENERAL";"TAB5",#N/A,TRUE,"GENERAL"}</definedName>
    <definedName name="_x9" localSheetId="20" hidden="1">{"TAB1",#N/A,TRUE,"GENERAL";"TAB2",#N/A,TRUE,"GENERAL";"TAB3",#N/A,TRUE,"GENERAL";"TAB4",#N/A,TRUE,"GENERAL";"TAB5",#N/A,TRUE,"GENERAL"}</definedName>
    <definedName name="_x9" localSheetId="23" hidden="1">{"TAB1",#N/A,TRUE,"GENERAL";"TAB2",#N/A,TRUE,"GENERAL";"TAB3",#N/A,TRUE,"GENERAL";"TAB4",#N/A,TRUE,"GENERAL";"TAB5",#N/A,TRUE,"GENERAL"}</definedName>
    <definedName name="_x9" localSheetId="24" hidden="1">{"TAB1",#N/A,TRUE,"GENERAL";"TAB2",#N/A,TRUE,"GENERAL";"TAB3",#N/A,TRUE,"GENERAL";"TAB4",#N/A,TRUE,"GENERAL";"TAB5",#N/A,TRUE,"GENERAL"}</definedName>
    <definedName name="_x9" localSheetId="25" hidden="1">{"TAB1",#N/A,TRUE,"GENERAL";"TAB2",#N/A,TRUE,"GENERAL";"TAB3",#N/A,TRUE,"GENERAL";"TAB4",#N/A,TRUE,"GENERAL";"TAB5",#N/A,TRUE,"GENERAL"}</definedName>
    <definedName name="_x9" localSheetId="26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14" hidden="1">{"TAB1",#N/A,TRUE,"GENERAL";"TAB2",#N/A,TRUE,"GENERAL";"TAB3",#N/A,TRUE,"GENERAL";"TAB4",#N/A,TRUE,"GENERAL";"TAB5",#N/A,TRUE,"GENERAL"}</definedName>
    <definedName name="_y2" localSheetId="20" hidden="1">{"TAB1",#N/A,TRUE,"GENERAL";"TAB2",#N/A,TRUE,"GENERAL";"TAB3",#N/A,TRUE,"GENERAL";"TAB4",#N/A,TRUE,"GENERAL";"TAB5",#N/A,TRUE,"GENERAL"}</definedName>
    <definedName name="_y2" localSheetId="23" hidden="1">{"TAB1",#N/A,TRUE,"GENERAL";"TAB2",#N/A,TRUE,"GENERAL";"TAB3",#N/A,TRUE,"GENERAL";"TAB4",#N/A,TRUE,"GENERAL";"TAB5",#N/A,TRUE,"GENERAL"}</definedName>
    <definedName name="_y2" localSheetId="24" hidden="1">{"TAB1",#N/A,TRUE,"GENERAL";"TAB2",#N/A,TRUE,"GENERAL";"TAB3",#N/A,TRUE,"GENERAL";"TAB4",#N/A,TRUE,"GENERAL";"TAB5",#N/A,TRUE,"GENERAL"}</definedName>
    <definedName name="_y2" localSheetId="25" hidden="1">{"TAB1",#N/A,TRUE,"GENERAL";"TAB2",#N/A,TRUE,"GENERAL";"TAB3",#N/A,TRUE,"GENERAL";"TAB4",#N/A,TRUE,"GENERAL";"TAB5",#N/A,TRUE,"GENERAL"}</definedName>
    <definedName name="_y2" localSheetId="26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0" hidden="1">{"via1",#N/A,TRUE,"general";"via2",#N/A,TRUE,"general";"via3",#N/A,TRUE,"general"}</definedName>
    <definedName name="_y3" localSheetId="14" hidden="1">{"via1",#N/A,TRUE,"general";"via2",#N/A,TRUE,"general";"via3",#N/A,TRUE,"general"}</definedName>
    <definedName name="_y3" localSheetId="20" hidden="1">{"via1",#N/A,TRUE,"general";"via2",#N/A,TRUE,"general";"via3",#N/A,TRUE,"general"}</definedName>
    <definedName name="_y3" localSheetId="23" hidden="1">{"via1",#N/A,TRUE,"general";"via2",#N/A,TRUE,"general";"via3",#N/A,TRUE,"general"}</definedName>
    <definedName name="_y3" localSheetId="24" hidden="1">{"via1",#N/A,TRUE,"general";"via2",#N/A,TRUE,"general";"via3",#N/A,TRUE,"general"}</definedName>
    <definedName name="_y3" localSheetId="25" hidden="1">{"via1",#N/A,TRUE,"general";"via2",#N/A,TRUE,"general";"via3",#N/A,TRUE,"general"}</definedName>
    <definedName name="_y3" localSheetId="26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14" hidden="1">{"via1",#N/A,TRUE,"general";"via2",#N/A,TRUE,"general";"via3",#N/A,TRUE,"general"}</definedName>
    <definedName name="_y4" localSheetId="20" hidden="1">{"via1",#N/A,TRUE,"general";"via2",#N/A,TRUE,"general";"via3",#N/A,TRUE,"general"}</definedName>
    <definedName name="_y4" localSheetId="23" hidden="1">{"via1",#N/A,TRUE,"general";"via2",#N/A,TRUE,"general";"via3",#N/A,TRUE,"general"}</definedName>
    <definedName name="_y4" localSheetId="24" hidden="1">{"via1",#N/A,TRUE,"general";"via2",#N/A,TRUE,"general";"via3",#N/A,TRUE,"general"}</definedName>
    <definedName name="_y4" localSheetId="25" hidden="1">{"via1",#N/A,TRUE,"general";"via2",#N/A,TRUE,"general";"via3",#N/A,TRUE,"general"}</definedName>
    <definedName name="_y4" localSheetId="26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14" hidden="1">{"TAB1",#N/A,TRUE,"GENERAL";"TAB2",#N/A,TRUE,"GENERAL";"TAB3",#N/A,TRUE,"GENERAL";"TAB4",#N/A,TRUE,"GENERAL";"TAB5",#N/A,TRUE,"GENERAL"}</definedName>
    <definedName name="_y5" localSheetId="20" hidden="1">{"TAB1",#N/A,TRUE,"GENERAL";"TAB2",#N/A,TRUE,"GENERAL";"TAB3",#N/A,TRUE,"GENERAL";"TAB4",#N/A,TRUE,"GENERAL";"TAB5",#N/A,TRUE,"GENERAL"}</definedName>
    <definedName name="_y5" localSheetId="23" hidden="1">{"TAB1",#N/A,TRUE,"GENERAL";"TAB2",#N/A,TRUE,"GENERAL";"TAB3",#N/A,TRUE,"GENERAL";"TAB4",#N/A,TRUE,"GENERAL";"TAB5",#N/A,TRUE,"GENERAL"}</definedName>
    <definedName name="_y5" localSheetId="24" hidden="1">{"TAB1",#N/A,TRUE,"GENERAL";"TAB2",#N/A,TRUE,"GENERAL";"TAB3",#N/A,TRUE,"GENERAL";"TAB4",#N/A,TRUE,"GENERAL";"TAB5",#N/A,TRUE,"GENERAL"}</definedName>
    <definedName name="_y5" localSheetId="25" hidden="1">{"TAB1",#N/A,TRUE,"GENERAL";"TAB2",#N/A,TRUE,"GENERAL";"TAB3",#N/A,TRUE,"GENERAL";"TAB4",#N/A,TRUE,"GENERAL";"TAB5",#N/A,TRUE,"GENERAL"}</definedName>
    <definedName name="_y5" localSheetId="26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0" hidden="1">{"via1",#N/A,TRUE,"general";"via2",#N/A,TRUE,"general";"via3",#N/A,TRUE,"general"}</definedName>
    <definedName name="_y6" localSheetId="14" hidden="1">{"via1",#N/A,TRUE,"general";"via2",#N/A,TRUE,"general";"via3",#N/A,TRUE,"general"}</definedName>
    <definedName name="_y6" localSheetId="20" hidden="1">{"via1",#N/A,TRUE,"general";"via2",#N/A,TRUE,"general";"via3",#N/A,TRUE,"general"}</definedName>
    <definedName name="_y6" localSheetId="23" hidden="1">{"via1",#N/A,TRUE,"general";"via2",#N/A,TRUE,"general";"via3",#N/A,TRUE,"general"}</definedName>
    <definedName name="_y6" localSheetId="24" hidden="1">{"via1",#N/A,TRUE,"general";"via2",#N/A,TRUE,"general";"via3",#N/A,TRUE,"general"}</definedName>
    <definedName name="_y6" localSheetId="25" hidden="1">{"via1",#N/A,TRUE,"general";"via2",#N/A,TRUE,"general";"via3",#N/A,TRUE,"general"}</definedName>
    <definedName name="_y6" localSheetId="26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14" hidden="1">{"via1",#N/A,TRUE,"general";"via2",#N/A,TRUE,"general";"via3",#N/A,TRUE,"general"}</definedName>
    <definedName name="_y7" localSheetId="20" hidden="1">{"via1",#N/A,TRUE,"general";"via2",#N/A,TRUE,"general";"via3",#N/A,TRUE,"general"}</definedName>
    <definedName name="_y7" localSheetId="23" hidden="1">{"via1",#N/A,TRUE,"general";"via2",#N/A,TRUE,"general";"via3",#N/A,TRUE,"general"}</definedName>
    <definedName name="_y7" localSheetId="24" hidden="1">{"via1",#N/A,TRUE,"general";"via2",#N/A,TRUE,"general";"via3",#N/A,TRUE,"general"}</definedName>
    <definedName name="_y7" localSheetId="25" hidden="1">{"via1",#N/A,TRUE,"general";"via2",#N/A,TRUE,"general";"via3",#N/A,TRUE,"general"}</definedName>
    <definedName name="_y7" localSheetId="26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14" hidden="1">{"via1",#N/A,TRUE,"general";"via2",#N/A,TRUE,"general";"via3",#N/A,TRUE,"general"}</definedName>
    <definedName name="_y8" localSheetId="20" hidden="1">{"via1",#N/A,TRUE,"general";"via2",#N/A,TRUE,"general";"via3",#N/A,TRUE,"general"}</definedName>
    <definedName name="_y8" localSheetId="23" hidden="1">{"via1",#N/A,TRUE,"general";"via2",#N/A,TRUE,"general";"via3",#N/A,TRUE,"general"}</definedName>
    <definedName name="_y8" localSheetId="24" hidden="1">{"via1",#N/A,TRUE,"general";"via2",#N/A,TRUE,"general";"via3",#N/A,TRUE,"general"}</definedName>
    <definedName name="_y8" localSheetId="25" hidden="1">{"via1",#N/A,TRUE,"general";"via2",#N/A,TRUE,"general";"via3",#N/A,TRUE,"general"}</definedName>
    <definedName name="_y8" localSheetId="26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14" hidden="1">{"TAB1",#N/A,TRUE,"GENERAL";"TAB2",#N/A,TRUE,"GENERAL";"TAB3",#N/A,TRUE,"GENERAL";"TAB4",#N/A,TRUE,"GENERAL";"TAB5",#N/A,TRUE,"GENERAL"}</definedName>
    <definedName name="_y9" localSheetId="20" hidden="1">{"TAB1",#N/A,TRUE,"GENERAL";"TAB2",#N/A,TRUE,"GENERAL";"TAB3",#N/A,TRUE,"GENERAL";"TAB4",#N/A,TRUE,"GENERAL";"TAB5",#N/A,TRUE,"GENERAL"}</definedName>
    <definedName name="_y9" localSheetId="23" hidden="1">{"TAB1",#N/A,TRUE,"GENERAL";"TAB2",#N/A,TRUE,"GENERAL";"TAB3",#N/A,TRUE,"GENERAL";"TAB4",#N/A,TRUE,"GENERAL";"TAB5",#N/A,TRUE,"GENERAL"}</definedName>
    <definedName name="_y9" localSheetId="24" hidden="1">{"TAB1",#N/A,TRUE,"GENERAL";"TAB2",#N/A,TRUE,"GENERAL";"TAB3",#N/A,TRUE,"GENERAL";"TAB4",#N/A,TRUE,"GENERAL";"TAB5",#N/A,TRUE,"GENERAL"}</definedName>
    <definedName name="_y9" localSheetId="25" hidden="1">{"TAB1",#N/A,TRUE,"GENERAL";"TAB2",#N/A,TRUE,"GENERAL";"TAB3",#N/A,TRUE,"GENERAL";"TAB4",#N/A,TRUE,"GENERAL";"TAB5",#N/A,TRUE,"GENERAL"}</definedName>
    <definedName name="_y9" localSheetId="26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14" hidden="1">{"TAB1",#N/A,TRUE,"GENERAL";"TAB2",#N/A,TRUE,"GENERAL";"TAB3",#N/A,TRUE,"GENERAL";"TAB4",#N/A,TRUE,"GENERAL";"TAB5",#N/A,TRUE,"GENERAL"}</definedName>
    <definedName name="_z1" localSheetId="20" hidden="1">{"TAB1",#N/A,TRUE,"GENERAL";"TAB2",#N/A,TRUE,"GENERAL";"TAB3",#N/A,TRUE,"GENERAL";"TAB4",#N/A,TRUE,"GENERAL";"TAB5",#N/A,TRUE,"GENERAL"}</definedName>
    <definedName name="_z1" localSheetId="23" hidden="1">{"TAB1",#N/A,TRUE,"GENERAL";"TAB2",#N/A,TRUE,"GENERAL";"TAB3",#N/A,TRUE,"GENERAL";"TAB4",#N/A,TRUE,"GENERAL";"TAB5",#N/A,TRUE,"GENERAL"}</definedName>
    <definedName name="_z1" localSheetId="24" hidden="1">{"TAB1",#N/A,TRUE,"GENERAL";"TAB2",#N/A,TRUE,"GENERAL";"TAB3",#N/A,TRUE,"GENERAL";"TAB4",#N/A,TRUE,"GENERAL";"TAB5",#N/A,TRUE,"GENERAL"}</definedName>
    <definedName name="_z1" localSheetId="25" hidden="1">{"TAB1",#N/A,TRUE,"GENERAL";"TAB2",#N/A,TRUE,"GENERAL";"TAB3",#N/A,TRUE,"GENERAL";"TAB4",#N/A,TRUE,"GENERAL";"TAB5",#N/A,TRUE,"GENERAL"}</definedName>
    <definedName name="_z1" localSheetId="26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0" hidden="1">{"via1",#N/A,TRUE,"general";"via2",#N/A,TRUE,"general";"via3",#N/A,TRUE,"general"}</definedName>
    <definedName name="_z2" localSheetId="14" hidden="1">{"via1",#N/A,TRUE,"general";"via2",#N/A,TRUE,"general";"via3",#N/A,TRUE,"general"}</definedName>
    <definedName name="_z2" localSheetId="20" hidden="1">{"via1",#N/A,TRUE,"general";"via2",#N/A,TRUE,"general";"via3",#N/A,TRUE,"general"}</definedName>
    <definedName name="_z2" localSheetId="23" hidden="1">{"via1",#N/A,TRUE,"general";"via2",#N/A,TRUE,"general";"via3",#N/A,TRUE,"general"}</definedName>
    <definedName name="_z2" localSheetId="24" hidden="1">{"via1",#N/A,TRUE,"general";"via2",#N/A,TRUE,"general";"via3",#N/A,TRUE,"general"}</definedName>
    <definedName name="_z2" localSheetId="25" hidden="1">{"via1",#N/A,TRUE,"general";"via2",#N/A,TRUE,"general";"via3",#N/A,TRUE,"general"}</definedName>
    <definedName name="_z2" localSheetId="26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14" hidden="1">{"via1",#N/A,TRUE,"general";"via2",#N/A,TRUE,"general";"via3",#N/A,TRUE,"general"}</definedName>
    <definedName name="_z3" localSheetId="20" hidden="1">{"via1",#N/A,TRUE,"general";"via2",#N/A,TRUE,"general";"via3",#N/A,TRUE,"general"}</definedName>
    <definedName name="_z3" localSheetId="23" hidden="1">{"via1",#N/A,TRUE,"general";"via2",#N/A,TRUE,"general";"via3",#N/A,TRUE,"general"}</definedName>
    <definedName name="_z3" localSheetId="24" hidden="1">{"via1",#N/A,TRUE,"general";"via2",#N/A,TRUE,"general";"via3",#N/A,TRUE,"general"}</definedName>
    <definedName name="_z3" localSheetId="25" hidden="1">{"via1",#N/A,TRUE,"general";"via2",#N/A,TRUE,"general";"via3",#N/A,TRUE,"general"}</definedName>
    <definedName name="_z3" localSheetId="26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14" hidden="1">{"TAB1",#N/A,TRUE,"GENERAL";"TAB2",#N/A,TRUE,"GENERAL";"TAB3",#N/A,TRUE,"GENERAL";"TAB4",#N/A,TRUE,"GENERAL";"TAB5",#N/A,TRUE,"GENERAL"}</definedName>
    <definedName name="_z4" localSheetId="20" hidden="1">{"TAB1",#N/A,TRUE,"GENERAL";"TAB2",#N/A,TRUE,"GENERAL";"TAB3",#N/A,TRUE,"GENERAL";"TAB4",#N/A,TRUE,"GENERAL";"TAB5",#N/A,TRUE,"GENERAL"}</definedName>
    <definedName name="_z4" localSheetId="23" hidden="1">{"TAB1",#N/A,TRUE,"GENERAL";"TAB2",#N/A,TRUE,"GENERAL";"TAB3",#N/A,TRUE,"GENERAL";"TAB4",#N/A,TRUE,"GENERAL";"TAB5",#N/A,TRUE,"GENERAL"}</definedName>
    <definedName name="_z4" localSheetId="24" hidden="1">{"TAB1",#N/A,TRUE,"GENERAL";"TAB2",#N/A,TRUE,"GENERAL";"TAB3",#N/A,TRUE,"GENERAL";"TAB4",#N/A,TRUE,"GENERAL";"TAB5",#N/A,TRUE,"GENERAL"}</definedName>
    <definedName name="_z4" localSheetId="25" hidden="1">{"TAB1",#N/A,TRUE,"GENERAL";"TAB2",#N/A,TRUE,"GENERAL";"TAB3",#N/A,TRUE,"GENERAL";"TAB4",#N/A,TRUE,"GENERAL";"TAB5",#N/A,TRUE,"GENERAL"}</definedName>
    <definedName name="_z4" localSheetId="26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0" hidden="1">{"via1",#N/A,TRUE,"general";"via2",#N/A,TRUE,"general";"via3",#N/A,TRUE,"general"}</definedName>
    <definedName name="_z5" localSheetId="14" hidden="1">{"via1",#N/A,TRUE,"general";"via2",#N/A,TRUE,"general";"via3",#N/A,TRUE,"general"}</definedName>
    <definedName name="_z5" localSheetId="20" hidden="1">{"via1",#N/A,TRUE,"general";"via2",#N/A,TRUE,"general";"via3",#N/A,TRUE,"general"}</definedName>
    <definedName name="_z5" localSheetId="23" hidden="1">{"via1",#N/A,TRUE,"general";"via2",#N/A,TRUE,"general";"via3",#N/A,TRUE,"general"}</definedName>
    <definedName name="_z5" localSheetId="24" hidden="1">{"via1",#N/A,TRUE,"general";"via2",#N/A,TRUE,"general";"via3",#N/A,TRUE,"general"}</definedName>
    <definedName name="_z5" localSheetId="25" hidden="1">{"via1",#N/A,TRUE,"general";"via2",#N/A,TRUE,"general";"via3",#N/A,TRUE,"general"}</definedName>
    <definedName name="_z5" localSheetId="26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14" hidden="1">{"TAB1",#N/A,TRUE,"GENERAL";"TAB2",#N/A,TRUE,"GENERAL";"TAB3",#N/A,TRUE,"GENERAL";"TAB4",#N/A,TRUE,"GENERAL";"TAB5",#N/A,TRUE,"GENERAL"}</definedName>
    <definedName name="_z6" localSheetId="20" hidden="1">{"TAB1",#N/A,TRUE,"GENERAL";"TAB2",#N/A,TRUE,"GENERAL";"TAB3",#N/A,TRUE,"GENERAL";"TAB4",#N/A,TRUE,"GENERAL";"TAB5",#N/A,TRUE,"GENERAL"}</definedName>
    <definedName name="_z6" localSheetId="23" hidden="1">{"TAB1",#N/A,TRUE,"GENERAL";"TAB2",#N/A,TRUE,"GENERAL";"TAB3",#N/A,TRUE,"GENERAL";"TAB4",#N/A,TRUE,"GENERAL";"TAB5",#N/A,TRUE,"GENERAL"}</definedName>
    <definedName name="_z6" localSheetId="24" hidden="1">{"TAB1",#N/A,TRUE,"GENERAL";"TAB2",#N/A,TRUE,"GENERAL";"TAB3",#N/A,TRUE,"GENERAL";"TAB4",#N/A,TRUE,"GENERAL";"TAB5",#N/A,TRUE,"GENERAL"}</definedName>
    <definedName name="_z6" localSheetId="25" hidden="1">{"TAB1",#N/A,TRUE,"GENERAL";"TAB2",#N/A,TRUE,"GENERAL";"TAB3",#N/A,TRUE,"GENERAL";"TAB4",#N/A,TRUE,"GENERAL";"TAB5",#N/A,TRUE,"GENERAL"}</definedName>
    <definedName name="_z6" localSheetId="26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14" hidden="1">{"TAB1",#N/A,TRUE,"GENERAL";"TAB2",#N/A,TRUE,"GENERAL";"TAB3",#N/A,TRUE,"GENERAL";"TAB4",#N/A,TRUE,"GENERAL";"TAB5",#N/A,TRUE,"GENERAL"}</definedName>
    <definedName name="a2a" localSheetId="20" hidden="1">{"TAB1",#N/A,TRUE,"GENERAL";"TAB2",#N/A,TRUE,"GENERAL";"TAB3",#N/A,TRUE,"GENERAL";"TAB4",#N/A,TRUE,"GENERAL";"TAB5",#N/A,TRUE,"GENERAL"}</definedName>
    <definedName name="a2a" localSheetId="23" hidden="1">{"TAB1",#N/A,TRUE,"GENERAL";"TAB2",#N/A,TRUE,"GENERAL";"TAB3",#N/A,TRUE,"GENERAL";"TAB4",#N/A,TRUE,"GENERAL";"TAB5",#N/A,TRUE,"GENERAL"}</definedName>
    <definedName name="a2a" localSheetId="24" hidden="1">{"TAB1",#N/A,TRUE,"GENERAL";"TAB2",#N/A,TRUE,"GENERAL";"TAB3",#N/A,TRUE,"GENERAL";"TAB4",#N/A,TRUE,"GENERAL";"TAB5",#N/A,TRUE,"GENERAL"}</definedName>
    <definedName name="a2a" localSheetId="25" hidden="1">{"TAB1",#N/A,TRUE,"GENERAL";"TAB2",#N/A,TRUE,"GENERAL";"TAB3",#N/A,TRUE,"GENERAL";"TAB4",#N/A,TRUE,"GENERAL";"TAB5",#N/A,TRUE,"GENERAL"}</definedName>
    <definedName name="a2a" localSheetId="2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14" hidden="1">{"TAB1",#N/A,TRUE,"GENERAL";"TAB2",#N/A,TRUE,"GENERAL";"TAB3",#N/A,TRUE,"GENERAL";"TAB4",#N/A,TRUE,"GENERAL";"TAB5",#N/A,TRUE,"GENERAL"}</definedName>
    <definedName name="aaaaas" localSheetId="20" hidden="1">{"TAB1",#N/A,TRUE,"GENERAL";"TAB2",#N/A,TRUE,"GENERAL";"TAB3",#N/A,TRUE,"GENERAL";"TAB4",#N/A,TRUE,"GENERAL";"TAB5",#N/A,TRUE,"GENERAL"}</definedName>
    <definedName name="aaaaas" localSheetId="23" hidden="1">{"TAB1",#N/A,TRUE,"GENERAL";"TAB2",#N/A,TRUE,"GENERAL";"TAB3",#N/A,TRUE,"GENERAL";"TAB4",#N/A,TRUE,"GENERAL";"TAB5",#N/A,TRUE,"GENERAL"}</definedName>
    <definedName name="aaaaas" localSheetId="24" hidden="1">{"TAB1",#N/A,TRUE,"GENERAL";"TAB2",#N/A,TRUE,"GENERAL";"TAB3",#N/A,TRUE,"GENERAL";"TAB4",#N/A,TRUE,"GENERAL";"TAB5",#N/A,TRUE,"GENERAL"}</definedName>
    <definedName name="aaaaas" localSheetId="25" hidden="1">{"TAB1",#N/A,TRUE,"GENERAL";"TAB2",#N/A,TRUE,"GENERAL";"TAB3",#N/A,TRUE,"GENERAL";"TAB4",#N/A,TRUE,"GENERAL";"TAB5",#N/A,TRUE,"GENERAL"}</definedName>
    <definedName name="aaaaas" localSheetId="26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abbb" localSheetId="40" hidden="1">#REF!</definedName>
    <definedName name="aaaabbb" localSheetId="10" hidden="1">#REF!</definedName>
    <definedName name="aaaabbb" localSheetId="41" hidden="1">#REF!</definedName>
    <definedName name="aaaabbb" localSheetId="44" hidden="1">#REF!</definedName>
    <definedName name="aaaabbb" localSheetId="14" hidden="1">#REF!</definedName>
    <definedName name="aaaabbb" localSheetId="50" hidden="1">#REF!</definedName>
    <definedName name="aaaabbb" localSheetId="20" hidden="1">#REF!</definedName>
    <definedName name="aaaabbb" localSheetId="51" hidden="1">#REF!</definedName>
    <definedName name="aaaabbb" localSheetId="21" hidden="1">#REF!</definedName>
    <definedName name="aaaabbb" localSheetId="52" hidden="1">#REF!</definedName>
    <definedName name="aaaabbb" localSheetId="53" hidden="1">#REF!</definedName>
    <definedName name="aaaabbb" localSheetId="23" hidden="1">#REF!</definedName>
    <definedName name="aaaabbb" localSheetId="54" hidden="1">#REF!</definedName>
    <definedName name="aaaabbb" localSheetId="55" hidden="1">#REF!</definedName>
    <definedName name="aaaabbb" localSheetId="25" hidden="1">#REF!</definedName>
    <definedName name="aaaabbb" localSheetId="56" hidden="1">#REF!</definedName>
    <definedName name="aaaabbb" localSheetId="26" hidden="1">#REF!</definedName>
    <definedName name="aaaabbb" localSheetId="37" hidden="1">#REF!</definedName>
    <definedName name="aaaabbb" hidden="1">#REF!</definedName>
    <definedName name="aas" localSheetId="10" hidden="1">{"TAB1",#N/A,TRUE,"GENERAL";"TAB2",#N/A,TRUE,"GENERAL";"TAB3",#N/A,TRUE,"GENERAL";"TAB4",#N/A,TRUE,"GENERAL";"TAB5",#N/A,TRUE,"GENERAL"}</definedName>
    <definedName name="aas" localSheetId="14" hidden="1">{"TAB1",#N/A,TRUE,"GENERAL";"TAB2",#N/A,TRUE,"GENERAL";"TAB3",#N/A,TRUE,"GENERAL";"TAB4",#N/A,TRUE,"GENERAL";"TAB5",#N/A,TRUE,"GENERAL"}</definedName>
    <definedName name="aas" localSheetId="20" hidden="1">{"TAB1",#N/A,TRUE,"GENERAL";"TAB2",#N/A,TRUE,"GENERAL";"TAB3",#N/A,TRUE,"GENERAL";"TAB4",#N/A,TRUE,"GENERAL";"TAB5",#N/A,TRUE,"GENERAL"}</definedName>
    <definedName name="aas" localSheetId="23" hidden="1">{"TAB1",#N/A,TRUE,"GENERAL";"TAB2",#N/A,TRUE,"GENERAL";"TAB3",#N/A,TRUE,"GENERAL";"TAB4",#N/A,TRUE,"GENERAL";"TAB5",#N/A,TRUE,"GENERAL"}</definedName>
    <definedName name="aas" localSheetId="24" hidden="1">{"TAB1",#N/A,TRUE,"GENERAL";"TAB2",#N/A,TRUE,"GENERAL";"TAB3",#N/A,TRUE,"GENERAL";"TAB4",#N/A,TRUE,"GENERAL";"TAB5",#N/A,TRUE,"GENERAL"}</definedName>
    <definedName name="aas" localSheetId="25" hidden="1">{"TAB1",#N/A,TRUE,"GENERAL";"TAB2",#N/A,TRUE,"GENERAL";"TAB3",#N/A,TRUE,"GENERAL";"TAB4",#N/A,TRUE,"GENERAL";"TAB5",#N/A,TRUE,"GENERAL"}</definedName>
    <definedName name="aas" localSheetId="26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bb" localSheetId="40" hidden="1">#REF!</definedName>
    <definedName name="abbb" localSheetId="10" hidden="1">#REF!</definedName>
    <definedName name="abbb" localSheetId="41" hidden="1">#REF!</definedName>
    <definedName name="abbb" localSheetId="44" hidden="1">#REF!</definedName>
    <definedName name="abbb" localSheetId="14" hidden="1">#REF!</definedName>
    <definedName name="abbb" localSheetId="50" hidden="1">#REF!</definedName>
    <definedName name="abbb" localSheetId="20" hidden="1">#REF!</definedName>
    <definedName name="abbb" localSheetId="51" hidden="1">#REF!</definedName>
    <definedName name="abbb" localSheetId="21" hidden="1">#REF!</definedName>
    <definedName name="abbb" localSheetId="52" hidden="1">#REF!</definedName>
    <definedName name="abbb" localSheetId="53" hidden="1">#REF!</definedName>
    <definedName name="abbb" localSheetId="23" hidden="1">#REF!</definedName>
    <definedName name="abbb" localSheetId="54" hidden="1">#REF!</definedName>
    <definedName name="abbb" localSheetId="55" hidden="1">#REF!</definedName>
    <definedName name="abbb" localSheetId="25" hidden="1">#REF!</definedName>
    <definedName name="abbb" localSheetId="56" hidden="1">#REF!</definedName>
    <definedName name="abbb" localSheetId="26" hidden="1">#REF!</definedName>
    <definedName name="abbb" localSheetId="37" hidden="1">#REF!</definedName>
    <definedName name="abbb" hidden="1">#REF!</definedName>
    <definedName name="ABCD" localSheetId="40" hidden="1">#REF!</definedName>
    <definedName name="ABCD" localSheetId="10" hidden="1">#REF!</definedName>
    <definedName name="ABCD" localSheetId="41" hidden="1">#REF!</definedName>
    <definedName name="ABCD" localSheetId="44" hidden="1">#REF!</definedName>
    <definedName name="ABCD" localSheetId="14" hidden="1">#REF!</definedName>
    <definedName name="ABCD" localSheetId="50" hidden="1">#REF!</definedName>
    <definedName name="ABCD" localSheetId="20" hidden="1">#REF!</definedName>
    <definedName name="ABCD" localSheetId="51" hidden="1">#REF!</definedName>
    <definedName name="ABCD" localSheetId="21" hidden="1">#REF!</definedName>
    <definedName name="ABCD" localSheetId="52" hidden="1">#REF!</definedName>
    <definedName name="ABCD" localSheetId="53" hidden="1">#REF!</definedName>
    <definedName name="ABCD" localSheetId="23" hidden="1">#REF!</definedName>
    <definedName name="ABCD" localSheetId="54" hidden="1">#REF!</definedName>
    <definedName name="ABCD" localSheetId="55" hidden="1">#REF!</definedName>
    <definedName name="ABCD" localSheetId="25" hidden="1">#REF!</definedName>
    <definedName name="ABCD" localSheetId="56" hidden="1">#REF!</definedName>
    <definedName name="ABCD" localSheetId="26" hidden="1">#REF!</definedName>
    <definedName name="ABCD" localSheetId="37" hidden="1">#REF!</definedName>
    <definedName name="ABCD" hidden="1">#REF!</definedName>
    <definedName name="ABCDE" localSheetId="40" hidden="1">#REF!</definedName>
    <definedName name="ABCDE" localSheetId="10" hidden="1">#REF!</definedName>
    <definedName name="ABCDE" localSheetId="41" hidden="1">#REF!</definedName>
    <definedName name="ABCDE" localSheetId="44" hidden="1">#REF!</definedName>
    <definedName name="ABCDE" localSheetId="14" hidden="1">#REF!</definedName>
    <definedName name="ABCDE" localSheetId="50" hidden="1">#REF!</definedName>
    <definedName name="ABCDE" localSheetId="20" hidden="1">#REF!</definedName>
    <definedName name="ABCDE" localSheetId="51" hidden="1">#REF!</definedName>
    <definedName name="ABCDE" localSheetId="21" hidden="1">#REF!</definedName>
    <definedName name="ABCDE" localSheetId="52" hidden="1">#REF!</definedName>
    <definedName name="ABCDE" localSheetId="53" hidden="1">#REF!</definedName>
    <definedName name="ABCDE" localSheetId="23" hidden="1">#REF!</definedName>
    <definedName name="ABCDE" localSheetId="54" hidden="1">#REF!</definedName>
    <definedName name="ABCDE" localSheetId="55" hidden="1">#REF!</definedName>
    <definedName name="ABCDE" localSheetId="25" hidden="1">#REF!</definedName>
    <definedName name="ABCDE" localSheetId="56" hidden="1">#REF!</definedName>
    <definedName name="ABCDE" localSheetId="26" hidden="1">#REF!</definedName>
    <definedName name="ABCDE" localSheetId="37" hidden="1">#REF!</definedName>
    <definedName name="ABCDE" hidden="1">#REF!</definedName>
    <definedName name="AccessDatabase" hidden="1">"A:\SAIN.mdb"</definedName>
    <definedName name="ADFGSDB" localSheetId="10" hidden="1">{"via1",#N/A,TRUE,"general";"via2",#N/A,TRUE,"general";"via3",#N/A,TRUE,"general"}</definedName>
    <definedName name="ADFGSDB" localSheetId="14" hidden="1">{"via1",#N/A,TRUE,"general";"via2",#N/A,TRUE,"general";"via3",#N/A,TRUE,"general"}</definedName>
    <definedName name="ADFGSDB" localSheetId="20" hidden="1">{"via1",#N/A,TRUE,"general";"via2",#N/A,TRUE,"general";"via3",#N/A,TRUE,"general"}</definedName>
    <definedName name="ADFGSDB" localSheetId="23" hidden="1">{"via1",#N/A,TRUE,"general";"via2",#N/A,TRUE,"general";"via3",#N/A,TRUE,"general"}</definedName>
    <definedName name="ADFGSDB" localSheetId="24" hidden="1">{"via1",#N/A,TRUE,"general";"via2",#N/A,TRUE,"general";"via3",#N/A,TRUE,"general"}</definedName>
    <definedName name="ADFGSDB" localSheetId="25" hidden="1">{"via1",#N/A,TRUE,"general";"via2",#N/A,TRUE,"general";"via3",#N/A,TRUE,"general"}</definedName>
    <definedName name="ADFGSDB" localSheetId="26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14" hidden="1">{"TAB1",#N/A,TRUE,"GENERAL";"TAB2",#N/A,TRUE,"GENERAL";"TAB3",#N/A,TRUE,"GENERAL";"TAB4",#N/A,TRUE,"GENERAL";"TAB5",#N/A,TRUE,"GENERAL"}</definedName>
    <definedName name="ADSAD" localSheetId="20" hidden="1">{"TAB1",#N/A,TRUE,"GENERAL";"TAB2",#N/A,TRUE,"GENERAL";"TAB3",#N/A,TRUE,"GENERAL";"TAB4",#N/A,TRUE,"GENERAL";"TAB5",#N/A,TRUE,"GENERAL"}</definedName>
    <definedName name="ADSAD" localSheetId="23" hidden="1">{"TAB1",#N/A,TRUE,"GENERAL";"TAB2",#N/A,TRUE,"GENERAL";"TAB3",#N/A,TRUE,"GENERAL";"TAB4",#N/A,TRUE,"GENERAL";"TAB5",#N/A,TRUE,"GENERAL"}</definedName>
    <definedName name="ADSAD" localSheetId="24" hidden="1">{"TAB1",#N/A,TRUE,"GENERAL";"TAB2",#N/A,TRUE,"GENERAL";"TAB3",#N/A,TRUE,"GENERAL";"TAB4",#N/A,TRUE,"GENERAL";"TAB5",#N/A,TRUE,"GENERAL"}</definedName>
    <definedName name="ADSAD" localSheetId="25" hidden="1">{"TAB1",#N/A,TRUE,"GENERAL";"TAB2",#N/A,TRUE,"GENERAL";"TAB3",#N/A,TRUE,"GENERAL";"TAB4",#N/A,TRUE,"GENERAL";"TAB5",#N/A,TRUE,"GENERAL"}</definedName>
    <definedName name="ADSAD" localSheetId="26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0" hidden="1">{"via1",#N/A,TRUE,"general";"via2",#N/A,TRUE,"general";"via3",#N/A,TRUE,"general"}</definedName>
    <definedName name="aefa" localSheetId="14" hidden="1">{"via1",#N/A,TRUE,"general";"via2",#N/A,TRUE,"general";"via3",#N/A,TRUE,"general"}</definedName>
    <definedName name="aefa" localSheetId="20" hidden="1">{"via1",#N/A,TRUE,"general";"via2",#N/A,TRUE,"general";"via3",#N/A,TRUE,"general"}</definedName>
    <definedName name="aefa" localSheetId="23" hidden="1">{"via1",#N/A,TRUE,"general";"via2",#N/A,TRUE,"general";"via3",#N/A,TRUE,"general"}</definedName>
    <definedName name="aefa" localSheetId="24" hidden="1">{"via1",#N/A,TRUE,"general";"via2",#N/A,TRUE,"general";"via3",#N/A,TRUE,"general"}</definedName>
    <definedName name="aefa" localSheetId="25" hidden="1">{"via1",#N/A,TRUE,"general";"via2",#N/A,TRUE,"general";"via3",#N/A,TRUE,"general"}</definedName>
    <definedName name="aefa" localSheetId="26" hidden="1">{"via1",#N/A,TRUE,"general";"via2",#N/A,TRUE,"general";"via3",#N/A,TRUE,"general"}</definedName>
    <definedName name="aefa" hidden="1">{"via1",#N/A,TRUE,"general";"via2",#N/A,TRUE,"general";"via3",#N/A,TRUE,"general"}</definedName>
    <definedName name="AF" localSheetId="10" hidden="1">{#N/A,#N/A,TRUE,"INGENIERIA";#N/A,#N/A,TRUE,"COMPRAS";#N/A,#N/A,TRUE,"DIRECCION";#N/A,#N/A,TRUE,"RESUMEN"}</definedName>
    <definedName name="AF" localSheetId="14" hidden="1">{#N/A,#N/A,TRUE,"INGENIERIA";#N/A,#N/A,TRUE,"COMPRAS";#N/A,#N/A,TRUE,"DIRECCION";#N/A,#N/A,TRUE,"RESUMEN"}</definedName>
    <definedName name="AF" localSheetId="20" hidden="1">{#N/A,#N/A,TRUE,"INGENIERIA";#N/A,#N/A,TRUE,"COMPRAS";#N/A,#N/A,TRUE,"DIRECCION";#N/A,#N/A,TRUE,"RESUMEN"}</definedName>
    <definedName name="AF" localSheetId="23" hidden="1">{#N/A,#N/A,TRUE,"INGENIERIA";#N/A,#N/A,TRUE,"COMPRAS";#N/A,#N/A,TRUE,"DIRECCION";#N/A,#N/A,TRUE,"RESUMEN"}</definedName>
    <definedName name="AF" localSheetId="24" hidden="1">{#N/A,#N/A,TRUE,"INGENIERIA";#N/A,#N/A,TRUE,"COMPRAS";#N/A,#N/A,TRUE,"DIRECCION";#N/A,#N/A,TRUE,"RESUMEN"}</definedName>
    <definedName name="AF" localSheetId="25" hidden="1">{#N/A,#N/A,TRUE,"INGENIERIA";#N/A,#N/A,TRUE,"COMPRAS";#N/A,#N/A,TRUE,"DIRECCION";#N/A,#N/A,TRUE,"RESUMEN"}</definedName>
    <definedName name="AF" localSheetId="26" hidden="1">{#N/A,#N/A,TRUE,"INGENIERIA";#N/A,#N/A,TRUE,"COMPRAS";#N/A,#N/A,TRUE,"DIRECCION";#N/A,#N/A,TRUE,"RESUMEN"}</definedName>
    <definedName name="AF" hidden="1">{#N/A,#N/A,TRUE,"INGENIERIA";#N/A,#N/A,TRUE,"COMPRAS";#N/A,#N/A,TRUE,"DIRECCION";#N/A,#N/A,TRUE,"RESUMEN"}</definedName>
    <definedName name="afdsw" localSheetId="10" hidden="1">{"TAB1",#N/A,TRUE,"GENERAL";"TAB2",#N/A,TRUE,"GENERAL";"TAB3",#N/A,TRUE,"GENERAL";"TAB4",#N/A,TRUE,"GENERAL";"TAB5",#N/A,TRUE,"GENERAL"}</definedName>
    <definedName name="afdsw" localSheetId="14" hidden="1">{"TAB1",#N/A,TRUE,"GENERAL";"TAB2",#N/A,TRUE,"GENERAL";"TAB3",#N/A,TRUE,"GENERAL";"TAB4",#N/A,TRUE,"GENERAL";"TAB5",#N/A,TRUE,"GENERAL"}</definedName>
    <definedName name="afdsw" localSheetId="20" hidden="1">{"TAB1",#N/A,TRUE,"GENERAL";"TAB2",#N/A,TRUE,"GENERAL";"TAB3",#N/A,TRUE,"GENERAL";"TAB4",#N/A,TRUE,"GENERAL";"TAB5",#N/A,TRUE,"GENERAL"}</definedName>
    <definedName name="afdsw" localSheetId="23" hidden="1">{"TAB1",#N/A,TRUE,"GENERAL";"TAB2",#N/A,TRUE,"GENERAL";"TAB3",#N/A,TRUE,"GENERAL";"TAB4",#N/A,TRUE,"GENERAL";"TAB5",#N/A,TRUE,"GENERAL"}</definedName>
    <definedName name="afdsw" localSheetId="24" hidden="1">{"TAB1",#N/A,TRUE,"GENERAL";"TAB2",#N/A,TRUE,"GENERAL";"TAB3",#N/A,TRUE,"GENERAL";"TAB4",#N/A,TRUE,"GENERAL";"TAB5",#N/A,TRUE,"GENERAL"}</definedName>
    <definedName name="afdsw" localSheetId="25" hidden="1">{"TAB1",#N/A,TRUE,"GENERAL";"TAB2",#N/A,TRUE,"GENERAL";"TAB3",#N/A,TRUE,"GENERAL";"TAB4",#N/A,TRUE,"GENERAL";"TAB5",#N/A,TRUE,"GENERAL"}</definedName>
    <definedName name="afdsw" localSheetId="26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wg" localSheetId="40" hidden="1">#REF!</definedName>
    <definedName name="afwg" localSheetId="10" hidden="1">#REF!</definedName>
    <definedName name="afwg" localSheetId="41" hidden="1">#REF!</definedName>
    <definedName name="afwg" localSheetId="44" hidden="1">#REF!</definedName>
    <definedName name="afwg" localSheetId="14" hidden="1">#REF!</definedName>
    <definedName name="afwg" localSheetId="50" hidden="1">#REF!</definedName>
    <definedName name="afwg" localSheetId="20" hidden="1">#REF!</definedName>
    <definedName name="afwg" localSheetId="51" hidden="1">#REF!</definedName>
    <definedName name="afwg" localSheetId="21" hidden="1">#REF!</definedName>
    <definedName name="afwg" localSheetId="52" hidden="1">#REF!</definedName>
    <definedName name="afwg" localSheetId="53" hidden="1">#REF!</definedName>
    <definedName name="afwg" localSheetId="23" hidden="1">#REF!</definedName>
    <definedName name="afwg" localSheetId="54" hidden="1">#REF!</definedName>
    <definedName name="afwg" localSheetId="55" hidden="1">#REF!</definedName>
    <definedName name="afwg" localSheetId="25" hidden="1">#REF!</definedName>
    <definedName name="afwg" localSheetId="56" hidden="1">#REF!</definedName>
    <definedName name="afwg" localSheetId="26" hidden="1">#REF!</definedName>
    <definedName name="afwg" localSheetId="37" hidden="1">#REF!</definedName>
    <definedName name="afwg" hidden="1">#REF!</definedName>
    <definedName name="AG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10" hidden="1">{"via1",#N/A,TRUE,"general";"via2",#N/A,TRUE,"general";"via3",#N/A,TRUE,"general"}</definedName>
    <definedName name="agdsgg" localSheetId="14" hidden="1">{"via1",#N/A,TRUE,"general";"via2",#N/A,TRUE,"general";"via3",#N/A,TRUE,"general"}</definedName>
    <definedName name="agdsgg" localSheetId="20" hidden="1">{"via1",#N/A,TRUE,"general";"via2",#N/A,TRUE,"general";"via3",#N/A,TRUE,"general"}</definedName>
    <definedName name="agdsgg" localSheetId="23" hidden="1">{"via1",#N/A,TRUE,"general";"via2",#N/A,TRUE,"general";"via3",#N/A,TRUE,"general"}</definedName>
    <definedName name="agdsgg" localSheetId="24" hidden="1">{"via1",#N/A,TRUE,"general";"via2",#N/A,TRUE,"general";"via3",#N/A,TRUE,"general"}</definedName>
    <definedName name="agdsgg" localSheetId="25" hidden="1">{"via1",#N/A,TRUE,"general";"via2",#N/A,TRUE,"general";"via3",#N/A,TRUE,"general"}</definedName>
    <definedName name="agdsgg" localSheetId="26" hidden="1">{"via1",#N/A,TRUE,"general";"via2",#N/A,TRUE,"general";"via3",#N/A,TRUE,"general"}</definedName>
    <definedName name="agdsgg" hidden="1">{"via1",#N/A,TRUE,"general";"via2",#N/A,TRUE,"general";"via3",#N/A,TRUE,"general"}</definedName>
    <definedName name="anscount" hidden="1">1</definedName>
    <definedName name="aqaq" localSheetId="10" hidden="1">{"TAB1",#N/A,TRUE,"GENERAL";"TAB2",#N/A,TRUE,"GENERAL";"TAB3",#N/A,TRUE,"GENERAL";"TAB4",#N/A,TRUE,"GENERAL";"TAB5",#N/A,TRUE,"GENERAL"}</definedName>
    <definedName name="aqaq" localSheetId="14" hidden="1">{"TAB1",#N/A,TRUE,"GENERAL";"TAB2",#N/A,TRUE,"GENERAL";"TAB3",#N/A,TRUE,"GENERAL";"TAB4",#N/A,TRUE,"GENERAL";"TAB5",#N/A,TRUE,"GENERAL"}</definedName>
    <definedName name="aqaq" localSheetId="20" hidden="1">{"TAB1",#N/A,TRUE,"GENERAL";"TAB2",#N/A,TRUE,"GENERAL";"TAB3",#N/A,TRUE,"GENERAL";"TAB4",#N/A,TRUE,"GENERAL";"TAB5",#N/A,TRUE,"GENERAL"}</definedName>
    <definedName name="aqaq" localSheetId="23" hidden="1">{"TAB1",#N/A,TRUE,"GENERAL";"TAB2",#N/A,TRUE,"GENERAL";"TAB3",#N/A,TRUE,"GENERAL";"TAB4",#N/A,TRUE,"GENERAL";"TAB5",#N/A,TRUE,"GENERAL"}</definedName>
    <definedName name="aqaq" localSheetId="24" hidden="1">{"TAB1",#N/A,TRUE,"GENERAL";"TAB2",#N/A,TRUE,"GENERAL";"TAB3",#N/A,TRUE,"GENERAL";"TAB4",#N/A,TRUE,"GENERAL";"TAB5",#N/A,TRUE,"GENERAL"}</definedName>
    <definedName name="aqaq" localSheetId="25" hidden="1">{"TAB1",#N/A,TRUE,"GENERAL";"TAB2",#N/A,TRUE,"GENERAL";"TAB3",#N/A,TRUE,"GENERAL";"TAB4",#N/A,TRUE,"GENERAL";"TAB5",#N/A,TRUE,"GENERAL"}</definedName>
    <definedName name="aqaq" localSheetId="26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31">'1'!$B$2:$K$20</definedName>
    <definedName name="_xlnm.Print_Area" localSheetId="1">'1 localizacion'!$A$1:$H$42</definedName>
    <definedName name="_xlnm.Print_Area" localSheetId="40">'10'!$B$2:$K$19</definedName>
    <definedName name="_xlnm.Print_Area" localSheetId="10">'10 Arena'!$A$1:$H$43</definedName>
    <definedName name="_xlnm.Print_Area" localSheetId="41">'11'!$B$2:$K$19</definedName>
    <definedName name="_xlnm.Print_Area" localSheetId="11">'11 lleno '!$A$1:$H$43</definedName>
    <definedName name="_xlnm.Print_Area" localSheetId="42">'12'!$B$2:$K$21</definedName>
    <definedName name="_xlnm.Print_Area" localSheetId="43">'13'!$B$2:$K$21</definedName>
    <definedName name="_xlnm.Print_Area" localSheetId="13">'13 Afirmado'!$A$1:$H$42</definedName>
    <definedName name="_xlnm.Print_Area" localSheetId="44">'14'!$B$2:$K$18</definedName>
    <definedName name="_xlnm.Print_Area" localSheetId="45">'15'!$B$2:$K$21</definedName>
    <definedName name="_xlnm.Print_Area" localSheetId="46">'16'!$B$2:$K$19</definedName>
    <definedName name="_xlnm.Print_Area" localSheetId="16">'16 sardinel'!$A$1:$H$45</definedName>
    <definedName name="_xlnm.Print_Area" localSheetId="47">'17'!$B$2:$K$22</definedName>
    <definedName name="_xlnm.Print_Area" localSheetId="48">'18'!$B$2:$K$32</definedName>
    <definedName name="_xlnm.Print_Area" localSheetId="49">'19'!$B$2:$K$22</definedName>
    <definedName name="_xlnm.Print_Area" localSheetId="32">'2'!$B$2:$K$21</definedName>
    <definedName name="_xlnm.Print_Area" localSheetId="50">'20'!$B$2:$K$22</definedName>
    <definedName name="_xlnm.Print_Area" localSheetId="20">'20 malla '!$A$1:$H$42</definedName>
    <definedName name="_xlnm.Print_Area" localSheetId="51">'21'!$B$2:$K$19</definedName>
    <definedName name="_xlnm.Print_Area" localSheetId="21">'21 tubería 8"'!$A$1:$H$43</definedName>
    <definedName name="_xlnm.Print_Area" localSheetId="52">'22'!$B$2:$K$19</definedName>
    <definedName name="_xlnm.Print_Area" localSheetId="22">'22 empalme'!$A$1:$H$43</definedName>
    <definedName name="_xlnm.Print_Area" localSheetId="53">'23'!$B$2:$K$21</definedName>
    <definedName name="_xlnm.Print_Area" localSheetId="23">'23 Sumidero T'!$A$1:$H$45</definedName>
    <definedName name="_xlnm.Print_Area" localSheetId="54">'24'!$B$2:$K$21</definedName>
    <definedName name="_xlnm.Print_Area" localSheetId="24">'24 Tapa con aro'!$A$1:$H$43</definedName>
    <definedName name="_xlnm.Print_Area" localSheetId="55">'25'!$B$2:$K$21</definedName>
    <definedName name="_xlnm.Print_Area" localSheetId="25">'25 Señalización simbolos'!$A$1:$H$41</definedName>
    <definedName name="_xlnm.Print_Area" localSheetId="56">'26'!$B$2:$K$21</definedName>
    <definedName name="_xlnm.Print_Area" localSheetId="26">'26 Reductor'!$A$1:$H$47</definedName>
    <definedName name="_xlnm.Print_Area" localSheetId="33">'3'!$B$2:$K$22</definedName>
    <definedName name="_xlnm.Print_Area" localSheetId="34">'4'!$B$2:$K$22</definedName>
    <definedName name="_xlnm.Print_Area" localSheetId="35">'5'!$B$2:$K$34</definedName>
    <definedName name="_xlnm.Print_Area" localSheetId="36">'6'!$B$2:$K$20</definedName>
    <definedName name="_xlnm.Print_Area" localSheetId="37">'7'!$B$2:$K$24</definedName>
    <definedName name="_xlnm.Print_Area" localSheetId="7">'7 excavación comun '!$A$1:$H$43</definedName>
    <definedName name="_xlnm.Print_Area" localSheetId="38">'8'!$B$2:$K$22</definedName>
    <definedName name="_xlnm.Print_Area" localSheetId="8">'8 excavación conglomerado'!$A$1:$H$42</definedName>
    <definedName name="_xlnm.Print_Area" localSheetId="39">'9'!$B$2:$K$21</definedName>
    <definedName name="_xlnm.Print_Area" localSheetId="30">'A.I.U.'!$A$1:$J$38</definedName>
    <definedName name="_xlnm.Print_Area" localSheetId="0">'ANALISIS M.O'!$A$1:$H$55</definedName>
    <definedName name="_xlnm.Print_Area" localSheetId="27">'BASE DE DATOS'!$A$1:$D$101</definedName>
    <definedName name="_xlnm.Print_Area" localSheetId="28">'PRESUPUESTO DE OBRA'!$A$1:$F$43</definedName>
    <definedName name="ASD" localSheetId="10" hidden="1">{"via1",#N/A,TRUE,"general";"via2",#N/A,TRUE,"general";"via3",#N/A,TRUE,"general"}</definedName>
    <definedName name="ASD" localSheetId="14" hidden="1">{"via1",#N/A,TRUE,"general";"via2",#N/A,TRUE,"general";"via3",#N/A,TRUE,"general"}</definedName>
    <definedName name="ASD" localSheetId="20" hidden="1">{"via1",#N/A,TRUE,"general";"via2",#N/A,TRUE,"general";"via3",#N/A,TRUE,"general"}</definedName>
    <definedName name="ASD" localSheetId="23" hidden="1">{"via1",#N/A,TRUE,"general";"via2",#N/A,TRUE,"general";"via3",#N/A,TRUE,"general"}</definedName>
    <definedName name="ASD" localSheetId="24" hidden="1">{"via1",#N/A,TRUE,"general";"via2",#N/A,TRUE,"general";"via3",#N/A,TRUE,"general"}</definedName>
    <definedName name="ASD" localSheetId="25" hidden="1">{"via1",#N/A,TRUE,"general";"via2",#N/A,TRUE,"general";"via3",#N/A,TRUE,"general"}</definedName>
    <definedName name="ASD" localSheetId="26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14" hidden="1">{"via1",#N/A,TRUE,"general";"via2",#N/A,TRUE,"general";"via3",#N/A,TRUE,"general"}</definedName>
    <definedName name="ASDA" localSheetId="20" hidden="1">{"via1",#N/A,TRUE,"general";"via2",#N/A,TRUE,"general";"via3",#N/A,TRUE,"general"}</definedName>
    <definedName name="ASDA" localSheetId="23" hidden="1">{"via1",#N/A,TRUE,"general";"via2",#N/A,TRUE,"general";"via3",#N/A,TRUE,"general"}</definedName>
    <definedName name="ASDA" localSheetId="24" hidden="1">{"via1",#N/A,TRUE,"general";"via2",#N/A,TRUE,"general";"via3",#N/A,TRUE,"general"}</definedName>
    <definedName name="ASDA" localSheetId="25" hidden="1">{"via1",#N/A,TRUE,"general";"via2",#N/A,TRUE,"general";"via3",#N/A,TRUE,"general"}</definedName>
    <definedName name="ASDA" localSheetId="26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14" hidden="1">{"TAB1",#N/A,TRUE,"GENERAL";"TAB2",#N/A,TRUE,"GENERAL";"TAB3",#N/A,TRUE,"GENERAL";"TAB4",#N/A,TRUE,"GENERAL";"TAB5",#N/A,TRUE,"GENERAL"}</definedName>
    <definedName name="asdasd" localSheetId="20" hidden="1">{"TAB1",#N/A,TRUE,"GENERAL";"TAB2",#N/A,TRUE,"GENERAL";"TAB3",#N/A,TRUE,"GENERAL";"TAB4",#N/A,TRUE,"GENERAL";"TAB5",#N/A,TRUE,"GENERAL"}</definedName>
    <definedName name="asdasd" localSheetId="23" hidden="1">{"TAB1",#N/A,TRUE,"GENERAL";"TAB2",#N/A,TRUE,"GENERAL";"TAB3",#N/A,TRUE,"GENERAL";"TAB4",#N/A,TRUE,"GENERAL";"TAB5",#N/A,TRUE,"GENERAL"}</definedName>
    <definedName name="asdasd" localSheetId="24" hidden="1">{"TAB1",#N/A,TRUE,"GENERAL";"TAB2",#N/A,TRUE,"GENERAL";"TAB3",#N/A,TRUE,"GENERAL";"TAB4",#N/A,TRUE,"GENERAL";"TAB5",#N/A,TRUE,"GENERAL"}</definedName>
    <definedName name="asdasd" localSheetId="25" hidden="1">{"TAB1",#N/A,TRUE,"GENERAL";"TAB2",#N/A,TRUE,"GENERAL";"TAB3",#N/A,TRUE,"GENERAL";"TAB4",#N/A,TRUE,"GENERAL";"TAB5",#N/A,TRUE,"GENERAL"}</definedName>
    <definedName name="asdasd" localSheetId="26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0" hidden="1">{"via1",#N/A,TRUE,"general";"via2",#N/A,TRUE,"general";"via3",#N/A,TRUE,"general"}</definedName>
    <definedName name="asdf" localSheetId="14" hidden="1">{"via1",#N/A,TRUE,"general";"via2",#N/A,TRUE,"general";"via3",#N/A,TRUE,"general"}</definedName>
    <definedName name="asdf" localSheetId="20" hidden="1">{"via1",#N/A,TRUE,"general";"via2",#N/A,TRUE,"general";"via3",#N/A,TRUE,"general"}</definedName>
    <definedName name="asdf" localSheetId="23" hidden="1">{"via1",#N/A,TRUE,"general";"via2",#N/A,TRUE,"general";"via3",#N/A,TRUE,"general"}</definedName>
    <definedName name="asdf" localSheetId="24" hidden="1">{"via1",#N/A,TRUE,"general";"via2",#N/A,TRUE,"general";"via3",#N/A,TRUE,"general"}</definedName>
    <definedName name="asdf" localSheetId="25" hidden="1">{"via1",#N/A,TRUE,"general";"via2",#N/A,TRUE,"general";"via3",#N/A,TRUE,"general"}</definedName>
    <definedName name="asdf" localSheetId="26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14" hidden="1">{"via1",#N/A,TRUE,"general";"via2",#N/A,TRUE,"general";"via3",#N/A,TRUE,"general"}</definedName>
    <definedName name="asdfa" localSheetId="20" hidden="1">{"via1",#N/A,TRUE,"general";"via2",#N/A,TRUE,"general";"via3",#N/A,TRUE,"general"}</definedName>
    <definedName name="asdfa" localSheetId="23" hidden="1">{"via1",#N/A,TRUE,"general";"via2",#N/A,TRUE,"general";"via3",#N/A,TRUE,"general"}</definedName>
    <definedName name="asdfa" localSheetId="24" hidden="1">{"via1",#N/A,TRUE,"general";"via2",#N/A,TRUE,"general";"via3",#N/A,TRUE,"general"}</definedName>
    <definedName name="asdfa" localSheetId="25" hidden="1">{"via1",#N/A,TRUE,"general";"via2",#N/A,TRUE,"general";"via3",#N/A,TRUE,"general"}</definedName>
    <definedName name="asdfa" localSheetId="26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14" hidden="1">{"via1",#N/A,TRUE,"general";"via2",#N/A,TRUE,"general";"via3",#N/A,TRUE,"general"}</definedName>
    <definedName name="asfasd" localSheetId="20" hidden="1">{"via1",#N/A,TRUE,"general";"via2",#N/A,TRUE,"general";"via3",#N/A,TRUE,"general"}</definedName>
    <definedName name="asfasd" localSheetId="23" hidden="1">{"via1",#N/A,TRUE,"general";"via2",#N/A,TRUE,"general";"via3",#N/A,TRUE,"general"}</definedName>
    <definedName name="asfasd" localSheetId="24" hidden="1">{"via1",#N/A,TRUE,"general";"via2",#N/A,TRUE,"general";"via3",#N/A,TRUE,"general"}</definedName>
    <definedName name="asfasd" localSheetId="25" hidden="1">{"via1",#N/A,TRUE,"general";"via2",#N/A,TRUE,"general";"via3",#N/A,TRUE,"general"}</definedName>
    <definedName name="asfasd" localSheetId="26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14" hidden="1">{"via1",#N/A,TRUE,"general";"via2",#N/A,TRUE,"general";"via3",#N/A,TRUE,"general"}</definedName>
    <definedName name="asfasdl" localSheetId="20" hidden="1">{"via1",#N/A,TRUE,"general";"via2",#N/A,TRUE,"general";"via3",#N/A,TRUE,"general"}</definedName>
    <definedName name="asfasdl" localSheetId="23" hidden="1">{"via1",#N/A,TRUE,"general";"via2",#N/A,TRUE,"general";"via3",#N/A,TRUE,"general"}</definedName>
    <definedName name="asfasdl" localSheetId="24" hidden="1">{"via1",#N/A,TRUE,"general";"via2",#N/A,TRUE,"general";"via3",#N/A,TRUE,"general"}</definedName>
    <definedName name="asfasdl" localSheetId="25" hidden="1">{"via1",#N/A,TRUE,"general";"via2",#N/A,TRUE,"general";"via3",#N/A,TRUE,"general"}</definedName>
    <definedName name="asfasdl" localSheetId="26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0" hidden="1">{#N/A,#N/A,TRUE,"INGENIERIA";#N/A,#N/A,TRUE,"COMPRAS";#N/A,#N/A,TRUE,"DIRECCION";#N/A,#N/A,TRUE,"RESUMEN"}</definedName>
    <definedName name="asfdfe" localSheetId="14" hidden="1">{#N/A,#N/A,TRUE,"INGENIERIA";#N/A,#N/A,TRUE,"COMPRAS";#N/A,#N/A,TRUE,"DIRECCION";#N/A,#N/A,TRUE,"RESUMEN"}</definedName>
    <definedName name="asfdfe" localSheetId="20" hidden="1">{#N/A,#N/A,TRUE,"INGENIERIA";#N/A,#N/A,TRUE,"COMPRAS";#N/A,#N/A,TRUE,"DIRECCION";#N/A,#N/A,TRUE,"RESUMEN"}</definedName>
    <definedName name="asfdfe" localSheetId="23" hidden="1">{#N/A,#N/A,TRUE,"INGENIERIA";#N/A,#N/A,TRUE,"COMPRAS";#N/A,#N/A,TRUE,"DIRECCION";#N/A,#N/A,TRUE,"RESUMEN"}</definedName>
    <definedName name="asfdfe" localSheetId="24" hidden="1">{#N/A,#N/A,TRUE,"INGENIERIA";#N/A,#N/A,TRUE,"COMPRAS";#N/A,#N/A,TRUE,"DIRECCION";#N/A,#N/A,TRUE,"RESUMEN"}</definedName>
    <definedName name="asfdfe" localSheetId="25" hidden="1">{#N/A,#N/A,TRUE,"INGENIERIA";#N/A,#N/A,TRUE,"COMPRAS";#N/A,#N/A,TRUE,"DIRECCION";#N/A,#N/A,TRUE,"RESUMEN"}</definedName>
    <definedName name="asfdfe" localSheetId="26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0" hidden="1">{"TAB1",#N/A,TRUE,"GENERAL";"TAB2",#N/A,TRUE,"GENERAL";"TAB3",#N/A,TRUE,"GENERAL";"TAB4",#N/A,TRUE,"GENERAL";"TAB5",#N/A,TRUE,"GENERAL"}</definedName>
    <definedName name="asff" localSheetId="14" hidden="1">{"TAB1",#N/A,TRUE,"GENERAL";"TAB2",#N/A,TRUE,"GENERAL";"TAB3",#N/A,TRUE,"GENERAL";"TAB4",#N/A,TRUE,"GENERAL";"TAB5",#N/A,TRUE,"GENERAL"}</definedName>
    <definedName name="asff" localSheetId="20" hidden="1">{"TAB1",#N/A,TRUE,"GENERAL";"TAB2",#N/A,TRUE,"GENERAL";"TAB3",#N/A,TRUE,"GENERAL";"TAB4",#N/A,TRUE,"GENERAL";"TAB5",#N/A,TRUE,"GENERAL"}</definedName>
    <definedName name="asff" localSheetId="23" hidden="1">{"TAB1",#N/A,TRUE,"GENERAL";"TAB2",#N/A,TRUE,"GENERAL";"TAB3",#N/A,TRUE,"GENERAL";"TAB4",#N/A,TRUE,"GENERAL";"TAB5",#N/A,TRUE,"GENERAL"}</definedName>
    <definedName name="asff" localSheetId="24" hidden="1">{"TAB1",#N/A,TRUE,"GENERAL";"TAB2",#N/A,TRUE,"GENERAL";"TAB3",#N/A,TRUE,"GENERAL";"TAB4",#N/A,TRUE,"GENERAL";"TAB5",#N/A,TRUE,"GENERAL"}</definedName>
    <definedName name="asff" localSheetId="25" hidden="1">{"TAB1",#N/A,TRUE,"GENERAL";"TAB2",#N/A,TRUE,"GENERAL";"TAB3",#N/A,TRUE,"GENERAL";"TAB4",#N/A,TRUE,"GENERAL";"TAB5",#N/A,TRUE,"GENERAL"}</definedName>
    <definedName name="asff" localSheetId="26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0" hidden="1">{"via1",#N/A,TRUE,"general";"via2",#N/A,TRUE,"general";"via3",#N/A,TRUE,"general"}</definedName>
    <definedName name="asfghjoi" localSheetId="14" hidden="1">{"via1",#N/A,TRUE,"general";"via2",#N/A,TRUE,"general";"via3",#N/A,TRUE,"general"}</definedName>
    <definedName name="asfghjoi" localSheetId="20" hidden="1">{"via1",#N/A,TRUE,"general";"via2",#N/A,TRUE,"general";"via3",#N/A,TRUE,"general"}</definedName>
    <definedName name="asfghjoi" localSheetId="23" hidden="1">{"via1",#N/A,TRUE,"general";"via2",#N/A,TRUE,"general";"via3",#N/A,TRUE,"general"}</definedName>
    <definedName name="asfghjoi" localSheetId="24" hidden="1">{"via1",#N/A,TRUE,"general";"via2",#N/A,TRUE,"general";"via3",#N/A,TRUE,"general"}</definedName>
    <definedName name="asfghjoi" localSheetId="25" hidden="1">{"via1",#N/A,TRUE,"general";"via2",#N/A,TRUE,"general";"via3",#N/A,TRUE,"general"}</definedName>
    <definedName name="asfghjoi" localSheetId="26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14" hidden="1">{"TAB1",#N/A,TRUE,"GENERAL";"TAB2",#N/A,TRUE,"GENERAL";"TAB3",#N/A,TRUE,"GENERAL";"TAB4",#N/A,TRUE,"GENERAL";"TAB5",#N/A,TRUE,"GENERAL"}</definedName>
    <definedName name="asojkdr" localSheetId="20" hidden="1">{"TAB1",#N/A,TRUE,"GENERAL";"TAB2",#N/A,TRUE,"GENERAL";"TAB3",#N/A,TRUE,"GENERAL";"TAB4",#N/A,TRUE,"GENERAL";"TAB5",#N/A,TRUE,"GENERAL"}</definedName>
    <definedName name="asojkdr" localSheetId="23" hidden="1">{"TAB1",#N/A,TRUE,"GENERAL";"TAB2",#N/A,TRUE,"GENERAL";"TAB3",#N/A,TRUE,"GENERAL";"TAB4",#N/A,TRUE,"GENERAL";"TAB5",#N/A,TRUE,"GENERAL"}</definedName>
    <definedName name="asojkdr" localSheetId="24" hidden="1">{"TAB1",#N/A,TRUE,"GENERAL";"TAB2",#N/A,TRUE,"GENERAL";"TAB3",#N/A,TRUE,"GENERAL";"TAB4",#N/A,TRUE,"GENERAL";"TAB5",#N/A,TRUE,"GENERAL"}</definedName>
    <definedName name="asojkdr" localSheetId="25" hidden="1">{"TAB1",#N/A,TRUE,"GENERAL";"TAB2",#N/A,TRUE,"GENERAL";"TAB3",#N/A,TRUE,"GENERAL";"TAB4",#N/A,TRUE,"GENERAL";"TAB5",#N/A,TRUE,"GENERAL"}</definedName>
    <definedName name="asojkdr" localSheetId="26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xyzqerojhvdakjdvasdas" localSheetId="10" hidden="1">{"via1",#N/A,TRUE,"general";"via2",#N/A,TRUE,"general";"via3",#N/A,TRUE,"general"}</definedName>
    <definedName name="axyzqerojhvdakjdvasdas" localSheetId="14" hidden="1">{"via1",#N/A,TRUE,"general";"via2",#N/A,TRUE,"general";"via3",#N/A,TRUE,"general"}</definedName>
    <definedName name="axyzqerojhvdakjdvasdas" localSheetId="20" hidden="1">{"via1",#N/A,TRUE,"general";"via2",#N/A,TRUE,"general";"via3",#N/A,TRUE,"general"}</definedName>
    <definedName name="axyzqerojhvdakjdvasdas" localSheetId="23" hidden="1">{"via1",#N/A,TRUE,"general";"via2",#N/A,TRUE,"general";"via3",#N/A,TRUE,"general"}</definedName>
    <definedName name="axyzqerojhvdakjdvasdas" localSheetId="24" hidden="1">{"via1",#N/A,TRUE,"general";"via2",#N/A,TRUE,"general";"via3",#N/A,TRUE,"general"}</definedName>
    <definedName name="axyzqerojhvdakjdvasdas" localSheetId="25" hidden="1">{"via1",#N/A,TRUE,"general";"via2",#N/A,TRUE,"general";"via3",#N/A,TRUE,"general"}</definedName>
    <definedName name="axyzqerojhvdakjdvasdas" localSheetId="26" hidden="1">{"via1",#N/A,TRUE,"general";"via2",#N/A,TRUE,"general";"via3",#N/A,TRUE,"general"}</definedName>
    <definedName name="axyzqerojhvdakjdvasdas" hidden="1">{"via1",#N/A,TRUE,"general";"via2",#N/A,TRUE,"general";"via3",#N/A,TRUE,"general"}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14" hidden="1">{"TAB1",#N/A,TRUE,"GENERAL";"TAB2",#N/A,TRUE,"GENERAL";"TAB3",#N/A,TRUE,"GENERAL";"TAB4",#N/A,TRUE,"GENERAL";"TAB5",#N/A,TRUE,"GENERAL"}</definedName>
    <definedName name="azaz" localSheetId="20" hidden="1">{"TAB1",#N/A,TRUE,"GENERAL";"TAB2",#N/A,TRUE,"GENERAL";"TAB3",#N/A,TRUE,"GENERAL";"TAB4",#N/A,TRUE,"GENERAL";"TAB5",#N/A,TRUE,"GENERAL"}</definedName>
    <definedName name="azaz" localSheetId="23" hidden="1">{"TAB1",#N/A,TRUE,"GENERAL";"TAB2",#N/A,TRUE,"GENERAL";"TAB3",#N/A,TRUE,"GENERAL";"TAB4",#N/A,TRUE,"GENERAL";"TAB5",#N/A,TRUE,"GENERAL"}</definedName>
    <definedName name="azaz" localSheetId="24" hidden="1">{"TAB1",#N/A,TRUE,"GENERAL";"TAB2",#N/A,TRUE,"GENERAL";"TAB3",#N/A,TRUE,"GENERAL";"TAB4",#N/A,TRUE,"GENERAL";"TAB5",#N/A,TRUE,"GENERAL"}</definedName>
    <definedName name="azaz" localSheetId="25" hidden="1">{"TAB1",#N/A,TRUE,"GENERAL";"TAB2",#N/A,TRUE,"GENERAL";"TAB3",#N/A,TRUE,"GENERAL";"TAB4",#N/A,TRUE,"GENERAL";"TAB5",#N/A,TRUE,"GENERAL"}</definedName>
    <definedName name="azaz" localSheetId="26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0" hidden="1">{"via1",#N/A,TRUE,"general";"via2",#N/A,TRUE,"general";"via3",#N/A,TRUE,"general"}</definedName>
    <definedName name="B" localSheetId="14" hidden="1">{"via1",#N/A,TRUE,"general";"via2",#N/A,TRUE,"general";"via3",#N/A,TRUE,"general"}</definedName>
    <definedName name="B" localSheetId="20" hidden="1">{"via1",#N/A,TRUE,"general";"via2",#N/A,TRUE,"general";"via3",#N/A,TRUE,"general"}</definedName>
    <definedName name="B" localSheetId="23" hidden="1">{"via1",#N/A,TRUE,"general";"via2",#N/A,TRUE,"general";"via3",#N/A,TRUE,"general"}</definedName>
    <definedName name="B" localSheetId="24" hidden="1">{"via1",#N/A,TRUE,"general";"via2",#N/A,TRUE,"general";"via3",#N/A,TRUE,"general"}</definedName>
    <definedName name="B" localSheetId="25" hidden="1">{"via1",#N/A,TRUE,"general";"via2",#N/A,TRUE,"general";"via3",#N/A,TRUE,"general"}</definedName>
    <definedName name="B" localSheetId="26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14" hidden="1">{"via1",#N/A,TRUE,"general";"via2",#N/A,TRUE,"general";"via3",#N/A,TRUE,"general"}</definedName>
    <definedName name="bbbbbb" localSheetId="20" hidden="1">{"via1",#N/A,TRUE,"general";"via2",#N/A,TRUE,"general";"via3",#N/A,TRUE,"general"}</definedName>
    <definedName name="bbbbbb" localSheetId="23" hidden="1">{"via1",#N/A,TRUE,"general";"via2",#N/A,TRUE,"general";"via3",#N/A,TRUE,"general"}</definedName>
    <definedName name="bbbbbb" localSheetId="24" hidden="1">{"via1",#N/A,TRUE,"general";"via2",#N/A,TRUE,"general";"via3",#N/A,TRUE,"general"}</definedName>
    <definedName name="bbbbbb" localSheetId="25" hidden="1">{"via1",#N/A,TRUE,"general";"via2",#N/A,TRUE,"general";"via3",#N/A,TRUE,"general"}</definedName>
    <definedName name="bbbbbb" localSheetId="26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14" hidden="1">{"TAB1",#N/A,TRUE,"GENERAL";"TAB2",#N/A,TRUE,"GENERAL";"TAB3",#N/A,TRUE,"GENERAL";"TAB4",#N/A,TRUE,"GENERAL";"TAB5",#N/A,TRUE,"GENERAL"}</definedName>
    <definedName name="bbbbbh" localSheetId="20" hidden="1">{"TAB1",#N/A,TRUE,"GENERAL";"TAB2",#N/A,TRUE,"GENERAL";"TAB3",#N/A,TRUE,"GENERAL";"TAB4",#N/A,TRUE,"GENERAL";"TAB5",#N/A,TRUE,"GENERAL"}</definedName>
    <definedName name="bbbbbh" localSheetId="23" hidden="1">{"TAB1",#N/A,TRUE,"GENERAL";"TAB2",#N/A,TRUE,"GENERAL";"TAB3",#N/A,TRUE,"GENERAL";"TAB4",#N/A,TRUE,"GENERAL";"TAB5",#N/A,TRUE,"GENERAL"}</definedName>
    <definedName name="bbbbbh" localSheetId="24" hidden="1">{"TAB1",#N/A,TRUE,"GENERAL";"TAB2",#N/A,TRUE,"GENERAL";"TAB3",#N/A,TRUE,"GENERAL";"TAB4",#N/A,TRUE,"GENERAL";"TAB5",#N/A,TRUE,"GENERAL"}</definedName>
    <definedName name="bbbbbh" localSheetId="25" hidden="1">{"TAB1",#N/A,TRUE,"GENERAL";"TAB2",#N/A,TRUE,"GENERAL";"TAB3",#N/A,TRUE,"GENERAL";"TAB4",#N/A,TRUE,"GENERAL";"TAB5",#N/A,TRUE,"GENERAL"}</definedName>
    <definedName name="bbbbbh" localSheetId="26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14" hidden="1">{"TAB1",#N/A,TRUE,"GENERAL";"TAB2",#N/A,TRUE,"GENERAL";"TAB3",#N/A,TRUE,"GENERAL";"TAB4",#N/A,TRUE,"GENERAL";"TAB5",#N/A,TRUE,"GENERAL"}</definedName>
    <definedName name="bbd" localSheetId="20" hidden="1">{"TAB1",#N/A,TRUE,"GENERAL";"TAB2",#N/A,TRUE,"GENERAL";"TAB3",#N/A,TRUE,"GENERAL";"TAB4",#N/A,TRUE,"GENERAL";"TAB5",#N/A,TRUE,"GENERAL"}</definedName>
    <definedName name="bbd" localSheetId="23" hidden="1">{"TAB1",#N/A,TRUE,"GENERAL";"TAB2",#N/A,TRUE,"GENERAL";"TAB3",#N/A,TRUE,"GENERAL";"TAB4",#N/A,TRUE,"GENERAL";"TAB5",#N/A,TRUE,"GENERAL"}</definedName>
    <definedName name="bbd" localSheetId="24" hidden="1">{"TAB1",#N/A,TRUE,"GENERAL";"TAB2",#N/A,TRUE,"GENERAL";"TAB3",#N/A,TRUE,"GENERAL";"TAB4",#N/A,TRUE,"GENERAL";"TAB5",#N/A,TRUE,"GENERAL"}</definedName>
    <definedName name="bbd" localSheetId="25" hidden="1">{"TAB1",#N/A,TRUE,"GENERAL";"TAB2",#N/A,TRUE,"GENERAL";"TAB3",#N/A,TRUE,"GENERAL";"TAB4",#N/A,TRUE,"GENERAL";"TAB5",#N/A,TRUE,"GENERAL"}</definedName>
    <definedName name="bbd" localSheetId="26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14" hidden="1">{"TAB1",#N/A,TRUE,"GENERAL";"TAB2",#N/A,TRUE,"GENERAL";"TAB3",#N/A,TRUE,"GENERAL";"TAB4",#N/A,TRUE,"GENERAL";"TAB5",#N/A,TRUE,"GENERAL"}</definedName>
    <definedName name="BCXBDFG" localSheetId="20" hidden="1">{"TAB1",#N/A,TRUE,"GENERAL";"TAB2",#N/A,TRUE,"GENERAL";"TAB3",#N/A,TRUE,"GENERAL";"TAB4",#N/A,TRUE,"GENERAL";"TAB5",#N/A,TRUE,"GENERAL"}</definedName>
    <definedName name="BCXBDFG" localSheetId="23" hidden="1">{"TAB1",#N/A,TRUE,"GENERAL";"TAB2",#N/A,TRUE,"GENERAL";"TAB3",#N/A,TRUE,"GENERAL";"TAB4",#N/A,TRUE,"GENERAL";"TAB5",#N/A,TRUE,"GENERAL"}</definedName>
    <definedName name="BCXBDFG" localSheetId="24" hidden="1">{"TAB1",#N/A,TRUE,"GENERAL";"TAB2",#N/A,TRUE,"GENERAL";"TAB3",#N/A,TRUE,"GENERAL";"TAB4",#N/A,TRUE,"GENERAL";"TAB5",#N/A,TRUE,"GENERAL"}</definedName>
    <definedName name="BCXBDFG" localSheetId="25" hidden="1">{"TAB1",#N/A,TRUE,"GENERAL";"TAB2",#N/A,TRUE,"GENERAL";"TAB3",#N/A,TRUE,"GENERAL";"TAB4",#N/A,TRUE,"GENERAL";"TAB5",#N/A,TRUE,"GENERAL"}</definedName>
    <definedName name="BCXBDFG" localSheetId="26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0" hidden="1">{"via1",#N/A,TRUE,"general";"via2",#N/A,TRUE,"general";"via3",#N/A,TRUE,"general"}</definedName>
    <definedName name="BDFB" localSheetId="14" hidden="1">{"via1",#N/A,TRUE,"general";"via2",#N/A,TRUE,"general";"via3",#N/A,TRUE,"general"}</definedName>
    <definedName name="BDFB" localSheetId="20" hidden="1">{"via1",#N/A,TRUE,"general";"via2",#N/A,TRUE,"general";"via3",#N/A,TRUE,"general"}</definedName>
    <definedName name="BDFB" localSheetId="23" hidden="1">{"via1",#N/A,TRUE,"general";"via2",#N/A,TRUE,"general";"via3",#N/A,TRUE,"general"}</definedName>
    <definedName name="BDFB" localSheetId="24" hidden="1">{"via1",#N/A,TRUE,"general";"via2",#N/A,TRUE,"general";"via3",#N/A,TRUE,"general"}</definedName>
    <definedName name="BDFB" localSheetId="25" hidden="1">{"via1",#N/A,TRUE,"general";"via2",#N/A,TRUE,"general";"via3",#N/A,TRUE,"general"}</definedName>
    <definedName name="BDFB" localSheetId="26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14" hidden="1">{"TAB1",#N/A,TRUE,"GENERAL";"TAB2",#N/A,TRUE,"GENERAL";"TAB3",#N/A,TRUE,"GENERAL";"TAB4",#N/A,TRUE,"GENERAL";"TAB5",#N/A,TRUE,"GENERAL"}</definedName>
    <definedName name="BDFGDG" localSheetId="20" hidden="1">{"TAB1",#N/A,TRUE,"GENERAL";"TAB2",#N/A,TRUE,"GENERAL";"TAB3",#N/A,TRUE,"GENERAL";"TAB4",#N/A,TRUE,"GENERAL";"TAB5",#N/A,TRUE,"GENERAL"}</definedName>
    <definedName name="BDFGDG" localSheetId="23" hidden="1">{"TAB1",#N/A,TRUE,"GENERAL";"TAB2",#N/A,TRUE,"GENERAL";"TAB3",#N/A,TRUE,"GENERAL";"TAB4",#N/A,TRUE,"GENERAL";"TAB5",#N/A,TRUE,"GENERAL"}</definedName>
    <definedName name="BDFGDG" localSheetId="24" hidden="1">{"TAB1",#N/A,TRUE,"GENERAL";"TAB2",#N/A,TRUE,"GENERAL";"TAB3",#N/A,TRUE,"GENERAL";"TAB4",#N/A,TRUE,"GENERAL";"TAB5",#N/A,TRUE,"GENERAL"}</definedName>
    <definedName name="BDFGDG" localSheetId="25" hidden="1">{"TAB1",#N/A,TRUE,"GENERAL";"TAB2",#N/A,TRUE,"GENERAL";"TAB3",#N/A,TRUE,"GENERAL";"TAB4",#N/A,TRUE,"GENERAL";"TAB5",#N/A,TRUE,"GENERAL"}</definedName>
    <definedName name="BDFGDG" localSheetId="26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14" hidden="1">{"TAB1",#N/A,TRUE,"GENERAL";"TAB2",#N/A,TRUE,"GENERAL";"TAB3",#N/A,TRUE,"GENERAL";"TAB4",#N/A,TRUE,"GENERAL";"TAB5",#N/A,TRUE,"GENERAL"}</definedName>
    <definedName name="be" localSheetId="20" hidden="1">{"TAB1",#N/A,TRUE,"GENERAL";"TAB2",#N/A,TRUE,"GENERAL";"TAB3",#N/A,TRUE,"GENERAL";"TAB4",#N/A,TRUE,"GENERAL";"TAB5",#N/A,TRUE,"GENERAL"}</definedName>
    <definedName name="be" localSheetId="23" hidden="1">{"TAB1",#N/A,TRUE,"GENERAL";"TAB2",#N/A,TRUE,"GENERAL";"TAB3",#N/A,TRUE,"GENERAL";"TAB4",#N/A,TRUE,"GENERAL";"TAB5",#N/A,TRUE,"GENERAL"}</definedName>
    <definedName name="be" localSheetId="24" hidden="1">{"TAB1",#N/A,TRUE,"GENERAL";"TAB2",#N/A,TRUE,"GENERAL";"TAB3",#N/A,TRUE,"GENERAL";"TAB4",#N/A,TRUE,"GENERAL";"TAB5",#N/A,TRUE,"GENERAL"}</definedName>
    <definedName name="be" localSheetId="25" hidden="1">{"TAB1",#N/A,TRUE,"GENERAL";"TAB2",#N/A,TRUE,"GENERAL";"TAB3",#N/A,TRUE,"GENERAL";"TAB4",#N/A,TRUE,"GENERAL";"TAB5",#N/A,TRUE,"GENERAL"}</definedName>
    <definedName name="be" localSheetId="26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14" hidden="1">{"TAB1",#N/A,TRUE,"GENERAL";"TAB2",#N/A,TRUE,"GENERAL";"TAB3",#N/A,TRUE,"GENERAL";"TAB4",#N/A,TRUE,"GENERAL";"TAB5",#N/A,TRUE,"GENERAL"}</definedName>
    <definedName name="bfnfv" localSheetId="20" hidden="1">{"TAB1",#N/A,TRUE,"GENERAL";"TAB2",#N/A,TRUE,"GENERAL";"TAB3",#N/A,TRUE,"GENERAL";"TAB4",#N/A,TRUE,"GENERAL";"TAB5",#N/A,TRUE,"GENERAL"}</definedName>
    <definedName name="bfnfv" localSheetId="23" hidden="1">{"TAB1",#N/A,TRUE,"GENERAL";"TAB2",#N/A,TRUE,"GENERAL";"TAB3",#N/A,TRUE,"GENERAL";"TAB4",#N/A,TRUE,"GENERAL";"TAB5",#N/A,TRUE,"GENERAL"}</definedName>
    <definedName name="bfnfv" localSheetId="24" hidden="1">{"TAB1",#N/A,TRUE,"GENERAL";"TAB2",#N/A,TRUE,"GENERAL";"TAB3",#N/A,TRUE,"GENERAL";"TAB4",#N/A,TRUE,"GENERAL";"TAB5",#N/A,TRUE,"GENERAL"}</definedName>
    <definedName name="bfnfv" localSheetId="25" hidden="1">{"TAB1",#N/A,TRUE,"GENERAL";"TAB2",#N/A,TRUE,"GENERAL";"TAB3",#N/A,TRUE,"GENERAL";"TAB4",#N/A,TRUE,"GENERAL";"TAB5",#N/A,TRUE,"GENERAL"}</definedName>
    <definedName name="bfnfv" localSheetId="26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14" hidden="1">{"TAB1",#N/A,TRUE,"GENERAL";"TAB2",#N/A,TRUE,"GENERAL";"TAB3",#N/A,TRUE,"GENERAL";"TAB4",#N/A,TRUE,"GENERAL";"TAB5",#N/A,TRUE,"GENERAL"}</definedName>
    <definedName name="bgb" localSheetId="20" hidden="1">{"TAB1",#N/A,TRUE,"GENERAL";"TAB2",#N/A,TRUE,"GENERAL";"TAB3",#N/A,TRUE,"GENERAL";"TAB4",#N/A,TRUE,"GENERAL";"TAB5",#N/A,TRUE,"GENERAL"}</definedName>
    <definedName name="bgb" localSheetId="23" hidden="1">{"TAB1",#N/A,TRUE,"GENERAL";"TAB2",#N/A,TRUE,"GENERAL";"TAB3",#N/A,TRUE,"GENERAL";"TAB4",#N/A,TRUE,"GENERAL";"TAB5",#N/A,TRUE,"GENERAL"}</definedName>
    <definedName name="bgb" localSheetId="24" hidden="1">{"TAB1",#N/A,TRUE,"GENERAL";"TAB2",#N/A,TRUE,"GENERAL";"TAB3",#N/A,TRUE,"GENERAL";"TAB4",#N/A,TRUE,"GENERAL";"TAB5",#N/A,TRUE,"GENERAL"}</definedName>
    <definedName name="bgb" localSheetId="25" hidden="1">{"TAB1",#N/A,TRUE,"GENERAL";"TAB2",#N/A,TRUE,"GENERAL";"TAB3",#N/A,TRUE,"GENERAL";"TAB4",#N/A,TRUE,"GENERAL";"TAB5",#N/A,TRUE,"GENERAL"}</definedName>
    <definedName name="bgb" localSheetId="26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0" hidden="1">{"via1",#N/A,TRUE,"general";"via2",#N/A,TRUE,"general";"via3",#N/A,TRUE,"general"}</definedName>
    <definedName name="BGDGFRT" localSheetId="14" hidden="1">{"via1",#N/A,TRUE,"general";"via2",#N/A,TRUE,"general";"via3",#N/A,TRUE,"general"}</definedName>
    <definedName name="BGDGFRT" localSheetId="20" hidden="1">{"via1",#N/A,TRUE,"general";"via2",#N/A,TRUE,"general";"via3",#N/A,TRUE,"general"}</definedName>
    <definedName name="BGDGFRT" localSheetId="23" hidden="1">{"via1",#N/A,TRUE,"general";"via2",#N/A,TRUE,"general";"via3",#N/A,TRUE,"general"}</definedName>
    <definedName name="BGDGFRT" localSheetId="24" hidden="1">{"via1",#N/A,TRUE,"general";"via2",#N/A,TRUE,"general";"via3",#N/A,TRUE,"general"}</definedName>
    <definedName name="BGDGFRT" localSheetId="25" hidden="1">{"via1",#N/A,TRUE,"general";"via2",#N/A,TRUE,"general";"via3",#N/A,TRUE,"general"}</definedName>
    <definedName name="BGDGFRT" localSheetId="26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14" hidden="1">{"via1",#N/A,TRUE,"general";"via2",#N/A,TRUE,"general";"via3",#N/A,TRUE,"general"}</definedName>
    <definedName name="BGFBFH" localSheetId="20" hidden="1">{"via1",#N/A,TRUE,"general";"via2",#N/A,TRUE,"general";"via3",#N/A,TRUE,"general"}</definedName>
    <definedName name="BGFBFH" localSheetId="23" hidden="1">{"via1",#N/A,TRUE,"general";"via2",#N/A,TRUE,"general";"via3",#N/A,TRUE,"general"}</definedName>
    <definedName name="BGFBFH" localSheetId="24" hidden="1">{"via1",#N/A,TRUE,"general";"via2",#N/A,TRUE,"general";"via3",#N/A,TRUE,"general"}</definedName>
    <definedName name="BGFBFH" localSheetId="25" hidden="1">{"via1",#N/A,TRUE,"general";"via2",#N/A,TRUE,"general";"via3",#N/A,TRUE,"general"}</definedName>
    <definedName name="BGFBFH" localSheetId="26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14" hidden="1">{"via1",#N/A,TRUE,"general";"via2",#N/A,TRUE,"general";"via3",#N/A,TRUE,"general"}</definedName>
    <definedName name="bgvfcdx" localSheetId="20" hidden="1">{"via1",#N/A,TRUE,"general";"via2",#N/A,TRUE,"general";"via3",#N/A,TRUE,"general"}</definedName>
    <definedName name="bgvfcdx" localSheetId="23" hidden="1">{"via1",#N/A,TRUE,"general";"via2",#N/A,TRUE,"general";"via3",#N/A,TRUE,"general"}</definedName>
    <definedName name="bgvfcdx" localSheetId="24" hidden="1">{"via1",#N/A,TRUE,"general";"via2",#N/A,TRUE,"general";"via3",#N/A,TRUE,"general"}</definedName>
    <definedName name="bgvfcdx" localSheetId="25" hidden="1">{"via1",#N/A,TRUE,"general";"via2",#N/A,TRUE,"general";"via3",#N/A,TRUE,"general"}</definedName>
    <definedName name="bgvfcdx" localSheetId="26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localSheetId="40" hidden="1">#REF!</definedName>
    <definedName name="BLPH1" localSheetId="10" hidden="1">#REF!</definedName>
    <definedName name="BLPH1" localSheetId="41" hidden="1">#REF!</definedName>
    <definedName name="BLPH1" localSheetId="44" hidden="1">#REF!</definedName>
    <definedName name="BLPH1" localSheetId="14" hidden="1">#REF!</definedName>
    <definedName name="BLPH1" localSheetId="50" hidden="1">#REF!</definedName>
    <definedName name="BLPH1" localSheetId="20" hidden="1">#REF!</definedName>
    <definedName name="BLPH1" localSheetId="51" hidden="1">#REF!</definedName>
    <definedName name="BLPH1" localSheetId="21" hidden="1">#REF!</definedName>
    <definedName name="BLPH1" localSheetId="52" hidden="1">#REF!</definedName>
    <definedName name="BLPH1" localSheetId="53" hidden="1">#REF!</definedName>
    <definedName name="BLPH1" localSheetId="23" hidden="1">#REF!</definedName>
    <definedName name="BLPH1" localSheetId="54" hidden="1">#REF!</definedName>
    <definedName name="BLPH1" localSheetId="55" hidden="1">#REF!</definedName>
    <definedName name="BLPH1" localSheetId="25" hidden="1">#REF!</definedName>
    <definedName name="BLPH1" localSheetId="56" hidden="1">#REF!</definedName>
    <definedName name="BLPH1" localSheetId="26" hidden="1">#REF!</definedName>
    <definedName name="BLPH1" localSheetId="37" hidden="1">#REF!</definedName>
    <definedName name="BLPH1" hidden="1">#REF!</definedName>
    <definedName name="br" localSheetId="10" hidden="1">{"TAB1",#N/A,TRUE,"GENERAL";"TAB2",#N/A,TRUE,"GENERAL";"TAB3",#N/A,TRUE,"GENERAL";"TAB4",#N/A,TRUE,"GENERAL";"TAB5",#N/A,TRUE,"GENERAL"}</definedName>
    <definedName name="br" localSheetId="14" hidden="1">{"TAB1",#N/A,TRUE,"GENERAL";"TAB2",#N/A,TRUE,"GENERAL";"TAB3",#N/A,TRUE,"GENERAL";"TAB4",#N/A,TRUE,"GENERAL";"TAB5",#N/A,TRUE,"GENERAL"}</definedName>
    <definedName name="br" localSheetId="20" hidden="1">{"TAB1",#N/A,TRUE,"GENERAL";"TAB2",#N/A,TRUE,"GENERAL";"TAB3",#N/A,TRUE,"GENERAL";"TAB4",#N/A,TRUE,"GENERAL";"TAB5",#N/A,TRUE,"GENERAL"}</definedName>
    <definedName name="br" localSheetId="23" hidden="1">{"TAB1",#N/A,TRUE,"GENERAL";"TAB2",#N/A,TRUE,"GENERAL";"TAB3",#N/A,TRUE,"GENERAL";"TAB4",#N/A,TRUE,"GENERAL";"TAB5",#N/A,TRUE,"GENERAL"}</definedName>
    <definedName name="br" localSheetId="24" hidden="1">{"TAB1",#N/A,TRUE,"GENERAL";"TAB2",#N/A,TRUE,"GENERAL";"TAB3",#N/A,TRUE,"GENERAL";"TAB4",#N/A,TRUE,"GENERAL";"TAB5",#N/A,TRUE,"GENERAL"}</definedName>
    <definedName name="br" localSheetId="25" hidden="1">{"TAB1",#N/A,TRUE,"GENERAL";"TAB2",#N/A,TRUE,"GENERAL";"TAB3",#N/A,TRUE,"GENERAL";"TAB4",#N/A,TRUE,"GENERAL";"TAB5",#N/A,TRUE,"GENERAL"}</definedName>
    <definedName name="br" localSheetId="26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0" hidden="1">{"via1",#N/A,TRUE,"general";"via2",#N/A,TRUE,"general";"via3",#N/A,TRUE,"general"}</definedName>
    <definedName name="bsb" localSheetId="14" hidden="1">{"via1",#N/A,TRUE,"general";"via2",#N/A,TRUE,"general";"via3",#N/A,TRUE,"general"}</definedName>
    <definedName name="bsb" localSheetId="20" hidden="1">{"via1",#N/A,TRUE,"general";"via2",#N/A,TRUE,"general";"via3",#N/A,TRUE,"general"}</definedName>
    <definedName name="bsb" localSheetId="23" hidden="1">{"via1",#N/A,TRUE,"general";"via2",#N/A,TRUE,"general";"via3",#N/A,TRUE,"general"}</definedName>
    <definedName name="bsb" localSheetId="24" hidden="1">{"via1",#N/A,TRUE,"general";"via2",#N/A,TRUE,"general";"via3",#N/A,TRUE,"general"}</definedName>
    <definedName name="bsb" localSheetId="25" hidden="1">{"via1",#N/A,TRUE,"general";"via2",#N/A,TRUE,"general";"via3",#N/A,TRUE,"general"}</definedName>
    <definedName name="bsb" localSheetId="26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14" hidden="1">{"TAB1",#N/A,TRUE,"GENERAL";"TAB2",#N/A,TRUE,"GENERAL";"TAB3",#N/A,TRUE,"GENERAL";"TAB4",#N/A,TRUE,"GENERAL";"TAB5",#N/A,TRUE,"GENERAL"}</definedName>
    <definedName name="bspoi" localSheetId="20" hidden="1">{"TAB1",#N/A,TRUE,"GENERAL";"TAB2",#N/A,TRUE,"GENERAL";"TAB3",#N/A,TRUE,"GENERAL";"TAB4",#N/A,TRUE,"GENERAL";"TAB5",#N/A,TRUE,"GENERAL"}</definedName>
    <definedName name="bspoi" localSheetId="23" hidden="1">{"TAB1",#N/A,TRUE,"GENERAL";"TAB2",#N/A,TRUE,"GENERAL";"TAB3",#N/A,TRUE,"GENERAL";"TAB4",#N/A,TRUE,"GENERAL";"TAB5",#N/A,TRUE,"GENERAL"}</definedName>
    <definedName name="bspoi" localSheetId="24" hidden="1">{"TAB1",#N/A,TRUE,"GENERAL";"TAB2",#N/A,TRUE,"GENERAL";"TAB3",#N/A,TRUE,"GENERAL";"TAB4",#N/A,TRUE,"GENERAL";"TAB5",#N/A,TRUE,"GENERAL"}</definedName>
    <definedName name="bspoi" localSheetId="25" hidden="1">{"TAB1",#N/A,TRUE,"GENERAL";"TAB2",#N/A,TRUE,"GENERAL";"TAB3",#N/A,TRUE,"GENERAL";"TAB4",#N/A,TRUE,"GENERAL";"TAB5",#N/A,TRUE,"GENERAL"}</definedName>
    <definedName name="bspoi" localSheetId="26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0" hidden="1">{"via1",#N/A,TRUE,"general";"via2",#N/A,TRUE,"general";"via3",#N/A,TRUE,"general"}</definedName>
    <definedName name="bt" localSheetId="14" hidden="1">{"via1",#N/A,TRUE,"general";"via2",#N/A,TRUE,"general";"via3",#N/A,TRUE,"general"}</definedName>
    <definedName name="bt" localSheetId="20" hidden="1">{"via1",#N/A,TRUE,"general";"via2",#N/A,TRUE,"general";"via3",#N/A,TRUE,"general"}</definedName>
    <definedName name="bt" localSheetId="23" hidden="1">{"via1",#N/A,TRUE,"general";"via2",#N/A,TRUE,"general";"via3",#N/A,TRUE,"general"}</definedName>
    <definedName name="bt" localSheetId="24" hidden="1">{"via1",#N/A,TRUE,"general";"via2",#N/A,TRUE,"general";"via3",#N/A,TRUE,"general"}</definedName>
    <definedName name="bt" localSheetId="25" hidden="1">{"via1",#N/A,TRUE,"general";"via2",#N/A,TRUE,"general";"via3",#N/A,TRUE,"general"}</definedName>
    <definedName name="bt" localSheetId="26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14" hidden="1">{"TAB1",#N/A,TRUE,"GENERAL";"TAB2",#N/A,TRUE,"GENERAL";"TAB3",#N/A,TRUE,"GENERAL";"TAB4",#N/A,TRUE,"GENERAL";"TAB5",#N/A,TRUE,"GENERAL"}</definedName>
    <definedName name="BTYJHTR" localSheetId="20" hidden="1">{"TAB1",#N/A,TRUE,"GENERAL";"TAB2",#N/A,TRUE,"GENERAL";"TAB3",#N/A,TRUE,"GENERAL";"TAB4",#N/A,TRUE,"GENERAL";"TAB5",#N/A,TRUE,"GENERAL"}</definedName>
    <definedName name="BTYJHTR" localSheetId="23" hidden="1">{"TAB1",#N/A,TRUE,"GENERAL";"TAB2",#N/A,TRUE,"GENERAL";"TAB3",#N/A,TRUE,"GENERAL";"TAB4",#N/A,TRUE,"GENERAL";"TAB5",#N/A,TRUE,"GENERAL"}</definedName>
    <definedName name="BTYJHTR" localSheetId="24" hidden="1">{"TAB1",#N/A,TRUE,"GENERAL";"TAB2",#N/A,TRUE,"GENERAL";"TAB3",#N/A,TRUE,"GENERAL";"TAB4",#N/A,TRUE,"GENERAL";"TAB5",#N/A,TRUE,"GENERAL"}</definedName>
    <definedName name="BTYJHTR" localSheetId="25" hidden="1">{"TAB1",#N/A,TRUE,"GENERAL";"TAB2",#N/A,TRUE,"GENERAL";"TAB3",#N/A,TRUE,"GENERAL";"TAB4",#N/A,TRUE,"GENERAL";"TAB5",#N/A,TRUE,"GENERAL"}</definedName>
    <definedName name="BTYJHTR" localSheetId="26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14" hidden="1">{"TAB1",#N/A,TRUE,"GENERAL";"TAB2",#N/A,TRUE,"GENERAL";"TAB3",#N/A,TRUE,"GENERAL";"TAB4",#N/A,TRUE,"GENERAL";"TAB5",#N/A,TRUE,"GENERAL"}</definedName>
    <definedName name="bvbc" localSheetId="20" hidden="1">{"TAB1",#N/A,TRUE,"GENERAL";"TAB2",#N/A,TRUE,"GENERAL";"TAB3",#N/A,TRUE,"GENERAL";"TAB4",#N/A,TRUE,"GENERAL";"TAB5",#N/A,TRUE,"GENERAL"}</definedName>
    <definedName name="bvbc" localSheetId="23" hidden="1">{"TAB1",#N/A,TRUE,"GENERAL";"TAB2",#N/A,TRUE,"GENERAL";"TAB3",#N/A,TRUE,"GENERAL";"TAB4",#N/A,TRUE,"GENERAL";"TAB5",#N/A,TRUE,"GENERAL"}</definedName>
    <definedName name="bvbc" localSheetId="24" hidden="1">{"TAB1",#N/A,TRUE,"GENERAL";"TAB2",#N/A,TRUE,"GENERAL";"TAB3",#N/A,TRUE,"GENERAL";"TAB4",#N/A,TRUE,"GENERAL";"TAB5",#N/A,TRUE,"GENERAL"}</definedName>
    <definedName name="bvbc" localSheetId="25" hidden="1">{"TAB1",#N/A,TRUE,"GENERAL";"TAB2",#N/A,TRUE,"GENERAL";"TAB3",#N/A,TRUE,"GENERAL";"TAB4",#N/A,TRUE,"GENERAL";"TAB5",#N/A,TRUE,"GENERAL"}</definedName>
    <definedName name="bvbc" localSheetId="26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0" hidden="1">{"via1",#N/A,TRUE,"general";"via2",#N/A,TRUE,"general";"via3",#N/A,TRUE,"general"}</definedName>
    <definedName name="bvcb" localSheetId="14" hidden="1">{"via1",#N/A,TRUE,"general";"via2",#N/A,TRUE,"general";"via3",#N/A,TRUE,"general"}</definedName>
    <definedName name="bvcb" localSheetId="20" hidden="1">{"via1",#N/A,TRUE,"general";"via2",#N/A,TRUE,"general";"via3",#N/A,TRUE,"general"}</definedName>
    <definedName name="bvcb" localSheetId="23" hidden="1">{"via1",#N/A,TRUE,"general";"via2",#N/A,TRUE,"general";"via3",#N/A,TRUE,"general"}</definedName>
    <definedName name="bvcb" localSheetId="24" hidden="1">{"via1",#N/A,TRUE,"general";"via2",#N/A,TRUE,"general";"via3",#N/A,TRUE,"general"}</definedName>
    <definedName name="bvcb" localSheetId="25" hidden="1">{"via1",#N/A,TRUE,"general";"via2",#N/A,TRUE,"general";"via3",#N/A,TRUE,"general"}</definedName>
    <definedName name="bvcb" localSheetId="26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14" hidden="1">{"via1",#N/A,TRUE,"general";"via2",#N/A,TRUE,"general";"via3",#N/A,TRUE,"general"}</definedName>
    <definedName name="bvn" localSheetId="20" hidden="1">{"via1",#N/A,TRUE,"general";"via2",#N/A,TRUE,"general";"via3",#N/A,TRUE,"general"}</definedName>
    <definedName name="bvn" localSheetId="23" hidden="1">{"via1",#N/A,TRUE,"general";"via2",#N/A,TRUE,"general";"via3",#N/A,TRUE,"general"}</definedName>
    <definedName name="bvn" localSheetId="24" hidden="1">{"via1",#N/A,TRUE,"general";"via2",#N/A,TRUE,"general";"via3",#N/A,TRUE,"general"}</definedName>
    <definedName name="bvn" localSheetId="25" hidden="1">{"via1",#N/A,TRUE,"general";"via2",#N/A,TRUE,"general";"via3",#N/A,TRUE,"general"}</definedName>
    <definedName name="bvn" localSheetId="26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14" hidden="1">{"via1",#N/A,TRUE,"general";"via2",#N/A,TRUE,"general";"via3",#N/A,TRUE,"general"}</definedName>
    <definedName name="by" localSheetId="20" hidden="1">{"via1",#N/A,TRUE,"general";"via2",#N/A,TRUE,"general";"via3",#N/A,TRUE,"general"}</definedName>
    <definedName name="by" localSheetId="23" hidden="1">{"via1",#N/A,TRUE,"general";"via2",#N/A,TRUE,"general";"via3",#N/A,TRUE,"general"}</definedName>
    <definedName name="by" localSheetId="24" hidden="1">{"via1",#N/A,TRUE,"general";"via2",#N/A,TRUE,"general";"via3",#N/A,TRUE,"general"}</definedName>
    <definedName name="by" localSheetId="25" hidden="1">{"via1",#N/A,TRUE,"general";"via2",#N/A,TRUE,"general";"via3",#N/A,TRUE,"general"}</definedName>
    <definedName name="by" localSheetId="26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localSheetId="10" hidden="1">{"TAB1",#N/A,TRUE,"GENERAL";"TAB2",#N/A,TRUE,"GENERAL";"TAB3",#N/A,TRUE,"GENERAL";"TAB4",#N/A,TRUE,"GENERAL";"TAB5",#N/A,TRUE,"GENERAL"}</definedName>
    <definedName name="ccccc" localSheetId="14" hidden="1">{"TAB1",#N/A,TRUE,"GENERAL";"TAB2",#N/A,TRUE,"GENERAL";"TAB3",#N/A,TRUE,"GENERAL";"TAB4",#N/A,TRUE,"GENERAL";"TAB5",#N/A,TRUE,"GENERAL"}</definedName>
    <definedName name="ccccc" localSheetId="20" hidden="1">{"TAB1",#N/A,TRUE,"GENERAL";"TAB2",#N/A,TRUE,"GENERAL";"TAB3",#N/A,TRUE,"GENERAL";"TAB4",#N/A,TRUE,"GENERAL";"TAB5",#N/A,TRUE,"GENERAL"}</definedName>
    <definedName name="ccccc" localSheetId="23" hidden="1">{"TAB1",#N/A,TRUE,"GENERAL";"TAB2",#N/A,TRUE,"GENERAL";"TAB3",#N/A,TRUE,"GENERAL";"TAB4",#N/A,TRUE,"GENERAL";"TAB5",#N/A,TRUE,"GENERAL"}</definedName>
    <definedName name="ccccc" localSheetId="24" hidden="1">{"TAB1",#N/A,TRUE,"GENERAL";"TAB2",#N/A,TRUE,"GENERAL";"TAB3",#N/A,TRUE,"GENERAL";"TAB4",#N/A,TRUE,"GENERAL";"TAB5",#N/A,TRUE,"GENERAL"}</definedName>
    <definedName name="ccccc" localSheetId="25" hidden="1">{"TAB1",#N/A,TRUE,"GENERAL";"TAB2",#N/A,TRUE,"GENERAL";"TAB3",#N/A,TRUE,"GENERAL";"TAB4",#N/A,TRUE,"GENERAL";"TAB5",#N/A,TRUE,"GENERAL"}</definedName>
    <definedName name="ccccc" localSheetId="26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10" hidden="1">{"via1",#N/A,TRUE,"general";"via2",#N/A,TRUE,"general";"via3",#N/A,TRUE,"general"}</definedName>
    <definedName name="cdcdc" localSheetId="14" hidden="1">{"via1",#N/A,TRUE,"general";"via2",#N/A,TRUE,"general";"via3",#N/A,TRUE,"general"}</definedName>
    <definedName name="cdcdc" localSheetId="20" hidden="1">{"via1",#N/A,TRUE,"general";"via2",#N/A,TRUE,"general";"via3",#N/A,TRUE,"general"}</definedName>
    <definedName name="cdcdc" localSheetId="23" hidden="1">{"via1",#N/A,TRUE,"general";"via2",#N/A,TRUE,"general";"via3",#N/A,TRUE,"general"}</definedName>
    <definedName name="cdcdc" localSheetId="24" hidden="1">{"via1",#N/A,TRUE,"general";"via2",#N/A,TRUE,"general";"via3",#N/A,TRUE,"general"}</definedName>
    <definedName name="cdcdc" localSheetId="25" hidden="1">{"via1",#N/A,TRUE,"general";"via2",#N/A,TRUE,"general";"via3",#N/A,TRUE,"general"}</definedName>
    <definedName name="cdcdc" localSheetId="26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localSheetId="40" hidden="1">#REF!</definedName>
    <definedName name="cdfgrtfd" localSheetId="10" hidden="1">#REF!</definedName>
    <definedName name="cdfgrtfd" localSheetId="41" hidden="1">#REF!</definedName>
    <definedName name="cdfgrtfd" localSheetId="44" hidden="1">#REF!</definedName>
    <definedName name="cdfgrtfd" localSheetId="14" hidden="1">#REF!</definedName>
    <definedName name="cdfgrtfd" localSheetId="50" hidden="1">#REF!</definedName>
    <definedName name="cdfgrtfd" localSheetId="20" hidden="1">#REF!</definedName>
    <definedName name="cdfgrtfd" localSheetId="51" hidden="1">#REF!</definedName>
    <definedName name="cdfgrtfd" localSheetId="21" hidden="1">#REF!</definedName>
    <definedName name="cdfgrtfd" localSheetId="52" hidden="1">#REF!</definedName>
    <definedName name="cdfgrtfd" localSheetId="53" hidden="1">#REF!</definedName>
    <definedName name="cdfgrtfd" localSheetId="23" hidden="1">#REF!</definedName>
    <definedName name="cdfgrtfd" localSheetId="54" hidden="1">#REF!</definedName>
    <definedName name="cdfgrtfd" localSheetId="55" hidden="1">#REF!</definedName>
    <definedName name="cdfgrtfd" localSheetId="25" hidden="1">#REF!</definedName>
    <definedName name="cdfgrtfd" localSheetId="56" hidden="1">#REF!</definedName>
    <definedName name="cdfgrtfd" localSheetId="26" hidden="1">#REF!</definedName>
    <definedName name="cdfgrtfd" localSheetId="37" hidden="1">#REF!</definedName>
    <definedName name="cdfgrtfd" hidden="1">#REF!</definedName>
    <definedName name="ceerf" localSheetId="10" hidden="1">{"TAB1",#N/A,TRUE,"GENERAL";"TAB2",#N/A,TRUE,"GENERAL";"TAB3",#N/A,TRUE,"GENERAL";"TAB4",#N/A,TRUE,"GENERAL";"TAB5",#N/A,TRUE,"GENERAL"}</definedName>
    <definedName name="ceerf" localSheetId="14" hidden="1">{"TAB1",#N/A,TRUE,"GENERAL";"TAB2",#N/A,TRUE,"GENERAL";"TAB3",#N/A,TRUE,"GENERAL";"TAB4",#N/A,TRUE,"GENERAL";"TAB5",#N/A,TRUE,"GENERAL"}</definedName>
    <definedName name="ceerf" localSheetId="20" hidden="1">{"TAB1",#N/A,TRUE,"GENERAL";"TAB2",#N/A,TRUE,"GENERAL";"TAB3",#N/A,TRUE,"GENERAL";"TAB4",#N/A,TRUE,"GENERAL";"TAB5",#N/A,TRUE,"GENERAL"}</definedName>
    <definedName name="ceerf" localSheetId="23" hidden="1">{"TAB1",#N/A,TRUE,"GENERAL";"TAB2",#N/A,TRUE,"GENERAL";"TAB3",#N/A,TRUE,"GENERAL";"TAB4",#N/A,TRUE,"GENERAL";"TAB5",#N/A,TRUE,"GENERAL"}</definedName>
    <definedName name="ceerf" localSheetId="24" hidden="1">{"TAB1",#N/A,TRUE,"GENERAL";"TAB2",#N/A,TRUE,"GENERAL";"TAB3",#N/A,TRUE,"GENERAL";"TAB4",#N/A,TRUE,"GENERAL";"TAB5",#N/A,TRUE,"GENERAL"}</definedName>
    <definedName name="ceerf" localSheetId="25" hidden="1">{"TAB1",#N/A,TRUE,"GENERAL";"TAB2",#N/A,TRUE,"GENERAL";"TAB3",#N/A,TRUE,"GENERAL";"TAB4",#N/A,TRUE,"GENERAL";"TAB5",#N/A,TRUE,"GENERAL"}</definedName>
    <definedName name="ceerf" localSheetId="26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R" localSheetId="10" hidden="1">{#N/A,#N/A,FALSE,"PROPON.2001"}</definedName>
    <definedName name="CER" localSheetId="14" hidden="1">{#N/A,#N/A,FALSE,"PROPON.2001"}</definedName>
    <definedName name="CER" localSheetId="20" hidden="1">{#N/A,#N/A,FALSE,"PROPON.2001"}</definedName>
    <definedName name="CER" localSheetId="23" hidden="1">{#N/A,#N/A,FALSE,"PROPON.2001"}</definedName>
    <definedName name="CER" localSheetId="24" hidden="1">{#N/A,#N/A,FALSE,"PROPON.2001"}</definedName>
    <definedName name="CER" localSheetId="25" hidden="1">{#N/A,#N/A,FALSE,"PROPON.2001"}</definedName>
    <definedName name="CER" localSheetId="26" hidden="1">{#N/A,#N/A,FALSE,"PROPON.2001"}</definedName>
    <definedName name="CER" hidden="1">{#N/A,#N/A,FALSE,"PROPON.2001"}</definedName>
    <definedName name="cjsa" localSheetId="40" hidden="1">#REF!</definedName>
    <definedName name="cjsa" localSheetId="10" hidden="1">#REF!</definedName>
    <definedName name="cjsa" localSheetId="41" hidden="1">#REF!</definedName>
    <definedName name="cjsa" localSheetId="44" hidden="1">#REF!</definedName>
    <definedName name="cjsa" localSheetId="14" hidden="1">#REF!</definedName>
    <definedName name="cjsa" localSheetId="50" hidden="1">#REF!</definedName>
    <definedName name="cjsa" localSheetId="20" hidden="1">#REF!</definedName>
    <definedName name="cjsa" localSheetId="51" hidden="1">#REF!</definedName>
    <definedName name="cjsa" localSheetId="21" hidden="1">#REF!</definedName>
    <definedName name="cjsa" localSheetId="52" hidden="1">#REF!</definedName>
    <definedName name="cjsa" localSheetId="53" hidden="1">#REF!</definedName>
    <definedName name="cjsa" localSheetId="23" hidden="1">#REF!</definedName>
    <definedName name="cjsa" localSheetId="54" hidden="1">#REF!</definedName>
    <definedName name="cjsa" localSheetId="55" hidden="1">#REF!</definedName>
    <definedName name="cjsa" localSheetId="25" hidden="1">#REF!</definedName>
    <definedName name="cjsa" localSheetId="56" hidden="1">#REF!</definedName>
    <definedName name="cjsa" localSheetId="26" hidden="1">#REF!</definedName>
    <definedName name="cjsa" localSheetId="37" hidden="1">#REF!</definedName>
    <definedName name="cjsa" hidden="1">#REF!</definedName>
    <definedName name="contratista" localSheetId="40" hidden="1">#REF!</definedName>
    <definedName name="contratista" localSheetId="10" hidden="1">#REF!</definedName>
    <definedName name="contratista" localSheetId="41" hidden="1">#REF!</definedName>
    <definedName name="contratista" localSheetId="44" hidden="1">#REF!</definedName>
    <definedName name="contratista" localSheetId="14" hidden="1">#REF!</definedName>
    <definedName name="contratista" localSheetId="50" hidden="1">#REF!</definedName>
    <definedName name="contratista" localSheetId="20" hidden="1">#REF!</definedName>
    <definedName name="contratista" localSheetId="51" hidden="1">#REF!</definedName>
    <definedName name="contratista" localSheetId="21" hidden="1">#REF!</definedName>
    <definedName name="contratista" localSheetId="52" hidden="1">#REF!</definedName>
    <definedName name="contratista" localSheetId="53" hidden="1">#REF!</definedName>
    <definedName name="contratista" localSheetId="23" hidden="1">#REF!</definedName>
    <definedName name="contratista" localSheetId="54" hidden="1">#REF!</definedName>
    <definedName name="contratista" localSheetId="55" hidden="1">#REF!</definedName>
    <definedName name="contratista" localSheetId="25" hidden="1">#REF!</definedName>
    <definedName name="contratista" localSheetId="56" hidden="1">#REF!</definedName>
    <definedName name="contratista" localSheetId="26" hidden="1">#REF!</definedName>
    <definedName name="contratista" localSheetId="37" hidden="1">#REF!</definedName>
    <definedName name="contratista" hidden="1">#REF!</definedName>
    <definedName name="costo2" localSheetId="40" hidden="1">#REF!</definedName>
    <definedName name="costo2" localSheetId="10" hidden="1">#REF!</definedName>
    <definedName name="costo2" localSheetId="41" hidden="1">#REF!</definedName>
    <definedName name="costo2" localSheetId="44" hidden="1">#REF!</definedName>
    <definedName name="costo2" localSheetId="14" hidden="1">#REF!</definedName>
    <definedName name="costo2" localSheetId="50" hidden="1">#REF!</definedName>
    <definedName name="costo2" localSheetId="20" hidden="1">#REF!</definedName>
    <definedName name="costo2" localSheetId="51" hidden="1">#REF!</definedName>
    <definedName name="costo2" localSheetId="21" hidden="1">#REF!</definedName>
    <definedName name="costo2" localSheetId="52" hidden="1">#REF!</definedName>
    <definedName name="costo2" localSheetId="53" hidden="1">#REF!</definedName>
    <definedName name="costo2" localSheetId="23" hidden="1">#REF!</definedName>
    <definedName name="costo2" localSheetId="54" hidden="1">#REF!</definedName>
    <definedName name="costo2" localSheetId="55" hidden="1">#REF!</definedName>
    <definedName name="costo2" localSheetId="25" hidden="1">#REF!</definedName>
    <definedName name="costo2" localSheetId="56" hidden="1">#REF!</definedName>
    <definedName name="costo2" localSheetId="26" hidden="1">#REF!</definedName>
    <definedName name="costo2" localSheetId="37" hidden="1">#REF!</definedName>
    <definedName name="costo2" hidden="1">#REF!</definedName>
    <definedName name="cr" localSheetId="10" hidden="1">{#N/A,#N/A,FALSE,"310.1";#N/A,#N/A,FALSE,"321.1";#N/A,#N/A,FALSE,"320.3";#N/A,#N/A,FALSE,"330.1"}</definedName>
    <definedName name="cr" localSheetId="14" hidden="1">{#N/A,#N/A,FALSE,"310.1";#N/A,#N/A,FALSE,"321.1";#N/A,#N/A,FALSE,"320.3";#N/A,#N/A,FALSE,"330.1"}</definedName>
    <definedName name="cr" localSheetId="20" hidden="1">{#N/A,#N/A,FALSE,"310.1";#N/A,#N/A,FALSE,"321.1";#N/A,#N/A,FALSE,"320.3";#N/A,#N/A,FALSE,"330.1"}</definedName>
    <definedName name="cr" localSheetId="23" hidden="1">{#N/A,#N/A,FALSE,"310.1";#N/A,#N/A,FALSE,"321.1";#N/A,#N/A,FALSE,"320.3";#N/A,#N/A,FALSE,"330.1"}</definedName>
    <definedName name="cr" localSheetId="24" hidden="1">{#N/A,#N/A,FALSE,"310.1";#N/A,#N/A,FALSE,"321.1";#N/A,#N/A,FALSE,"320.3";#N/A,#N/A,FALSE,"330.1"}</definedName>
    <definedName name="cr" localSheetId="25" hidden="1">{#N/A,#N/A,FALSE,"310.1";#N/A,#N/A,FALSE,"321.1";#N/A,#N/A,FALSE,"320.3";#N/A,#N/A,FALSE,"330.1"}</definedName>
    <definedName name="cr" localSheetId="26" hidden="1">{#N/A,#N/A,FALSE,"310.1";#N/A,#N/A,FALSE,"321.1";#N/A,#N/A,FALSE,"320.3";#N/A,#N/A,FALSE,"330.1"}</definedName>
    <definedName name="cr" hidden="1">{#N/A,#N/A,FALSE,"310.1";#N/A,#N/A,FALSE,"321.1";#N/A,#N/A,FALSE,"320.3";#N/A,#N/A,FALSE,"330.1"}</definedName>
    <definedName name="CUNET" localSheetId="10" hidden="1">{"via1",#N/A,TRUE,"general";"via2",#N/A,TRUE,"general";"via3",#N/A,TRUE,"general"}</definedName>
    <definedName name="CUNET" localSheetId="14" hidden="1">{"via1",#N/A,TRUE,"general";"via2",#N/A,TRUE,"general";"via3",#N/A,TRUE,"general"}</definedName>
    <definedName name="CUNET" localSheetId="20" hidden="1">{"via1",#N/A,TRUE,"general";"via2",#N/A,TRUE,"general";"via3",#N/A,TRUE,"general"}</definedName>
    <definedName name="CUNET" localSheetId="23" hidden="1">{"via1",#N/A,TRUE,"general";"via2",#N/A,TRUE,"general";"via3",#N/A,TRUE,"general"}</definedName>
    <definedName name="CUNET" localSheetId="24" hidden="1">{"via1",#N/A,TRUE,"general";"via2",#N/A,TRUE,"general";"via3",#N/A,TRUE,"general"}</definedName>
    <definedName name="CUNET" localSheetId="25" hidden="1">{"via1",#N/A,TRUE,"general";"via2",#N/A,TRUE,"general";"via3",#N/A,TRUE,"general"}</definedName>
    <definedName name="CUNET" localSheetId="26" hidden="1">{"via1",#N/A,TRUE,"general";"via2",#N/A,TRUE,"general";"via3",#N/A,TRUE,"general"}</definedName>
    <definedName name="CUNET" hidden="1">{"via1",#N/A,TRUE,"general";"via2",#N/A,TRUE,"general";"via3",#N/A,TRUE,"general"}</definedName>
    <definedName name="cvbcvbf" localSheetId="10" hidden="1">{#N/A,#N/A,TRUE,"INGENIERIA";#N/A,#N/A,TRUE,"COMPRAS";#N/A,#N/A,TRUE,"DIRECCION";#N/A,#N/A,TRUE,"RESUMEN"}</definedName>
    <definedName name="cvbcvbf" localSheetId="14" hidden="1">{#N/A,#N/A,TRUE,"INGENIERIA";#N/A,#N/A,TRUE,"COMPRAS";#N/A,#N/A,TRUE,"DIRECCION";#N/A,#N/A,TRUE,"RESUMEN"}</definedName>
    <definedName name="cvbcvbf" localSheetId="20" hidden="1">{#N/A,#N/A,TRUE,"INGENIERIA";#N/A,#N/A,TRUE,"COMPRAS";#N/A,#N/A,TRUE,"DIRECCION";#N/A,#N/A,TRUE,"RESUMEN"}</definedName>
    <definedName name="cvbcvbf" localSheetId="23" hidden="1">{#N/A,#N/A,TRUE,"INGENIERIA";#N/A,#N/A,TRUE,"COMPRAS";#N/A,#N/A,TRUE,"DIRECCION";#N/A,#N/A,TRUE,"RESUMEN"}</definedName>
    <definedName name="cvbcvbf" localSheetId="24" hidden="1">{#N/A,#N/A,TRUE,"INGENIERIA";#N/A,#N/A,TRUE,"COMPRAS";#N/A,#N/A,TRUE,"DIRECCION";#N/A,#N/A,TRUE,"RESUMEN"}</definedName>
    <definedName name="cvbcvbf" localSheetId="25" hidden="1">{#N/A,#N/A,TRUE,"INGENIERIA";#N/A,#N/A,TRUE,"COMPRAS";#N/A,#N/A,TRUE,"DIRECCION";#N/A,#N/A,TRUE,"RESUMEN"}</definedName>
    <definedName name="cvbcvbf" localSheetId="26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0" hidden="1">{"via1",#N/A,TRUE,"general";"via2",#N/A,TRUE,"general";"via3",#N/A,TRUE,"general"}</definedName>
    <definedName name="cvfvd" localSheetId="14" hidden="1">{"via1",#N/A,TRUE,"general";"via2",#N/A,TRUE,"general";"via3",#N/A,TRUE,"general"}</definedName>
    <definedName name="cvfvd" localSheetId="20" hidden="1">{"via1",#N/A,TRUE,"general";"via2",#N/A,TRUE,"general";"via3",#N/A,TRUE,"general"}</definedName>
    <definedName name="cvfvd" localSheetId="23" hidden="1">{"via1",#N/A,TRUE,"general";"via2",#N/A,TRUE,"general";"via3",#N/A,TRUE,"general"}</definedName>
    <definedName name="cvfvd" localSheetId="24" hidden="1">{"via1",#N/A,TRUE,"general";"via2",#N/A,TRUE,"general";"via3",#N/A,TRUE,"general"}</definedName>
    <definedName name="cvfvd" localSheetId="25" hidden="1">{"via1",#N/A,TRUE,"general";"via2",#N/A,TRUE,"general";"via3",#N/A,TRUE,"general"}</definedName>
    <definedName name="cvfvd" localSheetId="26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14" hidden="1">{"TAB1",#N/A,TRUE,"GENERAL";"TAB2",#N/A,TRUE,"GENERAL";"TAB3",#N/A,TRUE,"GENERAL";"TAB4",#N/A,TRUE,"GENERAL";"TAB5",#N/A,TRUE,"GENERAL"}</definedName>
    <definedName name="cvn" localSheetId="20" hidden="1">{"TAB1",#N/A,TRUE,"GENERAL";"TAB2",#N/A,TRUE,"GENERAL";"TAB3",#N/A,TRUE,"GENERAL";"TAB4",#N/A,TRUE,"GENERAL";"TAB5",#N/A,TRUE,"GENERAL"}</definedName>
    <definedName name="cvn" localSheetId="23" hidden="1">{"TAB1",#N/A,TRUE,"GENERAL";"TAB2",#N/A,TRUE,"GENERAL";"TAB3",#N/A,TRUE,"GENERAL";"TAB4",#N/A,TRUE,"GENERAL";"TAB5",#N/A,TRUE,"GENERAL"}</definedName>
    <definedName name="cvn" localSheetId="24" hidden="1">{"TAB1",#N/A,TRUE,"GENERAL";"TAB2",#N/A,TRUE,"GENERAL";"TAB3",#N/A,TRUE,"GENERAL";"TAB4",#N/A,TRUE,"GENERAL";"TAB5",#N/A,TRUE,"GENERAL"}</definedName>
    <definedName name="cvn" localSheetId="25" hidden="1">{"TAB1",#N/A,TRUE,"GENERAL";"TAB2",#N/A,TRUE,"GENERAL";"TAB3",#N/A,TRUE,"GENERAL";"TAB4",#N/A,TRUE,"GENERAL";"TAB5",#N/A,TRUE,"GENERAL"}</definedName>
    <definedName name="cvn" localSheetId="26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0" hidden="1">{"via1",#N/A,TRUE,"general";"via2",#N/A,TRUE,"general";"via3",#N/A,TRUE,"general"}</definedName>
    <definedName name="CVXC" localSheetId="14" hidden="1">{"via1",#N/A,TRUE,"general";"via2",#N/A,TRUE,"general";"via3",#N/A,TRUE,"general"}</definedName>
    <definedName name="CVXC" localSheetId="20" hidden="1">{"via1",#N/A,TRUE,"general";"via2",#N/A,TRUE,"general";"via3",#N/A,TRUE,"general"}</definedName>
    <definedName name="CVXC" localSheetId="23" hidden="1">{"via1",#N/A,TRUE,"general";"via2",#N/A,TRUE,"general";"via3",#N/A,TRUE,"general"}</definedName>
    <definedName name="CVXC" localSheetId="24" hidden="1">{"via1",#N/A,TRUE,"general";"via2",#N/A,TRUE,"general";"via3",#N/A,TRUE,"general"}</definedName>
    <definedName name="CVXC" localSheetId="25" hidden="1">{"via1",#N/A,TRUE,"general";"via2",#N/A,TRUE,"general";"via3",#N/A,TRUE,"general"}</definedName>
    <definedName name="CVXC" localSheetId="26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0" hidden="1">{"TAB1",#N/A,TRUE,"GENERAL";"TAB2",#N/A,TRUE,"GENERAL";"TAB3",#N/A,TRUE,"GENERAL";"TAB4",#N/A,TRUE,"GENERAL";"TAB5",#N/A,TRUE,"GENERAL"}</definedName>
    <definedName name="d" localSheetId="14" hidden="1">{"TAB1",#N/A,TRUE,"GENERAL";"TAB2",#N/A,TRUE,"GENERAL";"TAB3",#N/A,TRUE,"GENERAL";"TAB4",#N/A,TRUE,"GENERAL";"TAB5",#N/A,TRUE,"GENERAL"}</definedName>
    <definedName name="d" localSheetId="20" hidden="1">{"TAB1",#N/A,TRUE,"GENERAL";"TAB2",#N/A,TRUE,"GENERAL";"TAB3",#N/A,TRUE,"GENERAL";"TAB4",#N/A,TRUE,"GENERAL";"TAB5",#N/A,TRUE,"GENERAL"}</definedName>
    <definedName name="d" localSheetId="23" hidden="1">{"TAB1",#N/A,TRUE,"GENERAL";"TAB2",#N/A,TRUE,"GENERAL";"TAB3",#N/A,TRUE,"GENERAL";"TAB4",#N/A,TRUE,"GENERAL";"TAB5",#N/A,TRUE,"GENERAL"}</definedName>
    <definedName name="d" localSheetId="24" hidden="1">{"TAB1",#N/A,TRUE,"GENERAL";"TAB2",#N/A,TRUE,"GENERAL";"TAB3",#N/A,TRUE,"GENERAL";"TAB4",#N/A,TRUE,"GENERAL";"TAB5",#N/A,TRUE,"GENERAL"}</definedName>
    <definedName name="d" localSheetId="25" hidden="1">{"TAB1",#N/A,TRUE,"GENERAL";"TAB2",#N/A,TRUE,"GENERAL";"TAB3",#N/A,TRUE,"GENERAL";"TAB4",#N/A,TRUE,"GENERAL";"TAB5",#N/A,TRUE,"GENERAL"}</definedName>
    <definedName name="d" localSheetId="26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DADAD" localSheetId="10" hidden="1">{#N/A,#N/A,TRUE,"CODIGO DEPENDENCIA"}</definedName>
    <definedName name="DADADAD" localSheetId="14" hidden="1">{#N/A,#N/A,TRUE,"CODIGO DEPENDENCIA"}</definedName>
    <definedName name="DADADAD" localSheetId="20" hidden="1">{#N/A,#N/A,TRUE,"CODIGO DEPENDENCIA"}</definedName>
    <definedName name="DADADAD" localSheetId="23" hidden="1">{#N/A,#N/A,TRUE,"CODIGO DEPENDENCIA"}</definedName>
    <definedName name="DADADAD" localSheetId="24" hidden="1">{#N/A,#N/A,TRUE,"CODIGO DEPENDENCIA"}</definedName>
    <definedName name="DADADAD" localSheetId="25" hidden="1">{#N/A,#N/A,TRUE,"CODIGO DEPENDENCIA"}</definedName>
    <definedName name="DADADAD" localSheetId="26" hidden="1">{#N/A,#N/A,TRUE,"CODIGO DEPENDENCIA"}</definedName>
    <definedName name="DADADAD" hidden="1">{#N/A,#N/A,TRUE,"CODIGO DEPENDENCIA"}</definedName>
    <definedName name="DASD" localSheetId="10" hidden="1">{"TAB1",#N/A,TRUE,"GENERAL";"TAB2",#N/A,TRUE,"GENERAL";"TAB3",#N/A,TRUE,"GENERAL";"TAB4",#N/A,TRUE,"GENERAL";"TAB5",#N/A,TRUE,"GENERAL"}</definedName>
    <definedName name="DASD" localSheetId="14" hidden="1">{"TAB1",#N/A,TRUE,"GENERAL";"TAB2",#N/A,TRUE,"GENERAL";"TAB3",#N/A,TRUE,"GENERAL";"TAB4",#N/A,TRUE,"GENERAL";"TAB5",#N/A,TRUE,"GENERAL"}</definedName>
    <definedName name="DASD" localSheetId="20" hidden="1">{"TAB1",#N/A,TRUE,"GENERAL";"TAB2",#N/A,TRUE,"GENERAL";"TAB3",#N/A,TRUE,"GENERAL";"TAB4",#N/A,TRUE,"GENERAL";"TAB5",#N/A,TRUE,"GENERAL"}</definedName>
    <definedName name="DASD" localSheetId="23" hidden="1">{"TAB1",#N/A,TRUE,"GENERAL";"TAB2",#N/A,TRUE,"GENERAL";"TAB3",#N/A,TRUE,"GENERAL";"TAB4",#N/A,TRUE,"GENERAL";"TAB5",#N/A,TRUE,"GENERAL"}</definedName>
    <definedName name="DASD" localSheetId="24" hidden="1">{"TAB1",#N/A,TRUE,"GENERAL";"TAB2",#N/A,TRUE,"GENERAL";"TAB3",#N/A,TRUE,"GENERAL";"TAB4",#N/A,TRUE,"GENERAL";"TAB5",#N/A,TRUE,"GENERAL"}</definedName>
    <definedName name="DASD" localSheetId="25" hidden="1">{"TAB1",#N/A,TRUE,"GENERAL";"TAB2",#N/A,TRUE,"GENERAL";"TAB3",#N/A,TRUE,"GENERAL";"TAB4",#N/A,TRUE,"GENERAL";"TAB5",#N/A,TRUE,"GENERAL"}</definedName>
    <definedName name="DASD" localSheetId="26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14" hidden="1">{"TAB1",#N/A,TRUE,"GENERAL";"TAB2",#N/A,TRUE,"GENERAL";"TAB3",#N/A,TRUE,"GENERAL";"TAB4",#N/A,TRUE,"GENERAL";"TAB5",#N/A,TRUE,"GENERAL"}</definedName>
    <definedName name="dbfdfbi" localSheetId="20" hidden="1">{"TAB1",#N/A,TRUE,"GENERAL";"TAB2",#N/A,TRUE,"GENERAL";"TAB3",#N/A,TRUE,"GENERAL";"TAB4",#N/A,TRUE,"GENERAL";"TAB5",#N/A,TRUE,"GENERAL"}</definedName>
    <definedName name="dbfdfbi" localSheetId="23" hidden="1">{"TAB1",#N/A,TRUE,"GENERAL";"TAB2",#N/A,TRUE,"GENERAL";"TAB3",#N/A,TRUE,"GENERAL";"TAB4",#N/A,TRUE,"GENERAL";"TAB5",#N/A,TRUE,"GENERAL"}</definedName>
    <definedName name="dbfdfbi" localSheetId="24" hidden="1">{"TAB1",#N/A,TRUE,"GENERAL";"TAB2",#N/A,TRUE,"GENERAL";"TAB3",#N/A,TRUE,"GENERAL";"TAB4",#N/A,TRUE,"GENERAL";"TAB5",#N/A,TRUE,"GENERAL"}</definedName>
    <definedName name="dbfdfbi" localSheetId="25" hidden="1">{"TAB1",#N/A,TRUE,"GENERAL";"TAB2",#N/A,TRUE,"GENERAL";"TAB3",#N/A,TRUE,"GENERAL";"TAB4",#N/A,TRUE,"GENERAL";"TAB5",#N/A,TRUE,"GENERAL"}</definedName>
    <definedName name="dbfdfbi" localSheetId="26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m_1" localSheetId="40" hidden="1">#REF!</definedName>
    <definedName name="dcm_1" localSheetId="10" hidden="1">#REF!</definedName>
    <definedName name="dcm_1" localSheetId="41" hidden="1">#REF!</definedName>
    <definedName name="dcm_1" localSheetId="44" hidden="1">#REF!</definedName>
    <definedName name="dcm_1" localSheetId="14" hidden="1">#REF!</definedName>
    <definedName name="dcm_1" localSheetId="50" hidden="1">#REF!</definedName>
    <definedName name="dcm_1" localSheetId="20" hidden="1">#REF!</definedName>
    <definedName name="dcm_1" localSheetId="51" hidden="1">#REF!</definedName>
    <definedName name="dcm_1" localSheetId="21" hidden="1">#REF!</definedName>
    <definedName name="dcm_1" localSheetId="52" hidden="1">#REF!</definedName>
    <definedName name="dcm_1" localSheetId="53" hidden="1">#REF!</definedName>
    <definedName name="dcm_1" localSheetId="23" hidden="1">#REF!</definedName>
    <definedName name="dcm_1" localSheetId="54" hidden="1">#REF!</definedName>
    <definedName name="dcm_1" localSheetId="55" hidden="1">#REF!</definedName>
    <definedName name="dcm_1" localSheetId="25" hidden="1">#REF!</definedName>
    <definedName name="dcm_1" localSheetId="56" hidden="1">#REF!</definedName>
    <definedName name="dcm_1" localSheetId="26" hidden="1">#REF!</definedName>
    <definedName name="dcm_1" localSheetId="37" hidden="1">#REF!</definedName>
    <definedName name="dcm_1" hidden="1">#REF!</definedName>
    <definedName name="dcm_2" localSheetId="40" hidden="1">#REF!</definedName>
    <definedName name="dcm_2" localSheetId="10" hidden="1">#REF!</definedName>
    <definedName name="dcm_2" localSheetId="41" hidden="1">#REF!</definedName>
    <definedName name="dcm_2" localSheetId="44" hidden="1">#REF!</definedName>
    <definedName name="dcm_2" localSheetId="14" hidden="1">#REF!</definedName>
    <definedName name="dcm_2" localSheetId="50" hidden="1">#REF!</definedName>
    <definedName name="dcm_2" localSheetId="20" hidden="1">#REF!</definedName>
    <definedName name="dcm_2" localSheetId="51" hidden="1">#REF!</definedName>
    <definedName name="dcm_2" localSheetId="21" hidden="1">#REF!</definedName>
    <definedName name="dcm_2" localSheetId="52" hidden="1">#REF!</definedName>
    <definedName name="dcm_2" localSheetId="53" hidden="1">#REF!</definedName>
    <definedName name="dcm_2" localSheetId="23" hidden="1">#REF!</definedName>
    <definedName name="dcm_2" localSheetId="54" hidden="1">#REF!</definedName>
    <definedName name="dcm_2" localSheetId="55" hidden="1">#REF!</definedName>
    <definedName name="dcm_2" localSheetId="25" hidden="1">#REF!</definedName>
    <definedName name="dcm_2" localSheetId="56" hidden="1">#REF!</definedName>
    <definedName name="dcm_2" localSheetId="26" hidden="1">#REF!</definedName>
    <definedName name="dcm_2" localSheetId="37" hidden="1">#REF!</definedName>
    <definedName name="dcm_2" hidden="1">#REF!</definedName>
    <definedName name="dcm_3" localSheetId="40" hidden="1">#REF!</definedName>
    <definedName name="dcm_3" localSheetId="10" hidden="1">#REF!</definedName>
    <definedName name="dcm_3" localSheetId="41" hidden="1">#REF!</definedName>
    <definedName name="dcm_3" localSheetId="44" hidden="1">#REF!</definedName>
    <definedName name="dcm_3" localSheetId="14" hidden="1">#REF!</definedName>
    <definedName name="dcm_3" localSheetId="50" hidden="1">#REF!</definedName>
    <definedName name="dcm_3" localSheetId="20" hidden="1">#REF!</definedName>
    <definedName name="dcm_3" localSheetId="51" hidden="1">#REF!</definedName>
    <definedName name="dcm_3" localSheetId="21" hidden="1">#REF!</definedName>
    <definedName name="dcm_3" localSheetId="52" hidden="1">#REF!</definedName>
    <definedName name="dcm_3" localSheetId="53" hidden="1">#REF!</definedName>
    <definedName name="dcm_3" localSheetId="23" hidden="1">#REF!</definedName>
    <definedName name="dcm_3" localSheetId="54" hidden="1">#REF!</definedName>
    <definedName name="dcm_3" localSheetId="55" hidden="1">#REF!</definedName>
    <definedName name="dcm_3" localSheetId="25" hidden="1">#REF!</definedName>
    <definedName name="dcm_3" localSheetId="56" hidden="1">#REF!</definedName>
    <definedName name="dcm_3" localSheetId="26" hidden="1">#REF!</definedName>
    <definedName name="dcm_3" localSheetId="37" hidden="1">#REF!</definedName>
    <definedName name="dcm_3" hidden="1">#REF!</definedName>
    <definedName name="DCSDCTV" localSheetId="10" hidden="1">{"via1",#N/A,TRUE,"general";"via2",#N/A,TRUE,"general";"via3",#N/A,TRUE,"general"}</definedName>
    <definedName name="DCSDCTV" localSheetId="14" hidden="1">{"via1",#N/A,TRUE,"general";"via2",#N/A,TRUE,"general";"via3",#N/A,TRUE,"general"}</definedName>
    <definedName name="DCSDCTV" localSheetId="20" hidden="1">{"via1",#N/A,TRUE,"general";"via2",#N/A,TRUE,"general";"via3",#N/A,TRUE,"general"}</definedName>
    <definedName name="DCSDCTV" localSheetId="23" hidden="1">{"via1",#N/A,TRUE,"general";"via2",#N/A,TRUE,"general";"via3",#N/A,TRUE,"general"}</definedName>
    <definedName name="DCSDCTV" localSheetId="24" hidden="1">{"via1",#N/A,TRUE,"general";"via2",#N/A,TRUE,"general";"via3",#N/A,TRUE,"general"}</definedName>
    <definedName name="DCSDCTV" localSheetId="25" hidden="1">{"via1",#N/A,TRUE,"general";"via2",#N/A,TRUE,"general";"via3",#N/A,TRUE,"general"}</definedName>
    <definedName name="DCSDCTV" localSheetId="26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10" hidden="1">{"via1",#N/A,TRUE,"general";"via2",#N/A,TRUE,"general";"via3",#N/A,TRUE,"general"}</definedName>
    <definedName name="ddd" localSheetId="14" hidden="1">{"via1",#N/A,TRUE,"general";"via2",#N/A,TRUE,"general";"via3",#N/A,TRUE,"general"}</definedName>
    <definedName name="ddd" localSheetId="20" hidden="1">{"via1",#N/A,TRUE,"general";"via2",#N/A,TRUE,"general";"via3",#N/A,TRUE,"general"}</definedName>
    <definedName name="ddd" localSheetId="23" hidden="1">{"via1",#N/A,TRUE,"general";"via2",#N/A,TRUE,"general";"via3",#N/A,TRUE,"general"}</definedName>
    <definedName name="ddd" localSheetId="24" hidden="1">{"via1",#N/A,TRUE,"general";"via2",#N/A,TRUE,"general";"via3",#N/A,TRUE,"general"}</definedName>
    <definedName name="ddd" localSheetId="25" hidden="1">{"via1",#N/A,TRUE,"general";"via2",#N/A,TRUE,"general";"via3",#N/A,TRUE,"general"}</definedName>
    <definedName name="ddd" localSheetId="26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0" hidden="1">{#N/A,#N/A,FALSE,"Estatico";#N/A,#N/A,FALSE,"Tuberia";#N/A,#N/A,FALSE,"Instrumentación";#N/A,#N/A,FALSE,"Mecanica";#N/A,#N/A,FALSE,"Electrico";#N/A,#N/A,FALSE,"Ofic.Civiles"}</definedName>
    <definedName name="DDDD" localSheetId="14" hidden="1">{#N/A,#N/A,FALSE,"Estatico";#N/A,#N/A,FALSE,"Tuberia";#N/A,#N/A,FALSE,"Instrumentación";#N/A,#N/A,FALSE,"Mecanica";#N/A,#N/A,FALSE,"Electrico";#N/A,#N/A,FALSE,"Ofic.Civiles"}</definedName>
    <definedName name="DDDD" localSheetId="20" hidden="1">{#N/A,#N/A,FALSE,"Estatico";#N/A,#N/A,FALSE,"Tuberia";#N/A,#N/A,FALSE,"Instrumentación";#N/A,#N/A,FALSE,"Mecanica";#N/A,#N/A,FALSE,"Electrico";#N/A,#N/A,FALSE,"Ofic.Civiles"}</definedName>
    <definedName name="DDDD" localSheetId="23" hidden="1">{#N/A,#N/A,FALSE,"Estatico";#N/A,#N/A,FALSE,"Tuberia";#N/A,#N/A,FALSE,"Instrumentación";#N/A,#N/A,FALSE,"Mecanica";#N/A,#N/A,FALSE,"Electrico";#N/A,#N/A,FALSE,"Ofic.Civiles"}</definedName>
    <definedName name="DDDD" localSheetId="24" hidden="1">{#N/A,#N/A,FALSE,"Estatico";#N/A,#N/A,FALSE,"Tuberia";#N/A,#N/A,FALSE,"Instrumentación";#N/A,#N/A,FALSE,"Mecanica";#N/A,#N/A,FALSE,"Electrico";#N/A,#N/A,FALSE,"Ofic.Civiles"}</definedName>
    <definedName name="DDDD" localSheetId="25" hidden="1">{#N/A,#N/A,FALSE,"Estatico";#N/A,#N/A,FALSE,"Tuberia";#N/A,#N/A,FALSE,"Instrumentación";#N/A,#N/A,FALSE,"Mecanica";#N/A,#N/A,FALSE,"Electrico";#N/A,#N/A,FALSE,"Ofic.Civiles"}</definedName>
    <definedName name="DDDD" localSheetId="26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" localSheetId="40" hidden="1">#REF!</definedName>
    <definedName name="ddddd" localSheetId="44" hidden="1">#REF!</definedName>
    <definedName name="ddddd" localSheetId="50" hidden="1">#REF!</definedName>
    <definedName name="ddddd" localSheetId="51" hidden="1">#REF!</definedName>
    <definedName name="ddddd" localSheetId="21" hidden="1">#REF!</definedName>
    <definedName name="ddddd" localSheetId="52" hidden="1">#REF!</definedName>
    <definedName name="ddddd" localSheetId="53" hidden="1">#REF!</definedName>
    <definedName name="ddddd" localSheetId="54" hidden="1">#REF!</definedName>
    <definedName name="ddddd" localSheetId="55" hidden="1">#REF!</definedName>
    <definedName name="ddddd" localSheetId="25" hidden="1">#REF!</definedName>
    <definedName name="ddddd" localSheetId="56" hidden="1">#REF!</definedName>
    <definedName name="ddddd" localSheetId="26" hidden="1">#REF!</definedName>
    <definedName name="ddddd" hidden="1">#REF!</definedName>
    <definedName name="DDDDDDD" localSheetId="10" hidden="1">{#N/A,#N/A,FALSE,"orthoflow";#N/A,#N/A,FALSE,"Miscelaneos";#N/A,#N/A,FALSE,"Instrumentacio";#N/A,#N/A,FALSE,"Electrico";#N/A,#N/A,FALSE,"Valv. Seguridad"}</definedName>
    <definedName name="DDDDDDD" localSheetId="14" hidden="1">{#N/A,#N/A,FALSE,"orthoflow";#N/A,#N/A,FALSE,"Miscelaneos";#N/A,#N/A,FALSE,"Instrumentacio";#N/A,#N/A,FALSE,"Electrico";#N/A,#N/A,FALSE,"Valv. Seguridad"}</definedName>
    <definedName name="DDDDDDD" localSheetId="20" hidden="1">{#N/A,#N/A,FALSE,"orthoflow";#N/A,#N/A,FALSE,"Miscelaneos";#N/A,#N/A,FALSE,"Instrumentacio";#N/A,#N/A,FALSE,"Electrico";#N/A,#N/A,FALSE,"Valv. Seguridad"}</definedName>
    <definedName name="DDDDDDD" localSheetId="23" hidden="1">{#N/A,#N/A,FALSE,"orthoflow";#N/A,#N/A,FALSE,"Miscelaneos";#N/A,#N/A,FALSE,"Instrumentacio";#N/A,#N/A,FALSE,"Electrico";#N/A,#N/A,FALSE,"Valv. Seguridad"}</definedName>
    <definedName name="DDDDDDD" localSheetId="24" hidden="1">{#N/A,#N/A,FALSE,"orthoflow";#N/A,#N/A,FALSE,"Miscelaneos";#N/A,#N/A,FALSE,"Instrumentacio";#N/A,#N/A,FALSE,"Electrico";#N/A,#N/A,FALSE,"Valv. Seguridad"}</definedName>
    <definedName name="DDDDDDD" localSheetId="25" hidden="1">{#N/A,#N/A,FALSE,"orthoflow";#N/A,#N/A,FALSE,"Miscelaneos";#N/A,#N/A,FALSE,"Instrumentacio";#N/A,#N/A,FALSE,"Electrico";#N/A,#N/A,FALSE,"Valv. Seguridad"}</definedName>
    <definedName name="DDDDDDD" localSheetId="26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0" hidden="1">{"via1",#N/A,TRUE,"general";"via2",#N/A,TRUE,"general";"via3",#N/A,TRUE,"general"}</definedName>
    <definedName name="ddddt" localSheetId="14" hidden="1">{"via1",#N/A,TRUE,"general";"via2",#N/A,TRUE,"general";"via3",#N/A,TRUE,"general"}</definedName>
    <definedName name="ddddt" localSheetId="20" hidden="1">{"via1",#N/A,TRUE,"general";"via2",#N/A,TRUE,"general";"via3",#N/A,TRUE,"general"}</definedName>
    <definedName name="ddddt" localSheetId="23" hidden="1">{"via1",#N/A,TRUE,"general";"via2",#N/A,TRUE,"general";"via3",#N/A,TRUE,"general"}</definedName>
    <definedName name="ddddt" localSheetId="24" hidden="1">{"via1",#N/A,TRUE,"general";"via2",#N/A,TRUE,"general";"via3",#N/A,TRUE,"general"}</definedName>
    <definedName name="ddddt" localSheetId="25" hidden="1">{"via1",#N/A,TRUE,"general";"via2",#N/A,TRUE,"general";"via3",#N/A,TRUE,"general"}</definedName>
    <definedName name="ddddt" localSheetId="26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14" hidden="1">{"TAB1",#N/A,TRUE,"GENERAL";"TAB2",#N/A,TRUE,"GENERAL";"TAB3",#N/A,TRUE,"GENERAL";"TAB4",#N/A,TRUE,"GENERAL";"TAB5",#N/A,TRUE,"GENERAL"}</definedName>
    <definedName name="ddewdw" localSheetId="20" hidden="1">{"TAB1",#N/A,TRUE,"GENERAL";"TAB2",#N/A,TRUE,"GENERAL";"TAB3",#N/A,TRUE,"GENERAL";"TAB4",#N/A,TRUE,"GENERAL";"TAB5",#N/A,TRUE,"GENERAL"}</definedName>
    <definedName name="ddewdw" localSheetId="23" hidden="1">{"TAB1",#N/A,TRUE,"GENERAL";"TAB2",#N/A,TRUE,"GENERAL";"TAB3",#N/A,TRUE,"GENERAL";"TAB4",#N/A,TRUE,"GENERAL";"TAB5",#N/A,TRUE,"GENERAL"}</definedName>
    <definedName name="ddewdw" localSheetId="24" hidden="1">{"TAB1",#N/A,TRUE,"GENERAL";"TAB2",#N/A,TRUE,"GENERAL";"TAB3",#N/A,TRUE,"GENERAL";"TAB4",#N/A,TRUE,"GENERAL";"TAB5",#N/A,TRUE,"GENERAL"}</definedName>
    <definedName name="ddewdw" localSheetId="25" hidden="1">{"TAB1",#N/A,TRUE,"GENERAL";"TAB2",#N/A,TRUE,"GENERAL";"TAB3",#N/A,TRUE,"GENERAL";"TAB4",#N/A,TRUE,"GENERAL";"TAB5",#N/A,TRUE,"GENERAL"}</definedName>
    <definedName name="ddewdw" localSheetId="26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14" hidden="1">{"TAB1",#N/A,TRUE,"GENERAL";"TAB2",#N/A,TRUE,"GENERAL";"TAB3",#N/A,TRUE,"GENERAL";"TAB4",#N/A,TRUE,"GENERAL";"TAB5",#N/A,TRUE,"GENERAL"}</definedName>
    <definedName name="ddfdh" localSheetId="20" hidden="1">{"TAB1",#N/A,TRUE,"GENERAL";"TAB2",#N/A,TRUE,"GENERAL";"TAB3",#N/A,TRUE,"GENERAL";"TAB4",#N/A,TRUE,"GENERAL";"TAB5",#N/A,TRUE,"GENERAL"}</definedName>
    <definedName name="ddfdh" localSheetId="23" hidden="1">{"TAB1",#N/A,TRUE,"GENERAL";"TAB2",#N/A,TRUE,"GENERAL";"TAB3",#N/A,TRUE,"GENERAL";"TAB4",#N/A,TRUE,"GENERAL";"TAB5",#N/A,TRUE,"GENERAL"}</definedName>
    <definedName name="ddfdh" localSheetId="24" hidden="1">{"TAB1",#N/A,TRUE,"GENERAL";"TAB2",#N/A,TRUE,"GENERAL";"TAB3",#N/A,TRUE,"GENERAL";"TAB4",#N/A,TRUE,"GENERAL";"TAB5",#N/A,TRUE,"GENERAL"}</definedName>
    <definedName name="ddfdh" localSheetId="25" hidden="1">{"TAB1",#N/A,TRUE,"GENERAL";"TAB2",#N/A,TRUE,"GENERAL";"TAB3",#N/A,TRUE,"GENERAL";"TAB4",#N/A,TRUE,"GENERAL";"TAB5",#N/A,TRUE,"GENERAL"}</definedName>
    <definedName name="ddfdh" localSheetId="26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14" hidden="1">{"TAB1",#N/A,TRUE,"GENERAL";"TAB2",#N/A,TRUE,"GENERAL";"TAB3",#N/A,TRUE,"GENERAL";"TAB4",#N/A,TRUE,"GENERAL";"TAB5",#N/A,TRUE,"GENERAL"}</definedName>
    <definedName name="DDGSDP" localSheetId="20" hidden="1">{"TAB1",#N/A,TRUE,"GENERAL";"TAB2",#N/A,TRUE,"GENERAL";"TAB3",#N/A,TRUE,"GENERAL";"TAB4",#N/A,TRUE,"GENERAL";"TAB5",#N/A,TRUE,"GENERAL"}</definedName>
    <definedName name="DDGSDP" localSheetId="23" hidden="1">{"TAB1",#N/A,TRUE,"GENERAL";"TAB2",#N/A,TRUE,"GENERAL";"TAB3",#N/A,TRUE,"GENERAL";"TAB4",#N/A,TRUE,"GENERAL";"TAB5",#N/A,TRUE,"GENERAL"}</definedName>
    <definedName name="DDGSDP" localSheetId="24" hidden="1">{"TAB1",#N/A,TRUE,"GENERAL";"TAB2",#N/A,TRUE,"GENERAL";"TAB3",#N/A,TRUE,"GENERAL";"TAB4",#N/A,TRUE,"GENERAL";"TAB5",#N/A,TRUE,"GENERAL"}</definedName>
    <definedName name="DDGSDP" localSheetId="25" hidden="1">{"TAB1",#N/A,TRUE,"GENERAL";"TAB2",#N/A,TRUE,"GENERAL";"TAB3",#N/A,TRUE,"GENERAL";"TAB4",#N/A,TRUE,"GENERAL";"TAB5",#N/A,TRUE,"GENERAL"}</definedName>
    <definedName name="DDGSDP" localSheetId="26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14" hidden="1">{"TAB1",#N/A,TRUE,"GENERAL";"TAB2",#N/A,TRUE,"GENERAL";"TAB3",#N/A,TRUE,"GENERAL";"TAB4",#N/A,TRUE,"GENERAL";"TAB5",#N/A,TRUE,"GENERAL"}</definedName>
    <definedName name="deded" localSheetId="20" hidden="1">{"TAB1",#N/A,TRUE,"GENERAL";"TAB2",#N/A,TRUE,"GENERAL";"TAB3",#N/A,TRUE,"GENERAL";"TAB4",#N/A,TRUE,"GENERAL";"TAB5",#N/A,TRUE,"GENERAL"}</definedName>
    <definedName name="deded" localSheetId="23" hidden="1">{"TAB1",#N/A,TRUE,"GENERAL";"TAB2",#N/A,TRUE,"GENERAL";"TAB3",#N/A,TRUE,"GENERAL";"TAB4",#N/A,TRUE,"GENERAL";"TAB5",#N/A,TRUE,"GENERAL"}</definedName>
    <definedName name="deded" localSheetId="24" hidden="1">{"TAB1",#N/A,TRUE,"GENERAL";"TAB2",#N/A,TRUE,"GENERAL";"TAB3",#N/A,TRUE,"GENERAL";"TAB4",#N/A,TRUE,"GENERAL";"TAB5",#N/A,TRUE,"GENERAL"}</definedName>
    <definedName name="deded" localSheetId="25" hidden="1">{"TAB1",#N/A,TRUE,"GENERAL";"TAB2",#N/A,TRUE,"GENERAL";"TAB3",#N/A,TRUE,"GENERAL";"TAB4",#N/A,TRUE,"GENERAL";"TAB5",#N/A,TRUE,"GENERAL"}</definedName>
    <definedName name="deded" localSheetId="26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0" hidden="1">{"via1",#N/A,TRUE,"general";"via2",#N/A,TRUE,"general";"via3",#N/A,TRUE,"general"}</definedName>
    <definedName name="defd" localSheetId="14" hidden="1">{"via1",#N/A,TRUE,"general";"via2",#N/A,TRUE,"general";"via3",#N/A,TRUE,"general"}</definedName>
    <definedName name="defd" localSheetId="20" hidden="1">{"via1",#N/A,TRUE,"general";"via2",#N/A,TRUE,"general";"via3",#N/A,TRUE,"general"}</definedName>
    <definedName name="defd" localSheetId="23" hidden="1">{"via1",#N/A,TRUE,"general";"via2",#N/A,TRUE,"general";"via3",#N/A,TRUE,"general"}</definedName>
    <definedName name="defd" localSheetId="24" hidden="1">{"via1",#N/A,TRUE,"general";"via2",#N/A,TRUE,"general";"via3",#N/A,TRUE,"general"}</definedName>
    <definedName name="defd" localSheetId="25" hidden="1">{"via1",#N/A,TRUE,"general";"via2",#N/A,TRUE,"general";"via3",#N/A,TRUE,"general"}</definedName>
    <definedName name="defd" localSheetId="26" hidden="1">{"via1",#N/A,TRUE,"general";"via2",#N/A,TRUE,"general";"via3",#N/A,TRUE,"general"}</definedName>
    <definedName name="defd" hidden="1">{"via1",#N/A,TRUE,"general";"via2",#N/A,TRUE,"general";"via3",#N/A,TRUE,"general"}</definedName>
    <definedName name="DERF" localSheetId="10" hidden="1">{#N/A,#N/A,FALSE,"310.1";#N/A,#N/A,FALSE,"321.1";#N/A,#N/A,FALSE,"320.3";#N/A,#N/A,FALSE,"330.1"}</definedName>
    <definedName name="DERF" localSheetId="14" hidden="1">{#N/A,#N/A,FALSE,"310.1";#N/A,#N/A,FALSE,"321.1";#N/A,#N/A,FALSE,"320.3";#N/A,#N/A,FALSE,"330.1"}</definedName>
    <definedName name="DERF" localSheetId="20" hidden="1">{#N/A,#N/A,FALSE,"310.1";#N/A,#N/A,FALSE,"321.1";#N/A,#N/A,FALSE,"320.3";#N/A,#N/A,FALSE,"330.1"}</definedName>
    <definedName name="DERF" localSheetId="23" hidden="1">{#N/A,#N/A,FALSE,"310.1";#N/A,#N/A,FALSE,"321.1";#N/A,#N/A,FALSE,"320.3";#N/A,#N/A,FALSE,"330.1"}</definedName>
    <definedName name="DERF" localSheetId="24" hidden="1">{#N/A,#N/A,FALSE,"310.1";#N/A,#N/A,FALSE,"321.1";#N/A,#N/A,FALSE,"320.3";#N/A,#N/A,FALSE,"330.1"}</definedName>
    <definedName name="DERF" localSheetId="25" hidden="1">{#N/A,#N/A,FALSE,"310.1";#N/A,#N/A,FALSE,"321.1";#N/A,#N/A,FALSE,"320.3";#N/A,#N/A,FALSE,"330.1"}</definedName>
    <definedName name="DERF" localSheetId="26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fa" localSheetId="10" hidden="1">{"TAB1",#N/A,TRUE,"GENERAL";"TAB2",#N/A,TRUE,"GENERAL";"TAB3",#N/A,TRUE,"GENERAL";"TAB4",#N/A,TRUE,"GENERAL";"TAB5",#N/A,TRUE,"GENERAL"}</definedName>
    <definedName name="dfa" localSheetId="14" hidden="1">{"TAB1",#N/A,TRUE,"GENERAL";"TAB2",#N/A,TRUE,"GENERAL";"TAB3",#N/A,TRUE,"GENERAL";"TAB4",#N/A,TRUE,"GENERAL";"TAB5",#N/A,TRUE,"GENERAL"}</definedName>
    <definedName name="dfa" localSheetId="20" hidden="1">{"TAB1",#N/A,TRUE,"GENERAL";"TAB2",#N/A,TRUE,"GENERAL";"TAB3",#N/A,TRUE,"GENERAL";"TAB4",#N/A,TRUE,"GENERAL";"TAB5",#N/A,TRUE,"GENERAL"}</definedName>
    <definedName name="dfa" localSheetId="23" hidden="1">{"TAB1",#N/A,TRUE,"GENERAL";"TAB2",#N/A,TRUE,"GENERAL";"TAB3",#N/A,TRUE,"GENERAL";"TAB4",#N/A,TRUE,"GENERAL";"TAB5",#N/A,TRUE,"GENERAL"}</definedName>
    <definedName name="dfa" localSheetId="24" hidden="1">{"TAB1",#N/A,TRUE,"GENERAL";"TAB2",#N/A,TRUE,"GENERAL";"TAB3",#N/A,TRUE,"GENERAL";"TAB4",#N/A,TRUE,"GENERAL";"TAB5",#N/A,TRUE,"GENERAL"}</definedName>
    <definedName name="dfa" localSheetId="25" hidden="1">{"TAB1",#N/A,TRUE,"GENERAL";"TAB2",#N/A,TRUE,"GENERAL";"TAB3",#N/A,TRUE,"GENERAL";"TAB4",#N/A,TRUE,"GENERAL";"TAB5",#N/A,TRUE,"GENERAL"}</definedName>
    <definedName name="dfa" localSheetId="26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14" hidden="1">{"TAB1",#N/A,TRUE,"GENERAL";"TAB2",#N/A,TRUE,"GENERAL";"TAB3",#N/A,TRUE,"GENERAL";"TAB4",#N/A,TRUE,"GENERAL";"TAB5",#N/A,TRUE,"GENERAL"}</definedName>
    <definedName name="dfasd" localSheetId="20" hidden="1">{"TAB1",#N/A,TRUE,"GENERAL";"TAB2",#N/A,TRUE,"GENERAL";"TAB3",#N/A,TRUE,"GENERAL";"TAB4",#N/A,TRUE,"GENERAL";"TAB5",#N/A,TRUE,"GENERAL"}</definedName>
    <definedName name="dfasd" localSheetId="23" hidden="1">{"TAB1",#N/A,TRUE,"GENERAL";"TAB2",#N/A,TRUE,"GENERAL";"TAB3",#N/A,TRUE,"GENERAL";"TAB4",#N/A,TRUE,"GENERAL";"TAB5",#N/A,TRUE,"GENERAL"}</definedName>
    <definedName name="dfasd" localSheetId="24" hidden="1">{"TAB1",#N/A,TRUE,"GENERAL";"TAB2",#N/A,TRUE,"GENERAL";"TAB3",#N/A,TRUE,"GENERAL";"TAB4",#N/A,TRUE,"GENERAL";"TAB5",#N/A,TRUE,"GENERAL"}</definedName>
    <definedName name="dfasd" localSheetId="25" hidden="1">{"TAB1",#N/A,TRUE,"GENERAL";"TAB2",#N/A,TRUE,"GENERAL";"TAB3",#N/A,TRUE,"GENERAL";"TAB4",#N/A,TRUE,"GENERAL";"TAB5",#N/A,TRUE,"GENERAL"}</definedName>
    <definedName name="dfasd" localSheetId="26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0" hidden="1">{"via1",#N/A,TRUE,"general";"via2",#N/A,TRUE,"general";"via3",#N/A,TRUE,"general"}</definedName>
    <definedName name="DFBNJ" localSheetId="14" hidden="1">{"via1",#N/A,TRUE,"general";"via2",#N/A,TRUE,"general";"via3",#N/A,TRUE,"general"}</definedName>
    <definedName name="DFBNJ" localSheetId="20" hidden="1">{"via1",#N/A,TRUE,"general";"via2",#N/A,TRUE,"general";"via3",#N/A,TRUE,"general"}</definedName>
    <definedName name="DFBNJ" localSheetId="23" hidden="1">{"via1",#N/A,TRUE,"general";"via2",#N/A,TRUE,"general";"via3",#N/A,TRUE,"general"}</definedName>
    <definedName name="DFBNJ" localSheetId="24" hidden="1">{"via1",#N/A,TRUE,"general";"via2",#N/A,TRUE,"general";"via3",#N/A,TRUE,"general"}</definedName>
    <definedName name="DFBNJ" localSheetId="25" hidden="1">{"via1",#N/A,TRUE,"general";"via2",#N/A,TRUE,"general";"via3",#N/A,TRUE,"general"}</definedName>
    <definedName name="DFBNJ" localSheetId="26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14" hidden="1">{"TAB1",#N/A,TRUE,"GENERAL";"TAB2",#N/A,TRUE,"GENERAL";"TAB3",#N/A,TRUE,"GENERAL";"TAB4",#N/A,TRUE,"GENERAL";"TAB5",#N/A,TRUE,"GENERAL"}</definedName>
    <definedName name="dfds" localSheetId="20" hidden="1">{"TAB1",#N/A,TRUE,"GENERAL";"TAB2",#N/A,TRUE,"GENERAL";"TAB3",#N/A,TRUE,"GENERAL";"TAB4",#N/A,TRUE,"GENERAL";"TAB5",#N/A,TRUE,"GENERAL"}</definedName>
    <definedName name="dfds" localSheetId="23" hidden="1">{"TAB1",#N/A,TRUE,"GENERAL";"TAB2",#N/A,TRUE,"GENERAL";"TAB3",#N/A,TRUE,"GENERAL";"TAB4",#N/A,TRUE,"GENERAL";"TAB5",#N/A,TRUE,"GENERAL"}</definedName>
    <definedName name="dfds" localSheetId="24" hidden="1">{"TAB1",#N/A,TRUE,"GENERAL";"TAB2",#N/A,TRUE,"GENERAL";"TAB3",#N/A,TRUE,"GENERAL";"TAB4",#N/A,TRUE,"GENERAL";"TAB5",#N/A,TRUE,"GENERAL"}</definedName>
    <definedName name="dfds" localSheetId="25" hidden="1">{"TAB1",#N/A,TRUE,"GENERAL";"TAB2",#N/A,TRUE,"GENERAL";"TAB3",#N/A,TRUE,"GENERAL";"TAB4",#N/A,TRUE,"GENERAL";"TAB5",#N/A,TRUE,"GENERAL"}</definedName>
    <definedName name="dfds" localSheetId="26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0" hidden="1">{"via1",#N/A,TRUE,"general";"via2",#N/A,TRUE,"general";"via3",#N/A,TRUE,"general"}</definedName>
    <definedName name="dfdsfi" localSheetId="14" hidden="1">{"via1",#N/A,TRUE,"general";"via2",#N/A,TRUE,"general";"via3",#N/A,TRUE,"general"}</definedName>
    <definedName name="dfdsfi" localSheetId="20" hidden="1">{"via1",#N/A,TRUE,"general";"via2",#N/A,TRUE,"general";"via3",#N/A,TRUE,"general"}</definedName>
    <definedName name="dfdsfi" localSheetId="23" hidden="1">{"via1",#N/A,TRUE,"general";"via2",#N/A,TRUE,"general";"via3",#N/A,TRUE,"general"}</definedName>
    <definedName name="dfdsfi" localSheetId="24" hidden="1">{"via1",#N/A,TRUE,"general";"via2",#N/A,TRUE,"general";"via3",#N/A,TRUE,"general"}</definedName>
    <definedName name="dfdsfi" localSheetId="25" hidden="1">{"via1",#N/A,TRUE,"general";"via2",#N/A,TRUE,"general";"via3",#N/A,TRUE,"general"}</definedName>
    <definedName name="dfdsfi" localSheetId="26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14" hidden="1">{"TAB1",#N/A,TRUE,"GENERAL";"TAB2",#N/A,TRUE,"GENERAL";"TAB3",#N/A,TRUE,"GENERAL";"TAB4",#N/A,TRUE,"GENERAL";"TAB5",#N/A,TRUE,"GENERAL"}</definedName>
    <definedName name="dffffe" localSheetId="20" hidden="1">{"TAB1",#N/A,TRUE,"GENERAL";"TAB2",#N/A,TRUE,"GENERAL";"TAB3",#N/A,TRUE,"GENERAL";"TAB4",#N/A,TRUE,"GENERAL";"TAB5",#N/A,TRUE,"GENERAL"}</definedName>
    <definedName name="dffffe" localSheetId="23" hidden="1">{"TAB1",#N/A,TRUE,"GENERAL";"TAB2",#N/A,TRUE,"GENERAL";"TAB3",#N/A,TRUE,"GENERAL";"TAB4",#N/A,TRUE,"GENERAL";"TAB5",#N/A,TRUE,"GENERAL"}</definedName>
    <definedName name="dffffe" localSheetId="24" hidden="1">{"TAB1",#N/A,TRUE,"GENERAL";"TAB2",#N/A,TRUE,"GENERAL";"TAB3",#N/A,TRUE,"GENERAL";"TAB4",#N/A,TRUE,"GENERAL";"TAB5",#N/A,TRUE,"GENERAL"}</definedName>
    <definedName name="dffffe" localSheetId="25" hidden="1">{"TAB1",#N/A,TRUE,"GENERAL";"TAB2",#N/A,TRUE,"GENERAL";"TAB3",#N/A,TRUE,"GENERAL";"TAB4",#N/A,TRUE,"GENERAL";"TAB5",#N/A,TRUE,"GENERAL"}</definedName>
    <definedName name="dffffe" localSheetId="26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0" hidden="1">{"via1",#N/A,TRUE,"general";"via2",#N/A,TRUE,"general";"via3",#N/A,TRUE,"general"}</definedName>
    <definedName name="DFG" localSheetId="14" hidden="1">{"via1",#N/A,TRUE,"general";"via2",#N/A,TRUE,"general";"via3",#N/A,TRUE,"general"}</definedName>
    <definedName name="DFG" localSheetId="20" hidden="1">{"via1",#N/A,TRUE,"general";"via2",#N/A,TRUE,"general";"via3",#N/A,TRUE,"general"}</definedName>
    <definedName name="DFG" localSheetId="23" hidden="1">{"via1",#N/A,TRUE,"general";"via2",#N/A,TRUE,"general";"via3",#N/A,TRUE,"general"}</definedName>
    <definedName name="DFG" localSheetId="24" hidden="1">{"via1",#N/A,TRUE,"general";"via2",#N/A,TRUE,"general";"via3",#N/A,TRUE,"general"}</definedName>
    <definedName name="DFG" localSheetId="25" hidden="1">{"via1",#N/A,TRUE,"general";"via2",#N/A,TRUE,"general";"via3",#N/A,TRUE,"general"}</definedName>
    <definedName name="DFG" localSheetId="26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14" hidden="1">{"via1",#N/A,TRUE,"general";"via2",#N/A,TRUE,"general";"via3",#N/A,TRUE,"general"}</definedName>
    <definedName name="DFGBHJ" localSheetId="20" hidden="1">{"via1",#N/A,TRUE,"general";"via2",#N/A,TRUE,"general";"via3",#N/A,TRUE,"general"}</definedName>
    <definedName name="DFGBHJ" localSheetId="23" hidden="1">{"via1",#N/A,TRUE,"general";"via2",#N/A,TRUE,"general";"via3",#N/A,TRUE,"general"}</definedName>
    <definedName name="DFGBHJ" localSheetId="24" hidden="1">{"via1",#N/A,TRUE,"general";"via2",#N/A,TRUE,"general";"via3",#N/A,TRUE,"general"}</definedName>
    <definedName name="DFGBHJ" localSheetId="25" hidden="1">{"via1",#N/A,TRUE,"general";"via2",#N/A,TRUE,"general";"via3",#N/A,TRUE,"general"}</definedName>
    <definedName name="DFGBHJ" localSheetId="26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14" hidden="1">{"via1",#N/A,TRUE,"general";"via2",#N/A,TRUE,"general";"via3",#N/A,TRUE,"general"}</definedName>
    <definedName name="DFGDFG" localSheetId="20" hidden="1">{"via1",#N/A,TRUE,"general";"via2",#N/A,TRUE,"general";"via3",#N/A,TRUE,"general"}</definedName>
    <definedName name="DFGDFG" localSheetId="23" hidden="1">{"via1",#N/A,TRUE,"general";"via2",#N/A,TRUE,"general";"via3",#N/A,TRUE,"general"}</definedName>
    <definedName name="DFGDFG" localSheetId="24" hidden="1">{"via1",#N/A,TRUE,"general";"via2",#N/A,TRUE,"general";"via3",#N/A,TRUE,"general"}</definedName>
    <definedName name="DFGDFG" localSheetId="25" hidden="1">{"via1",#N/A,TRUE,"general";"via2",#N/A,TRUE,"general";"via3",#N/A,TRUE,"general"}</definedName>
    <definedName name="DFGDFG" localSheetId="26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14" hidden="1">{"TAB1",#N/A,TRUE,"GENERAL";"TAB2",#N/A,TRUE,"GENERAL";"TAB3",#N/A,TRUE,"GENERAL";"TAB4",#N/A,TRUE,"GENERAL";"TAB5",#N/A,TRUE,"GENERAL"}</definedName>
    <definedName name="DFGDYYB" localSheetId="20" hidden="1">{"TAB1",#N/A,TRUE,"GENERAL";"TAB2",#N/A,TRUE,"GENERAL";"TAB3",#N/A,TRUE,"GENERAL";"TAB4",#N/A,TRUE,"GENERAL";"TAB5",#N/A,TRUE,"GENERAL"}</definedName>
    <definedName name="DFGDYYB" localSheetId="23" hidden="1">{"TAB1",#N/A,TRUE,"GENERAL";"TAB2",#N/A,TRUE,"GENERAL";"TAB3",#N/A,TRUE,"GENERAL";"TAB4",#N/A,TRUE,"GENERAL";"TAB5",#N/A,TRUE,"GENERAL"}</definedName>
    <definedName name="DFGDYYB" localSheetId="24" hidden="1">{"TAB1",#N/A,TRUE,"GENERAL";"TAB2",#N/A,TRUE,"GENERAL";"TAB3",#N/A,TRUE,"GENERAL";"TAB4",#N/A,TRUE,"GENERAL";"TAB5",#N/A,TRUE,"GENERAL"}</definedName>
    <definedName name="DFGDYYB" localSheetId="25" hidden="1">{"TAB1",#N/A,TRUE,"GENERAL";"TAB2",#N/A,TRUE,"GENERAL";"TAB3",#N/A,TRUE,"GENERAL";"TAB4",#N/A,TRUE,"GENERAL";"TAB5",#N/A,TRUE,"GENERAL"}</definedName>
    <definedName name="DFGDYYB" localSheetId="26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0" hidden="1">{"via1",#N/A,TRUE,"general";"via2",#N/A,TRUE,"general";"via3",#N/A,TRUE,"general"}</definedName>
    <definedName name="dfgf" localSheetId="14" hidden="1">{"via1",#N/A,TRUE,"general";"via2",#N/A,TRUE,"general";"via3",#N/A,TRUE,"general"}</definedName>
    <definedName name="dfgf" localSheetId="20" hidden="1">{"via1",#N/A,TRUE,"general";"via2",#N/A,TRUE,"general";"via3",#N/A,TRUE,"general"}</definedName>
    <definedName name="dfgf" localSheetId="23" hidden="1">{"via1",#N/A,TRUE,"general";"via2",#N/A,TRUE,"general";"via3",#N/A,TRUE,"general"}</definedName>
    <definedName name="dfgf" localSheetId="24" hidden="1">{"via1",#N/A,TRUE,"general";"via2",#N/A,TRUE,"general";"via3",#N/A,TRUE,"general"}</definedName>
    <definedName name="dfgf" localSheetId="25" hidden="1">{"via1",#N/A,TRUE,"general";"via2",#N/A,TRUE,"general";"via3",#N/A,TRUE,"general"}</definedName>
    <definedName name="dfgf" localSheetId="26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14" hidden="1">{"TAB1",#N/A,TRUE,"GENERAL";"TAB2",#N/A,TRUE,"GENERAL";"TAB3",#N/A,TRUE,"GENERAL";"TAB4",#N/A,TRUE,"GENERAL";"TAB5",#N/A,TRUE,"GENERAL"}</definedName>
    <definedName name="DFGFBOP" localSheetId="20" hidden="1">{"TAB1",#N/A,TRUE,"GENERAL";"TAB2",#N/A,TRUE,"GENERAL";"TAB3",#N/A,TRUE,"GENERAL";"TAB4",#N/A,TRUE,"GENERAL";"TAB5",#N/A,TRUE,"GENERAL"}</definedName>
    <definedName name="DFGFBOP" localSheetId="23" hidden="1">{"TAB1",#N/A,TRUE,"GENERAL";"TAB2",#N/A,TRUE,"GENERAL";"TAB3",#N/A,TRUE,"GENERAL";"TAB4",#N/A,TRUE,"GENERAL";"TAB5",#N/A,TRUE,"GENERAL"}</definedName>
    <definedName name="DFGFBOP" localSheetId="24" hidden="1">{"TAB1",#N/A,TRUE,"GENERAL";"TAB2",#N/A,TRUE,"GENERAL";"TAB3",#N/A,TRUE,"GENERAL";"TAB4",#N/A,TRUE,"GENERAL";"TAB5",#N/A,TRUE,"GENERAL"}</definedName>
    <definedName name="DFGFBOP" localSheetId="25" hidden="1">{"TAB1",#N/A,TRUE,"GENERAL";"TAB2",#N/A,TRUE,"GENERAL";"TAB3",#N/A,TRUE,"GENERAL";"TAB4",#N/A,TRUE,"GENERAL";"TAB5",#N/A,TRUE,"GENERAL"}</definedName>
    <definedName name="DFGFBOP" localSheetId="26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14" hidden="1">{"TAB1",#N/A,TRUE,"GENERAL";"TAB2",#N/A,TRUE,"GENERAL";"TAB3",#N/A,TRUE,"GENERAL";"TAB4",#N/A,TRUE,"GENERAL";"TAB5",#N/A,TRUE,"GENERAL"}</definedName>
    <definedName name="DFGFDG" localSheetId="20" hidden="1">{"TAB1",#N/A,TRUE,"GENERAL";"TAB2",#N/A,TRUE,"GENERAL";"TAB3",#N/A,TRUE,"GENERAL";"TAB4",#N/A,TRUE,"GENERAL";"TAB5",#N/A,TRUE,"GENERAL"}</definedName>
    <definedName name="DFGFDG" localSheetId="23" hidden="1">{"TAB1",#N/A,TRUE,"GENERAL";"TAB2",#N/A,TRUE,"GENERAL";"TAB3",#N/A,TRUE,"GENERAL";"TAB4",#N/A,TRUE,"GENERAL";"TAB5",#N/A,TRUE,"GENERAL"}</definedName>
    <definedName name="DFGFDG" localSheetId="24" hidden="1">{"TAB1",#N/A,TRUE,"GENERAL";"TAB2",#N/A,TRUE,"GENERAL";"TAB3",#N/A,TRUE,"GENERAL";"TAB4",#N/A,TRUE,"GENERAL";"TAB5",#N/A,TRUE,"GENERAL"}</definedName>
    <definedName name="DFGFDG" localSheetId="25" hidden="1">{"TAB1",#N/A,TRUE,"GENERAL";"TAB2",#N/A,TRUE,"GENERAL";"TAB3",#N/A,TRUE,"GENERAL";"TAB4",#N/A,TRUE,"GENERAL";"TAB5",#N/A,TRUE,"GENERAL"}</definedName>
    <definedName name="DFGFDG" localSheetId="26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14" hidden="1">{"TAB1",#N/A,TRUE,"GENERAL";"TAB2",#N/A,TRUE,"GENERAL";"TAB3",#N/A,TRUE,"GENERAL";"TAB4",#N/A,TRUE,"GENERAL";"TAB5",#N/A,TRUE,"GENERAL"}</definedName>
    <definedName name="DFGV" localSheetId="20" hidden="1">{"TAB1",#N/A,TRUE,"GENERAL";"TAB2",#N/A,TRUE,"GENERAL";"TAB3",#N/A,TRUE,"GENERAL";"TAB4",#N/A,TRUE,"GENERAL";"TAB5",#N/A,TRUE,"GENERAL"}</definedName>
    <definedName name="DFGV" localSheetId="23" hidden="1">{"TAB1",#N/A,TRUE,"GENERAL";"TAB2",#N/A,TRUE,"GENERAL";"TAB3",#N/A,TRUE,"GENERAL";"TAB4",#N/A,TRUE,"GENERAL";"TAB5",#N/A,TRUE,"GENERAL"}</definedName>
    <definedName name="DFGV" localSheetId="24" hidden="1">{"TAB1",#N/A,TRUE,"GENERAL";"TAB2",#N/A,TRUE,"GENERAL";"TAB3",#N/A,TRUE,"GENERAL";"TAB4",#N/A,TRUE,"GENERAL";"TAB5",#N/A,TRUE,"GENERAL"}</definedName>
    <definedName name="DFGV" localSheetId="25" hidden="1">{"TAB1",#N/A,TRUE,"GENERAL";"TAB2",#N/A,TRUE,"GENERAL";"TAB3",#N/A,TRUE,"GENERAL";"TAB4",#N/A,TRUE,"GENERAL";"TAB5",#N/A,TRUE,"GENERAL"}</definedName>
    <definedName name="DFGV" localSheetId="26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14" hidden="1">{"TAB1",#N/A,TRUE,"GENERAL";"TAB2",#N/A,TRUE,"GENERAL";"TAB3",#N/A,TRUE,"GENERAL";"TAB4",#N/A,TRUE,"GENERAL";"TAB5",#N/A,TRUE,"GENERAL"}</definedName>
    <definedName name="dfgypuj" localSheetId="20" hidden="1">{"TAB1",#N/A,TRUE,"GENERAL";"TAB2",#N/A,TRUE,"GENERAL";"TAB3",#N/A,TRUE,"GENERAL";"TAB4",#N/A,TRUE,"GENERAL";"TAB5",#N/A,TRUE,"GENERAL"}</definedName>
    <definedName name="dfgypuj" localSheetId="23" hidden="1">{"TAB1",#N/A,TRUE,"GENERAL";"TAB2",#N/A,TRUE,"GENERAL";"TAB3",#N/A,TRUE,"GENERAL";"TAB4",#N/A,TRUE,"GENERAL";"TAB5",#N/A,TRUE,"GENERAL"}</definedName>
    <definedName name="dfgypuj" localSheetId="24" hidden="1">{"TAB1",#N/A,TRUE,"GENERAL";"TAB2",#N/A,TRUE,"GENERAL";"TAB3",#N/A,TRUE,"GENERAL";"TAB4",#N/A,TRUE,"GENERAL";"TAB5",#N/A,TRUE,"GENERAL"}</definedName>
    <definedName name="dfgypuj" localSheetId="25" hidden="1">{"TAB1",#N/A,TRUE,"GENERAL";"TAB2",#N/A,TRUE,"GENERAL";"TAB3",#N/A,TRUE,"GENERAL";"TAB4",#N/A,TRUE,"GENERAL";"TAB5",#N/A,TRUE,"GENERAL"}</definedName>
    <definedName name="dfgypuj" localSheetId="26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14" hidden="1">{"TAB1",#N/A,TRUE,"GENERAL";"TAB2",#N/A,TRUE,"GENERAL";"TAB3",#N/A,TRUE,"GENERAL";"TAB4",#N/A,TRUE,"GENERAL";"TAB5",#N/A,TRUE,"GENERAL"}</definedName>
    <definedName name="dfh" localSheetId="20" hidden="1">{"TAB1",#N/A,TRUE,"GENERAL";"TAB2",#N/A,TRUE,"GENERAL";"TAB3",#N/A,TRUE,"GENERAL";"TAB4",#N/A,TRUE,"GENERAL";"TAB5",#N/A,TRUE,"GENERAL"}</definedName>
    <definedName name="dfh" localSheetId="23" hidden="1">{"TAB1",#N/A,TRUE,"GENERAL";"TAB2",#N/A,TRUE,"GENERAL";"TAB3",#N/A,TRUE,"GENERAL";"TAB4",#N/A,TRUE,"GENERAL";"TAB5",#N/A,TRUE,"GENERAL"}</definedName>
    <definedName name="dfh" localSheetId="24" hidden="1">{"TAB1",#N/A,TRUE,"GENERAL";"TAB2",#N/A,TRUE,"GENERAL";"TAB3",#N/A,TRUE,"GENERAL";"TAB4",#N/A,TRUE,"GENERAL";"TAB5",#N/A,TRUE,"GENERAL"}</definedName>
    <definedName name="dfh" localSheetId="25" hidden="1">{"TAB1",#N/A,TRUE,"GENERAL";"TAB2",#N/A,TRUE,"GENERAL";"TAB3",#N/A,TRUE,"GENERAL";"TAB4",#N/A,TRUE,"GENERAL";"TAB5",#N/A,TRUE,"GENERAL"}</definedName>
    <definedName name="dfh" localSheetId="26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0" hidden="1">{"via1",#N/A,TRUE,"general";"via2",#N/A,TRUE,"general";"via3",#N/A,TRUE,"general"}</definedName>
    <definedName name="dfhdr" localSheetId="14" hidden="1">{"via1",#N/A,TRUE,"general";"via2",#N/A,TRUE,"general";"via3",#N/A,TRUE,"general"}</definedName>
    <definedName name="dfhdr" localSheetId="20" hidden="1">{"via1",#N/A,TRUE,"general";"via2",#N/A,TRUE,"general";"via3",#N/A,TRUE,"general"}</definedName>
    <definedName name="dfhdr" localSheetId="23" hidden="1">{"via1",#N/A,TRUE,"general";"via2",#N/A,TRUE,"general";"via3",#N/A,TRUE,"general"}</definedName>
    <definedName name="dfhdr" localSheetId="24" hidden="1">{"via1",#N/A,TRUE,"general";"via2",#N/A,TRUE,"general";"via3",#N/A,TRUE,"general"}</definedName>
    <definedName name="dfhdr" localSheetId="25" hidden="1">{"via1",#N/A,TRUE,"general";"via2",#N/A,TRUE,"general";"via3",#N/A,TRUE,"general"}</definedName>
    <definedName name="dfhdr" localSheetId="26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14" hidden="1">{"via1",#N/A,TRUE,"general";"via2",#N/A,TRUE,"general";"via3",#N/A,TRUE,"general"}</definedName>
    <definedName name="dfhgh" localSheetId="20" hidden="1">{"via1",#N/A,TRUE,"general";"via2",#N/A,TRUE,"general";"via3",#N/A,TRUE,"general"}</definedName>
    <definedName name="dfhgh" localSheetId="23" hidden="1">{"via1",#N/A,TRUE,"general";"via2",#N/A,TRUE,"general";"via3",#N/A,TRUE,"general"}</definedName>
    <definedName name="dfhgh" localSheetId="24" hidden="1">{"via1",#N/A,TRUE,"general";"via2",#N/A,TRUE,"general";"via3",#N/A,TRUE,"general"}</definedName>
    <definedName name="dfhgh" localSheetId="25" hidden="1">{"via1",#N/A,TRUE,"general";"via2",#N/A,TRUE,"general";"via3",#N/A,TRUE,"general"}</definedName>
    <definedName name="dfhgh" localSheetId="26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14" hidden="1">{"via1",#N/A,TRUE,"general";"via2",#N/A,TRUE,"general";"via3",#N/A,TRUE,"general"}</definedName>
    <definedName name="dfj" localSheetId="20" hidden="1">{"via1",#N/A,TRUE,"general";"via2",#N/A,TRUE,"general";"via3",#N/A,TRUE,"general"}</definedName>
    <definedName name="dfj" localSheetId="23" hidden="1">{"via1",#N/A,TRUE,"general";"via2",#N/A,TRUE,"general";"via3",#N/A,TRUE,"general"}</definedName>
    <definedName name="dfj" localSheetId="24" hidden="1">{"via1",#N/A,TRUE,"general";"via2",#N/A,TRUE,"general";"via3",#N/A,TRUE,"general"}</definedName>
    <definedName name="dfj" localSheetId="25" hidden="1">{"via1",#N/A,TRUE,"general";"via2",#N/A,TRUE,"general";"via3",#N/A,TRUE,"general"}</definedName>
    <definedName name="dfj" localSheetId="26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14" hidden="1">{"via1",#N/A,TRUE,"general";"via2",#N/A,TRUE,"general";"via3",#N/A,TRUE,"general"}</definedName>
    <definedName name="DFRFRF" localSheetId="20" hidden="1">{"via1",#N/A,TRUE,"general";"via2",#N/A,TRUE,"general";"via3",#N/A,TRUE,"general"}</definedName>
    <definedName name="DFRFRF" localSheetId="23" hidden="1">{"via1",#N/A,TRUE,"general";"via2",#N/A,TRUE,"general";"via3",#N/A,TRUE,"general"}</definedName>
    <definedName name="DFRFRF" localSheetId="24" hidden="1">{"via1",#N/A,TRUE,"general";"via2",#N/A,TRUE,"general";"via3",#N/A,TRUE,"general"}</definedName>
    <definedName name="DFRFRF" localSheetId="25" hidden="1">{"via1",#N/A,TRUE,"general";"via2",#N/A,TRUE,"general";"via3",#N/A,TRUE,"general"}</definedName>
    <definedName name="DFRFRF" localSheetId="26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14" hidden="1">{"via1",#N/A,TRUE,"general";"via2",#N/A,TRUE,"general";"via3",#N/A,TRUE,"general"}</definedName>
    <definedName name="DFVUI" localSheetId="20" hidden="1">{"via1",#N/A,TRUE,"general";"via2",#N/A,TRUE,"general";"via3",#N/A,TRUE,"general"}</definedName>
    <definedName name="DFVUI" localSheetId="23" hidden="1">{"via1",#N/A,TRUE,"general";"via2",#N/A,TRUE,"general";"via3",#N/A,TRUE,"general"}</definedName>
    <definedName name="DFVUI" localSheetId="24" hidden="1">{"via1",#N/A,TRUE,"general";"via2",#N/A,TRUE,"general";"via3",#N/A,TRUE,"general"}</definedName>
    <definedName name="DFVUI" localSheetId="25" hidden="1">{"via1",#N/A,TRUE,"general";"via2",#N/A,TRUE,"general";"via3",#N/A,TRUE,"general"}</definedName>
    <definedName name="DFVUI" localSheetId="26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14" hidden="1">{"via1",#N/A,TRUE,"general";"via2",#N/A,TRUE,"general";"via3",#N/A,TRUE,"general"}</definedName>
    <definedName name="dg" localSheetId="20" hidden="1">{"via1",#N/A,TRUE,"general";"via2",#N/A,TRUE,"general";"via3",#N/A,TRUE,"general"}</definedName>
    <definedName name="dg" localSheetId="23" hidden="1">{"via1",#N/A,TRUE,"general";"via2",#N/A,TRUE,"general";"via3",#N/A,TRUE,"general"}</definedName>
    <definedName name="dg" localSheetId="24" hidden="1">{"via1",#N/A,TRUE,"general";"via2",#N/A,TRUE,"general";"via3",#N/A,TRUE,"general"}</definedName>
    <definedName name="dg" localSheetId="25" hidden="1">{"via1",#N/A,TRUE,"general";"via2",#N/A,TRUE,"general";"via3",#N/A,TRUE,"general"}</definedName>
    <definedName name="dg" localSheetId="26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14" hidden="1">{"via1",#N/A,TRUE,"general";"via2",#N/A,TRUE,"general";"via3",#N/A,TRUE,"general"}</definedName>
    <definedName name="dgdgr" localSheetId="20" hidden="1">{"via1",#N/A,TRUE,"general";"via2",#N/A,TRUE,"general";"via3",#N/A,TRUE,"general"}</definedName>
    <definedName name="dgdgr" localSheetId="23" hidden="1">{"via1",#N/A,TRUE,"general";"via2",#N/A,TRUE,"general";"via3",#N/A,TRUE,"general"}</definedName>
    <definedName name="dgdgr" localSheetId="24" hidden="1">{"via1",#N/A,TRUE,"general";"via2",#N/A,TRUE,"general";"via3",#N/A,TRUE,"general"}</definedName>
    <definedName name="dgdgr" localSheetId="25" hidden="1">{"via1",#N/A,TRUE,"general";"via2",#N/A,TRUE,"general";"via3",#N/A,TRUE,"general"}</definedName>
    <definedName name="dgdgr" localSheetId="26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14" hidden="1">{"TAB1",#N/A,TRUE,"GENERAL";"TAB2",#N/A,TRUE,"GENERAL";"TAB3",#N/A,TRUE,"GENERAL";"TAB4",#N/A,TRUE,"GENERAL";"TAB5",#N/A,TRUE,"GENERAL"}</definedName>
    <definedName name="dgfd" localSheetId="20" hidden="1">{"TAB1",#N/A,TRUE,"GENERAL";"TAB2",#N/A,TRUE,"GENERAL";"TAB3",#N/A,TRUE,"GENERAL";"TAB4",#N/A,TRUE,"GENERAL";"TAB5",#N/A,TRUE,"GENERAL"}</definedName>
    <definedName name="dgfd" localSheetId="23" hidden="1">{"TAB1",#N/A,TRUE,"GENERAL";"TAB2",#N/A,TRUE,"GENERAL";"TAB3",#N/A,TRUE,"GENERAL";"TAB4",#N/A,TRUE,"GENERAL";"TAB5",#N/A,TRUE,"GENERAL"}</definedName>
    <definedName name="dgfd" localSheetId="24" hidden="1">{"TAB1",#N/A,TRUE,"GENERAL";"TAB2",#N/A,TRUE,"GENERAL";"TAB3",#N/A,TRUE,"GENERAL";"TAB4",#N/A,TRUE,"GENERAL";"TAB5",#N/A,TRUE,"GENERAL"}</definedName>
    <definedName name="dgfd" localSheetId="25" hidden="1">{"TAB1",#N/A,TRUE,"GENERAL";"TAB2",#N/A,TRUE,"GENERAL";"TAB3",#N/A,TRUE,"GENERAL";"TAB4",#N/A,TRUE,"GENERAL";"TAB5",#N/A,TRUE,"GENERAL"}</definedName>
    <definedName name="dgfd" localSheetId="26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0" hidden="1">{"via1",#N/A,TRUE,"general";"via2",#N/A,TRUE,"general";"via3",#N/A,TRUE,"general"}</definedName>
    <definedName name="DGFDFVSDF" localSheetId="14" hidden="1">{"via1",#N/A,TRUE,"general";"via2",#N/A,TRUE,"general";"via3",#N/A,TRUE,"general"}</definedName>
    <definedName name="DGFDFVSDF" localSheetId="20" hidden="1">{"via1",#N/A,TRUE,"general";"via2",#N/A,TRUE,"general";"via3",#N/A,TRUE,"general"}</definedName>
    <definedName name="DGFDFVSDF" localSheetId="23" hidden="1">{"via1",#N/A,TRUE,"general";"via2",#N/A,TRUE,"general";"via3",#N/A,TRUE,"general"}</definedName>
    <definedName name="DGFDFVSDF" localSheetId="24" hidden="1">{"via1",#N/A,TRUE,"general";"via2",#N/A,TRUE,"general";"via3",#N/A,TRUE,"general"}</definedName>
    <definedName name="DGFDFVSDF" localSheetId="25" hidden="1">{"via1",#N/A,TRUE,"general";"via2",#N/A,TRUE,"general";"via3",#N/A,TRUE,"general"}</definedName>
    <definedName name="DGFDFVSDF" localSheetId="26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14" hidden="1">{"via1",#N/A,TRUE,"general";"via2",#N/A,TRUE,"general";"via3",#N/A,TRUE,"general"}</definedName>
    <definedName name="dgfdg" localSheetId="20" hidden="1">{"via1",#N/A,TRUE,"general";"via2",#N/A,TRUE,"general";"via3",#N/A,TRUE,"general"}</definedName>
    <definedName name="dgfdg" localSheetId="23" hidden="1">{"via1",#N/A,TRUE,"general";"via2",#N/A,TRUE,"general";"via3",#N/A,TRUE,"general"}</definedName>
    <definedName name="dgfdg" localSheetId="24" hidden="1">{"via1",#N/A,TRUE,"general";"via2",#N/A,TRUE,"general";"via3",#N/A,TRUE,"general"}</definedName>
    <definedName name="dgfdg" localSheetId="25" hidden="1">{"via1",#N/A,TRUE,"general";"via2",#N/A,TRUE,"general";"via3",#N/A,TRUE,"general"}</definedName>
    <definedName name="dgfdg" localSheetId="26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14" hidden="1">{"via1",#N/A,TRUE,"general";"via2",#N/A,TRUE,"general";"via3",#N/A,TRUE,"general"}</definedName>
    <definedName name="DGFG" localSheetId="20" hidden="1">{"via1",#N/A,TRUE,"general";"via2",#N/A,TRUE,"general";"via3",#N/A,TRUE,"general"}</definedName>
    <definedName name="DGFG" localSheetId="23" hidden="1">{"via1",#N/A,TRUE,"general";"via2",#N/A,TRUE,"general";"via3",#N/A,TRUE,"general"}</definedName>
    <definedName name="DGFG" localSheetId="24" hidden="1">{"via1",#N/A,TRUE,"general";"via2",#N/A,TRUE,"general";"via3",#N/A,TRUE,"general"}</definedName>
    <definedName name="DGFG" localSheetId="25" hidden="1">{"via1",#N/A,TRUE,"general";"via2",#N/A,TRUE,"general";"via3",#N/A,TRUE,"general"}</definedName>
    <definedName name="DGFG" localSheetId="26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14" hidden="1">{"TAB1",#N/A,TRUE,"GENERAL";"TAB2",#N/A,TRUE,"GENERAL";"TAB3",#N/A,TRUE,"GENERAL";"TAB4",#N/A,TRUE,"GENERAL";"TAB5",#N/A,TRUE,"GENERAL"}</definedName>
    <definedName name="dgfsado" localSheetId="20" hidden="1">{"TAB1",#N/A,TRUE,"GENERAL";"TAB2",#N/A,TRUE,"GENERAL";"TAB3",#N/A,TRUE,"GENERAL";"TAB4",#N/A,TRUE,"GENERAL";"TAB5",#N/A,TRUE,"GENERAL"}</definedName>
    <definedName name="dgfsado" localSheetId="23" hidden="1">{"TAB1",#N/A,TRUE,"GENERAL";"TAB2",#N/A,TRUE,"GENERAL";"TAB3",#N/A,TRUE,"GENERAL";"TAB4",#N/A,TRUE,"GENERAL";"TAB5",#N/A,TRUE,"GENERAL"}</definedName>
    <definedName name="dgfsado" localSheetId="24" hidden="1">{"TAB1",#N/A,TRUE,"GENERAL";"TAB2",#N/A,TRUE,"GENERAL";"TAB3",#N/A,TRUE,"GENERAL";"TAB4",#N/A,TRUE,"GENERAL";"TAB5",#N/A,TRUE,"GENERAL"}</definedName>
    <definedName name="dgfsado" localSheetId="25" hidden="1">{"TAB1",#N/A,TRUE,"GENERAL";"TAB2",#N/A,TRUE,"GENERAL";"TAB3",#N/A,TRUE,"GENERAL";"TAB4",#N/A,TRUE,"GENERAL";"TAB5",#N/A,TRUE,"GENERAL"}</definedName>
    <definedName name="dgfsado" localSheetId="26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14" hidden="1">{"TAB1",#N/A,TRUE,"GENERAL";"TAB2",#N/A,TRUE,"GENERAL";"TAB3",#N/A,TRUE,"GENERAL";"TAB4",#N/A,TRUE,"GENERAL";"TAB5",#N/A,TRUE,"GENERAL"}</definedName>
    <definedName name="dgrdeb" localSheetId="20" hidden="1">{"TAB1",#N/A,TRUE,"GENERAL";"TAB2",#N/A,TRUE,"GENERAL";"TAB3",#N/A,TRUE,"GENERAL";"TAB4",#N/A,TRUE,"GENERAL";"TAB5",#N/A,TRUE,"GENERAL"}</definedName>
    <definedName name="dgrdeb" localSheetId="23" hidden="1">{"TAB1",#N/A,TRUE,"GENERAL";"TAB2",#N/A,TRUE,"GENERAL";"TAB3",#N/A,TRUE,"GENERAL";"TAB4",#N/A,TRUE,"GENERAL";"TAB5",#N/A,TRUE,"GENERAL"}</definedName>
    <definedName name="dgrdeb" localSheetId="24" hidden="1">{"TAB1",#N/A,TRUE,"GENERAL";"TAB2",#N/A,TRUE,"GENERAL";"TAB3",#N/A,TRUE,"GENERAL";"TAB4",#N/A,TRUE,"GENERAL";"TAB5",#N/A,TRUE,"GENERAL"}</definedName>
    <definedName name="dgrdeb" localSheetId="25" hidden="1">{"TAB1",#N/A,TRUE,"GENERAL";"TAB2",#N/A,TRUE,"GENERAL";"TAB3",#N/A,TRUE,"GENERAL";"TAB4",#N/A,TRUE,"GENERAL";"TAB5",#N/A,TRUE,"GENERAL"}</definedName>
    <definedName name="dgrdeb" localSheetId="26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0" hidden="1">{"via1",#N/A,TRUE,"general";"via2",#N/A,TRUE,"general";"via3",#N/A,TRUE,"general"}</definedName>
    <definedName name="dgreg" localSheetId="14" hidden="1">{"via1",#N/A,TRUE,"general";"via2",#N/A,TRUE,"general";"via3",#N/A,TRUE,"general"}</definedName>
    <definedName name="dgreg" localSheetId="20" hidden="1">{"via1",#N/A,TRUE,"general";"via2",#N/A,TRUE,"general";"via3",#N/A,TRUE,"general"}</definedName>
    <definedName name="dgreg" localSheetId="23" hidden="1">{"via1",#N/A,TRUE,"general";"via2",#N/A,TRUE,"general";"via3",#N/A,TRUE,"general"}</definedName>
    <definedName name="dgreg" localSheetId="24" hidden="1">{"via1",#N/A,TRUE,"general";"via2",#N/A,TRUE,"general";"via3",#N/A,TRUE,"general"}</definedName>
    <definedName name="dgreg" localSheetId="25" hidden="1">{"via1",#N/A,TRUE,"general";"via2",#N/A,TRUE,"general";"via3",#N/A,TRUE,"general"}</definedName>
    <definedName name="dgreg" localSheetId="26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14" hidden="1">{"via1",#N/A,TRUE,"general";"via2",#N/A,TRUE,"general";"via3",#N/A,TRUE,"general"}</definedName>
    <definedName name="DH" localSheetId="20" hidden="1">{"via1",#N/A,TRUE,"general";"via2",#N/A,TRUE,"general";"via3",#N/A,TRUE,"general"}</definedName>
    <definedName name="DH" localSheetId="23" hidden="1">{"via1",#N/A,TRUE,"general";"via2",#N/A,TRUE,"general";"via3",#N/A,TRUE,"general"}</definedName>
    <definedName name="DH" localSheetId="24" hidden="1">{"via1",#N/A,TRUE,"general";"via2",#N/A,TRUE,"general";"via3",#N/A,TRUE,"general"}</definedName>
    <definedName name="DH" localSheetId="25" hidden="1">{"via1",#N/A,TRUE,"general";"via2",#N/A,TRUE,"general";"via3",#N/A,TRUE,"general"}</definedName>
    <definedName name="DH" localSheetId="26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14" hidden="1">{"TAB1",#N/A,TRUE,"GENERAL";"TAB2",#N/A,TRUE,"GENERAL";"TAB3",#N/A,TRUE,"GENERAL";"TAB4",#N/A,TRUE,"GENERAL";"TAB5",#N/A,TRUE,"GENERAL"}</definedName>
    <definedName name="dhdth" localSheetId="20" hidden="1">{"TAB1",#N/A,TRUE,"GENERAL";"TAB2",#N/A,TRUE,"GENERAL";"TAB3",#N/A,TRUE,"GENERAL";"TAB4",#N/A,TRUE,"GENERAL";"TAB5",#N/A,TRUE,"GENERAL"}</definedName>
    <definedName name="dhdth" localSheetId="23" hidden="1">{"TAB1",#N/A,TRUE,"GENERAL";"TAB2",#N/A,TRUE,"GENERAL";"TAB3",#N/A,TRUE,"GENERAL";"TAB4",#N/A,TRUE,"GENERAL";"TAB5",#N/A,TRUE,"GENERAL"}</definedName>
    <definedName name="dhdth" localSheetId="24" hidden="1">{"TAB1",#N/A,TRUE,"GENERAL";"TAB2",#N/A,TRUE,"GENERAL";"TAB3",#N/A,TRUE,"GENERAL";"TAB4",#N/A,TRUE,"GENERAL";"TAB5",#N/A,TRUE,"GENERAL"}</definedName>
    <definedName name="dhdth" localSheetId="25" hidden="1">{"TAB1",#N/A,TRUE,"GENERAL";"TAB2",#N/A,TRUE,"GENERAL";"TAB3",#N/A,TRUE,"GENERAL";"TAB4",#N/A,TRUE,"GENERAL";"TAB5",#N/A,TRUE,"GENERAL"}</definedName>
    <definedName name="dhdth" localSheetId="26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0" hidden="1">{"via1",#N/A,TRUE,"general";"via2",#N/A,TRUE,"general";"via3",#N/A,TRUE,"general"}</definedName>
    <definedName name="dhgh" localSheetId="14" hidden="1">{"via1",#N/A,TRUE,"general";"via2",#N/A,TRUE,"general";"via3",#N/A,TRUE,"general"}</definedName>
    <definedName name="dhgh" localSheetId="20" hidden="1">{"via1",#N/A,TRUE,"general";"via2",#N/A,TRUE,"general";"via3",#N/A,TRUE,"general"}</definedName>
    <definedName name="dhgh" localSheetId="23" hidden="1">{"via1",#N/A,TRUE,"general";"via2",#N/A,TRUE,"general";"via3",#N/A,TRUE,"general"}</definedName>
    <definedName name="dhgh" localSheetId="24" hidden="1">{"via1",#N/A,TRUE,"general";"via2",#N/A,TRUE,"general";"via3",#N/A,TRUE,"general"}</definedName>
    <definedName name="dhgh" localSheetId="25" hidden="1">{"via1",#N/A,TRUE,"general";"via2",#N/A,TRUE,"general";"via3",#N/A,TRUE,"general"}</definedName>
    <definedName name="dhgh" localSheetId="26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14" hidden="1">{"TAB1",#N/A,TRUE,"GENERAL";"TAB2",#N/A,TRUE,"GENERAL";"TAB3",#N/A,TRUE,"GENERAL";"TAB4",#N/A,TRUE,"GENERAL";"TAB5",#N/A,TRUE,"GENERAL"}</definedName>
    <definedName name="djdytj" localSheetId="20" hidden="1">{"TAB1",#N/A,TRUE,"GENERAL";"TAB2",#N/A,TRUE,"GENERAL";"TAB3",#N/A,TRUE,"GENERAL";"TAB4",#N/A,TRUE,"GENERAL";"TAB5",#N/A,TRUE,"GENERAL"}</definedName>
    <definedName name="djdytj" localSheetId="23" hidden="1">{"TAB1",#N/A,TRUE,"GENERAL";"TAB2",#N/A,TRUE,"GENERAL";"TAB3",#N/A,TRUE,"GENERAL";"TAB4",#N/A,TRUE,"GENERAL";"TAB5",#N/A,TRUE,"GENERAL"}</definedName>
    <definedName name="djdytj" localSheetId="24" hidden="1">{"TAB1",#N/A,TRUE,"GENERAL";"TAB2",#N/A,TRUE,"GENERAL";"TAB3",#N/A,TRUE,"GENERAL";"TAB4",#N/A,TRUE,"GENERAL";"TAB5",#N/A,TRUE,"GENERAL"}</definedName>
    <definedName name="djdytj" localSheetId="25" hidden="1">{"TAB1",#N/A,TRUE,"GENERAL";"TAB2",#N/A,TRUE,"GENERAL";"TAB3",#N/A,TRUE,"GENERAL";"TAB4",#N/A,TRUE,"GENERAL";"TAB5",#N/A,TRUE,"GENERAL"}</definedName>
    <definedName name="djdytj" localSheetId="26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w" localSheetId="10" hidden="1">{#N/A,#N/A,FALSE,"PROPON.2001"}</definedName>
    <definedName name="drw" localSheetId="14" hidden="1">{#N/A,#N/A,FALSE,"PROPON.2001"}</definedName>
    <definedName name="drw" localSheetId="20" hidden="1">{#N/A,#N/A,FALSE,"PROPON.2001"}</definedName>
    <definedName name="drw" localSheetId="23" hidden="1">{#N/A,#N/A,FALSE,"PROPON.2001"}</definedName>
    <definedName name="drw" localSheetId="24" hidden="1">{#N/A,#N/A,FALSE,"PROPON.2001"}</definedName>
    <definedName name="drw" localSheetId="25" hidden="1">{#N/A,#N/A,FALSE,"PROPON.2001"}</definedName>
    <definedName name="drw" localSheetId="26" hidden="1">{#N/A,#N/A,FALSE,"PROPON.2001"}</definedName>
    <definedName name="drw" hidden="1">{#N/A,#N/A,FALSE,"PROPON.2001"}</definedName>
    <definedName name="dry" localSheetId="10" hidden="1">{"via1",#N/A,TRUE,"general";"via2",#N/A,TRUE,"general";"via3",#N/A,TRUE,"general"}</definedName>
    <definedName name="dry" localSheetId="14" hidden="1">{"via1",#N/A,TRUE,"general";"via2",#N/A,TRUE,"general";"via3",#N/A,TRUE,"general"}</definedName>
    <definedName name="dry" localSheetId="20" hidden="1">{"via1",#N/A,TRUE,"general";"via2",#N/A,TRUE,"general";"via3",#N/A,TRUE,"general"}</definedName>
    <definedName name="dry" localSheetId="23" hidden="1">{"via1",#N/A,TRUE,"general";"via2",#N/A,TRUE,"general";"via3",#N/A,TRUE,"general"}</definedName>
    <definedName name="dry" localSheetId="24" hidden="1">{"via1",#N/A,TRUE,"general";"via2",#N/A,TRUE,"general";"via3",#N/A,TRUE,"general"}</definedName>
    <definedName name="dry" localSheetId="25" hidden="1">{"via1",#N/A,TRUE,"general";"via2",#N/A,TRUE,"general";"via3",#N/A,TRUE,"general"}</definedName>
    <definedName name="dry" localSheetId="26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14" hidden="1">{"via1",#N/A,TRUE,"general";"via2",#N/A,TRUE,"general";"via3",#N/A,TRUE,"general"}</definedName>
    <definedName name="DSAD" localSheetId="20" hidden="1">{"via1",#N/A,TRUE,"general";"via2",#N/A,TRUE,"general";"via3",#N/A,TRUE,"general"}</definedName>
    <definedName name="DSAD" localSheetId="23" hidden="1">{"via1",#N/A,TRUE,"general";"via2",#N/A,TRUE,"general";"via3",#N/A,TRUE,"general"}</definedName>
    <definedName name="DSAD" localSheetId="24" hidden="1">{"via1",#N/A,TRUE,"general";"via2",#N/A,TRUE,"general";"via3",#N/A,TRUE,"general"}</definedName>
    <definedName name="DSAD" localSheetId="25" hidden="1">{"via1",#N/A,TRUE,"general";"via2",#N/A,TRUE,"general";"via3",#N/A,TRUE,"general"}</definedName>
    <definedName name="DSAD" localSheetId="26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14" hidden="1">{"TAB1",#N/A,TRUE,"GENERAL";"TAB2",#N/A,TRUE,"GENERAL";"TAB3",#N/A,TRUE,"GENERAL";"TAB4",#N/A,TRUE,"GENERAL";"TAB5",#N/A,TRUE,"GENERAL"}</definedName>
    <definedName name="dsadfp" localSheetId="20" hidden="1">{"TAB1",#N/A,TRUE,"GENERAL";"TAB2",#N/A,TRUE,"GENERAL";"TAB3",#N/A,TRUE,"GENERAL";"TAB4",#N/A,TRUE,"GENERAL";"TAB5",#N/A,TRUE,"GENERAL"}</definedName>
    <definedName name="dsadfp" localSheetId="23" hidden="1">{"TAB1",#N/A,TRUE,"GENERAL";"TAB2",#N/A,TRUE,"GENERAL";"TAB3",#N/A,TRUE,"GENERAL";"TAB4",#N/A,TRUE,"GENERAL";"TAB5",#N/A,TRUE,"GENERAL"}</definedName>
    <definedName name="dsadfp" localSheetId="24" hidden="1">{"TAB1",#N/A,TRUE,"GENERAL";"TAB2",#N/A,TRUE,"GENERAL";"TAB3",#N/A,TRUE,"GENERAL";"TAB4",#N/A,TRUE,"GENERAL";"TAB5",#N/A,TRUE,"GENERAL"}</definedName>
    <definedName name="dsadfp" localSheetId="25" hidden="1">{"TAB1",#N/A,TRUE,"GENERAL";"TAB2",#N/A,TRUE,"GENERAL";"TAB3",#N/A,TRUE,"GENERAL";"TAB4",#N/A,TRUE,"GENERAL";"TAB5",#N/A,TRUE,"GENERAL"}</definedName>
    <definedName name="dsadfp" localSheetId="26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0" hidden="1">{"via1",#N/A,TRUE,"general";"via2",#N/A,TRUE,"general";"via3",#N/A,TRUE,"general"}</definedName>
    <definedName name="DSD" localSheetId="14" hidden="1">{"via1",#N/A,TRUE,"general";"via2",#N/A,TRUE,"general";"via3",#N/A,TRUE,"general"}</definedName>
    <definedName name="DSD" localSheetId="20" hidden="1">{"via1",#N/A,TRUE,"general";"via2",#N/A,TRUE,"general";"via3",#N/A,TRUE,"general"}</definedName>
    <definedName name="DSD" localSheetId="23" hidden="1">{"via1",#N/A,TRUE,"general";"via2",#N/A,TRUE,"general";"via3",#N/A,TRUE,"general"}</definedName>
    <definedName name="DSD" localSheetId="24" hidden="1">{"via1",#N/A,TRUE,"general";"via2",#N/A,TRUE,"general";"via3",#N/A,TRUE,"general"}</definedName>
    <definedName name="DSD" localSheetId="25" hidden="1">{"via1",#N/A,TRUE,"general";"via2",#N/A,TRUE,"general";"via3",#N/A,TRUE,"general"}</definedName>
    <definedName name="DSD" localSheetId="26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14" hidden="1">{"TAB1",#N/A,TRUE,"GENERAL";"TAB2",#N/A,TRUE,"GENERAL";"TAB3",#N/A,TRUE,"GENERAL";"TAB4",#N/A,TRUE,"GENERAL";"TAB5",#N/A,TRUE,"GENERAL"}</definedName>
    <definedName name="dsdads4" localSheetId="20" hidden="1">{"TAB1",#N/A,TRUE,"GENERAL";"TAB2",#N/A,TRUE,"GENERAL";"TAB3",#N/A,TRUE,"GENERAL";"TAB4",#N/A,TRUE,"GENERAL";"TAB5",#N/A,TRUE,"GENERAL"}</definedName>
    <definedName name="dsdads4" localSheetId="23" hidden="1">{"TAB1",#N/A,TRUE,"GENERAL";"TAB2",#N/A,TRUE,"GENERAL";"TAB3",#N/A,TRUE,"GENERAL";"TAB4",#N/A,TRUE,"GENERAL";"TAB5",#N/A,TRUE,"GENERAL"}</definedName>
    <definedName name="dsdads4" localSheetId="24" hidden="1">{"TAB1",#N/A,TRUE,"GENERAL";"TAB2",#N/A,TRUE,"GENERAL";"TAB3",#N/A,TRUE,"GENERAL";"TAB4",#N/A,TRUE,"GENERAL";"TAB5",#N/A,TRUE,"GENERAL"}</definedName>
    <definedName name="dsdads4" localSheetId="25" hidden="1">{"TAB1",#N/A,TRUE,"GENERAL";"TAB2",#N/A,TRUE,"GENERAL";"TAB3",#N/A,TRUE,"GENERAL";"TAB4",#N/A,TRUE,"GENERAL";"TAB5",#N/A,TRUE,"GENERAL"}</definedName>
    <definedName name="dsdads4" localSheetId="26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0" hidden="1">{"via1",#N/A,TRUE,"general";"via2",#N/A,TRUE,"general";"via3",#N/A,TRUE,"general"}</definedName>
    <definedName name="DSF" localSheetId="14" hidden="1">{"via1",#N/A,TRUE,"general";"via2",#N/A,TRUE,"general";"via3",#N/A,TRUE,"general"}</definedName>
    <definedName name="DSF" localSheetId="20" hidden="1">{"via1",#N/A,TRUE,"general";"via2",#N/A,TRUE,"general";"via3",#N/A,TRUE,"general"}</definedName>
    <definedName name="DSF" localSheetId="23" hidden="1">{"via1",#N/A,TRUE,"general";"via2",#N/A,TRUE,"general";"via3",#N/A,TRUE,"general"}</definedName>
    <definedName name="DSF" localSheetId="24" hidden="1">{"via1",#N/A,TRUE,"general";"via2",#N/A,TRUE,"general";"via3",#N/A,TRUE,"general"}</definedName>
    <definedName name="DSF" localSheetId="25" hidden="1">{"via1",#N/A,TRUE,"general";"via2",#N/A,TRUE,"general";"via3",#N/A,TRUE,"general"}</definedName>
    <definedName name="DSF" localSheetId="26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14" hidden="1">{"TAB1",#N/A,TRUE,"GENERAL";"TAB2",#N/A,TRUE,"GENERAL";"TAB3",#N/A,TRUE,"GENERAL";"TAB4",#N/A,TRUE,"GENERAL";"TAB5",#N/A,TRUE,"GENERAL"}</definedName>
    <definedName name="DSFCVTY" localSheetId="20" hidden="1">{"TAB1",#N/A,TRUE,"GENERAL";"TAB2",#N/A,TRUE,"GENERAL";"TAB3",#N/A,TRUE,"GENERAL";"TAB4",#N/A,TRUE,"GENERAL";"TAB5",#N/A,TRUE,"GENERAL"}</definedName>
    <definedName name="DSFCVTY" localSheetId="23" hidden="1">{"TAB1",#N/A,TRUE,"GENERAL";"TAB2",#N/A,TRUE,"GENERAL";"TAB3",#N/A,TRUE,"GENERAL";"TAB4",#N/A,TRUE,"GENERAL";"TAB5",#N/A,TRUE,"GENERAL"}</definedName>
    <definedName name="DSFCVTY" localSheetId="24" hidden="1">{"TAB1",#N/A,TRUE,"GENERAL";"TAB2",#N/A,TRUE,"GENERAL";"TAB3",#N/A,TRUE,"GENERAL";"TAB4",#N/A,TRUE,"GENERAL";"TAB5",#N/A,TRUE,"GENERAL"}</definedName>
    <definedName name="DSFCVTY" localSheetId="25" hidden="1">{"TAB1",#N/A,TRUE,"GENERAL";"TAB2",#N/A,TRUE,"GENERAL";"TAB3",#N/A,TRUE,"GENERAL";"TAB4",#N/A,TRUE,"GENERAL";"TAB5",#N/A,TRUE,"GENERAL"}</definedName>
    <definedName name="DSFCVTY" localSheetId="26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0" hidden="1">{"via1",#N/A,TRUE,"general";"via2",#N/A,TRUE,"general";"via3",#N/A,TRUE,"general"}</definedName>
    <definedName name="dsfg" localSheetId="14" hidden="1">{"via1",#N/A,TRUE,"general";"via2",#N/A,TRUE,"general";"via3",#N/A,TRUE,"general"}</definedName>
    <definedName name="dsfg" localSheetId="20" hidden="1">{"via1",#N/A,TRUE,"general";"via2",#N/A,TRUE,"general";"via3",#N/A,TRUE,"general"}</definedName>
    <definedName name="dsfg" localSheetId="23" hidden="1">{"via1",#N/A,TRUE,"general";"via2",#N/A,TRUE,"general";"via3",#N/A,TRUE,"general"}</definedName>
    <definedName name="dsfg" localSheetId="24" hidden="1">{"via1",#N/A,TRUE,"general";"via2",#N/A,TRUE,"general";"via3",#N/A,TRUE,"general"}</definedName>
    <definedName name="dsfg" localSheetId="25" hidden="1">{"via1",#N/A,TRUE,"general";"via2",#N/A,TRUE,"general";"via3",#N/A,TRUE,"general"}</definedName>
    <definedName name="dsfg" localSheetId="26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14" hidden="1">{"TAB1",#N/A,TRUE,"GENERAL";"TAB2",#N/A,TRUE,"GENERAL";"TAB3",#N/A,TRUE,"GENERAL";"TAB4",#N/A,TRUE,"GENERAL";"TAB5",#N/A,TRUE,"GENERAL"}</definedName>
    <definedName name="dsfhgfdh" localSheetId="20" hidden="1">{"TAB1",#N/A,TRUE,"GENERAL";"TAB2",#N/A,TRUE,"GENERAL";"TAB3",#N/A,TRUE,"GENERAL";"TAB4",#N/A,TRUE,"GENERAL";"TAB5",#N/A,TRUE,"GENERAL"}</definedName>
    <definedName name="dsfhgfdh" localSheetId="23" hidden="1">{"TAB1",#N/A,TRUE,"GENERAL";"TAB2",#N/A,TRUE,"GENERAL";"TAB3",#N/A,TRUE,"GENERAL";"TAB4",#N/A,TRUE,"GENERAL";"TAB5",#N/A,TRUE,"GENERAL"}</definedName>
    <definedName name="dsfhgfdh" localSheetId="24" hidden="1">{"TAB1",#N/A,TRUE,"GENERAL";"TAB2",#N/A,TRUE,"GENERAL";"TAB3",#N/A,TRUE,"GENERAL";"TAB4",#N/A,TRUE,"GENERAL";"TAB5",#N/A,TRUE,"GENERAL"}</definedName>
    <definedName name="dsfhgfdh" localSheetId="25" hidden="1">{"TAB1",#N/A,TRUE,"GENERAL";"TAB2",#N/A,TRUE,"GENERAL";"TAB3",#N/A,TRUE,"GENERAL";"TAB4",#N/A,TRUE,"GENERAL";"TAB5",#N/A,TRUE,"GENERAL"}</definedName>
    <definedName name="dsfhgfdh" localSheetId="26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0" hidden="1">{"via1",#N/A,TRUE,"general";"via2",#N/A,TRUE,"general";"via3",#N/A,TRUE,"general"}</definedName>
    <definedName name="dsfsdf" localSheetId="14" hidden="1">{"via1",#N/A,TRUE,"general";"via2",#N/A,TRUE,"general";"via3",#N/A,TRUE,"general"}</definedName>
    <definedName name="dsfsdf" localSheetId="20" hidden="1">{"via1",#N/A,TRUE,"general";"via2",#N/A,TRUE,"general";"via3",#N/A,TRUE,"general"}</definedName>
    <definedName name="dsfsdf" localSheetId="23" hidden="1">{"via1",#N/A,TRUE,"general";"via2",#N/A,TRUE,"general";"via3",#N/A,TRUE,"general"}</definedName>
    <definedName name="dsfsdf" localSheetId="24" hidden="1">{"via1",#N/A,TRUE,"general";"via2",#N/A,TRUE,"general";"via3",#N/A,TRUE,"general"}</definedName>
    <definedName name="dsfsdf" localSheetId="25" hidden="1">{"via1",#N/A,TRUE,"general";"via2",#N/A,TRUE,"general";"via3",#N/A,TRUE,"general"}</definedName>
    <definedName name="dsfsdf" localSheetId="26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14" hidden="1">{"TAB1",#N/A,TRUE,"GENERAL";"TAB2",#N/A,TRUE,"GENERAL";"TAB3",#N/A,TRUE,"GENERAL";"TAB4",#N/A,TRUE,"GENERAL";"TAB5",#N/A,TRUE,"GENERAL"}</definedName>
    <definedName name="DSFSDFCXV" localSheetId="20" hidden="1">{"TAB1",#N/A,TRUE,"GENERAL";"TAB2",#N/A,TRUE,"GENERAL";"TAB3",#N/A,TRUE,"GENERAL";"TAB4",#N/A,TRUE,"GENERAL";"TAB5",#N/A,TRUE,"GENERAL"}</definedName>
    <definedName name="DSFSDFCXV" localSheetId="23" hidden="1">{"TAB1",#N/A,TRUE,"GENERAL";"TAB2",#N/A,TRUE,"GENERAL";"TAB3",#N/A,TRUE,"GENERAL";"TAB4",#N/A,TRUE,"GENERAL";"TAB5",#N/A,TRUE,"GENERAL"}</definedName>
    <definedName name="DSFSDFCXV" localSheetId="24" hidden="1">{"TAB1",#N/A,TRUE,"GENERAL";"TAB2",#N/A,TRUE,"GENERAL";"TAB3",#N/A,TRUE,"GENERAL";"TAB4",#N/A,TRUE,"GENERAL";"TAB5",#N/A,TRUE,"GENERAL"}</definedName>
    <definedName name="DSFSDFCXV" localSheetId="25" hidden="1">{"TAB1",#N/A,TRUE,"GENERAL";"TAB2",#N/A,TRUE,"GENERAL";"TAB3",#N/A,TRUE,"GENERAL";"TAB4",#N/A,TRUE,"GENERAL";"TAB5",#N/A,TRUE,"GENERAL"}</definedName>
    <definedName name="DSFSDFCXV" localSheetId="26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14" hidden="1">{"TAB1",#N/A,TRUE,"GENERAL";"TAB2",#N/A,TRUE,"GENERAL";"TAB3",#N/A,TRUE,"GENERAL";"TAB4",#N/A,TRUE,"GENERAL";"TAB5",#N/A,TRUE,"GENERAL"}</definedName>
    <definedName name="dsfsvm" localSheetId="20" hidden="1">{"TAB1",#N/A,TRUE,"GENERAL";"TAB2",#N/A,TRUE,"GENERAL";"TAB3",#N/A,TRUE,"GENERAL";"TAB4",#N/A,TRUE,"GENERAL";"TAB5",#N/A,TRUE,"GENERAL"}</definedName>
    <definedName name="dsfsvm" localSheetId="23" hidden="1">{"TAB1",#N/A,TRUE,"GENERAL";"TAB2",#N/A,TRUE,"GENERAL";"TAB3",#N/A,TRUE,"GENERAL";"TAB4",#N/A,TRUE,"GENERAL";"TAB5",#N/A,TRUE,"GENERAL"}</definedName>
    <definedName name="dsfsvm" localSheetId="24" hidden="1">{"TAB1",#N/A,TRUE,"GENERAL";"TAB2",#N/A,TRUE,"GENERAL";"TAB3",#N/A,TRUE,"GENERAL";"TAB4",#N/A,TRUE,"GENERAL";"TAB5",#N/A,TRUE,"GENERAL"}</definedName>
    <definedName name="dsfsvm" localSheetId="25" hidden="1">{"TAB1",#N/A,TRUE,"GENERAL";"TAB2",#N/A,TRUE,"GENERAL";"TAB3",#N/A,TRUE,"GENERAL";"TAB4",#N/A,TRUE,"GENERAL";"TAB5",#N/A,TRUE,"GENERAL"}</definedName>
    <definedName name="dsfsvm" localSheetId="26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0" hidden="1">{"via1",#N/A,TRUE,"general";"via2",#N/A,TRUE,"general";"via3",#N/A,TRUE,"general"}</definedName>
    <definedName name="dsftbv" localSheetId="14" hidden="1">{"via1",#N/A,TRUE,"general";"via2",#N/A,TRUE,"general";"via3",#N/A,TRUE,"general"}</definedName>
    <definedName name="dsftbv" localSheetId="20" hidden="1">{"via1",#N/A,TRUE,"general";"via2",#N/A,TRUE,"general";"via3",#N/A,TRUE,"general"}</definedName>
    <definedName name="dsftbv" localSheetId="23" hidden="1">{"via1",#N/A,TRUE,"general";"via2",#N/A,TRUE,"general";"via3",#N/A,TRUE,"general"}</definedName>
    <definedName name="dsftbv" localSheetId="24" hidden="1">{"via1",#N/A,TRUE,"general";"via2",#N/A,TRUE,"general";"via3",#N/A,TRUE,"general"}</definedName>
    <definedName name="dsftbv" localSheetId="25" hidden="1">{"via1",#N/A,TRUE,"general";"via2",#N/A,TRUE,"general";"via3",#N/A,TRUE,"general"}</definedName>
    <definedName name="dsftbv" localSheetId="26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14" hidden="1">{"via1",#N/A,TRUE,"general";"via2",#N/A,TRUE,"general";"via3",#N/A,TRUE,"general"}</definedName>
    <definedName name="dtrhj" localSheetId="20" hidden="1">{"via1",#N/A,TRUE,"general";"via2",#N/A,TRUE,"general";"via3",#N/A,TRUE,"general"}</definedName>
    <definedName name="dtrhj" localSheetId="23" hidden="1">{"via1",#N/A,TRUE,"general";"via2",#N/A,TRUE,"general";"via3",#N/A,TRUE,"general"}</definedName>
    <definedName name="dtrhj" localSheetId="24" hidden="1">{"via1",#N/A,TRUE,"general";"via2",#N/A,TRUE,"general";"via3",#N/A,TRUE,"general"}</definedName>
    <definedName name="dtrhj" localSheetId="25" hidden="1">{"via1",#N/A,TRUE,"general";"via2",#N/A,TRUE,"general";"via3",#N/A,TRUE,"general"}</definedName>
    <definedName name="dtrhj" localSheetId="26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14" hidden="1">{"via1",#N/A,TRUE,"general";"via2",#N/A,TRUE,"general";"via3",#N/A,TRUE,"general"}</definedName>
    <definedName name="dxfgg" localSheetId="20" hidden="1">{"via1",#N/A,TRUE,"general";"via2",#N/A,TRUE,"general";"via3",#N/A,TRUE,"general"}</definedName>
    <definedName name="dxfgg" localSheetId="23" hidden="1">{"via1",#N/A,TRUE,"general";"via2",#N/A,TRUE,"general";"via3",#N/A,TRUE,"general"}</definedName>
    <definedName name="dxfgg" localSheetId="24" hidden="1">{"via1",#N/A,TRUE,"general";"via2",#N/A,TRUE,"general";"via3",#N/A,TRUE,"general"}</definedName>
    <definedName name="dxfgg" localSheetId="25" hidden="1">{"via1",#N/A,TRUE,"general";"via2",#N/A,TRUE,"general";"via3",#N/A,TRUE,"general"}</definedName>
    <definedName name="dxfgg" localSheetId="26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14" hidden="1">{"via1",#N/A,TRUE,"general";"via2",#N/A,TRUE,"general";"via3",#N/A,TRUE,"general"}</definedName>
    <definedName name="e3e33" localSheetId="20" hidden="1">{"via1",#N/A,TRUE,"general";"via2",#N/A,TRUE,"general";"via3",#N/A,TRUE,"general"}</definedName>
    <definedName name="e3e33" localSheetId="23" hidden="1">{"via1",#N/A,TRUE,"general";"via2",#N/A,TRUE,"general";"via3",#N/A,TRUE,"general"}</definedName>
    <definedName name="e3e33" localSheetId="24" hidden="1">{"via1",#N/A,TRUE,"general";"via2",#N/A,TRUE,"general";"via3",#N/A,TRUE,"general"}</definedName>
    <definedName name="e3e33" localSheetId="25" hidden="1">{"via1",#N/A,TRUE,"general";"via2",#N/A,TRUE,"general";"via3",#N/A,TRUE,"general"}</definedName>
    <definedName name="e3e33" localSheetId="26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14" hidden="1">{"TAB1",#N/A,TRUE,"GENERAL";"TAB2",#N/A,TRUE,"GENERAL";"TAB3",#N/A,TRUE,"GENERAL";"TAB4",#N/A,TRUE,"GENERAL";"TAB5",#N/A,TRUE,"GENERAL"}</definedName>
    <definedName name="EDEDWSWQA" localSheetId="20" hidden="1">{"TAB1",#N/A,TRUE,"GENERAL";"TAB2",#N/A,TRUE,"GENERAL";"TAB3",#N/A,TRUE,"GENERAL";"TAB4",#N/A,TRUE,"GENERAL";"TAB5",#N/A,TRUE,"GENERAL"}</definedName>
    <definedName name="EDEDWSWQA" localSheetId="23" hidden="1">{"TAB1",#N/A,TRUE,"GENERAL";"TAB2",#N/A,TRUE,"GENERAL";"TAB3",#N/A,TRUE,"GENERAL";"TAB4",#N/A,TRUE,"GENERAL";"TAB5",#N/A,TRUE,"GENERAL"}</definedName>
    <definedName name="EDEDWSWQA" localSheetId="24" hidden="1">{"TAB1",#N/A,TRUE,"GENERAL";"TAB2",#N/A,TRUE,"GENERAL";"TAB3",#N/A,TRUE,"GENERAL";"TAB4",#N/A,TRUE,"GENERAL";"TAB5",#N/A,TRUE,"GENERAL"}</definedName>
    <definedName name="EDEDWSWQA" localSheetId="25" hidden="1">{"TAB1",#N/A,TRUE,"GENERAL";"TAB2",#N/A,TRUE,"GENERAL";"TAB3",#N/A,TRUE,"GENERAL";"TAB4",#N/A,TRUE,"GENERAL";"TAB5",#N/A,TRUE,"GENERAL"}</definedName>
    <definedName name="EDEDWSWQA" localSheetId="26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0" hidden="1">{"via1",#N/A,TRUE,"general";"via2",#N/A,TRUE,"general";"via3",#N/A,TRUE,"general"}</definedName>
    <definedName name="edgfhmn" localSheetId="14" hidden="1">{"via1",#N/A,TRUE,"general";"via2",#N/A,TRUE,"general";"via3",#N/A,TRUE,"general"}</definedName>
    <definedName name="edgfhmn" localSheetId="20" hidden="1">{"via1",#N/A,TRUE,"general";"via2",#N/A,TRUE,"general";"via3",#N/A,TRUE,"general"}</definedName>
    <definedName name="edgfhmn" localSheetId="23" hidden="1">{"via1",#N/A,TRUE,"general";"via2",#N/A,TRUE,"general";"via3",#N/A,TRUE,"general"}</definedName>
    <definedName name="edgfhmn" localSheetId="24" hidden="1">{"via1",#N/A,TRUE,"general";"via2",#N/A,TRUE,"general";"via3",#N/A,TRUE,"general"}</definedName>
    <definedName name="edgfhmn" localSheetId="25" hidden="1">{"via1",#N/A,TRUE,"general";"via2",#N/A,TRUE,"general";"via3",#N/A,TRUE,"general"}</definedName>
    <definedName name="edgfhmn" localSheetId="26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14" hidden="1">{"TAB1",#N/A,TRUE,"GENERAL";"TAB2",#N/A,TRUE,"GENERAL";"TAB3",#N/A,TRUE,"GENERAL";"TAB4",#N/A,TRUE,"GENERAL";"TAB5",#N/A,TRUE,"GENERAL"}</definedName>
    <definedName name="eeedfr" localSheetId="20" hidden="1">{"TAB1",#N/A,TRUE,"GENERAL";"TAB2",#N/A,TRUE,"GENERAL";"TAB3",#N/A,TRUE,"GENERAL";"TAB4",#N/A,TRUE,"GENERAL";"TAB5",#N/A,TRUE,"GENERAL"}</definedName>
    <definedName name="eeedfr" localSheetId="23" hidden="1">{"TAB1",#N/A,TRUE,"GENERAL";"TAB2",#N/A,TRUE,"GENERAL";"TAB3",#N/A,TRUE,"GENERAL";"TAB4",#N/A,TRUE,"GENERAL";"TAB5",#N/A,TRUE,"GENERAL"}</definedName>
    <definedName name="eeedfr" localSheetId="24" hidden="1">{"TAB1",#N/A,TRUE,"GENERAL";"TAB2",#N/A,TRUE,"GENERAL";"TAB3",#N/A,TRUE,"GENERAL";"TAB4",#N/A,TRUE,"GENERAL";"TAB5",#N/A,TRUE,"GENERAL"}</definedName>
    <definedName name="eeedfr" localSheetId="25" hidden="1">{"TAB1",#N/A,TRUE,"GENERAL";"TAB2",#N/A,TRUE,"GENERAL";"TAB3",#N/A,TRUE,"GENERAL";"TAB4",#N/A,TRUE,"GENERAL";"TAB5",#N/A,TRUE,"GENERAL"}</definedName>
    <definedName name="eeedfr" localSheetId="26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14" hidden="1">{"TAB1",#N/A,TRUE,"GENERAL";"TAB2",#N/A,TRUE,"GENERAL";"TAB3",#N/A,TRUE,"GENERAL";"TAB4",#N/A,TRUE,"GENERAL";"TAB5",#N/A,TRUE,"GENERAL"}</definedName>
    <definedName name="eeeeer" localSheetId="20" hidden="1">{"TAB1",#N/A,TRUE,"GENERAL";"TAB2",#N/A,TRUE,"GENERAL";"TAB3",#N/A,TRUE,"GENERAL";"TAB4",#N/A,TRUE,"GENERAL";"TAB5",#N/A,TRUE,"GENERAL"}</definedName>
    <definedName name="eeeeer" localSheetId="23" hidden="1">{"TAB1",#N/A,TRUE,"GENERAL";"TAB2",#N/A,TRUE,"GENERAL";"TAB3",#N/A,TRUE,"GENERAL";"TAB4",#N/A,TRUE,"GENERAL";"TAB5",#N/A,TRUE,"GENERAL"}</definedName>
    <definedName name="eeeeer" localSheetId="24" hidden="1">{"TAB1",#N/A,TRUE,"GENERAL";"TAB2",#N/A,TRUE,"GENERAL";"TAB3",#N/A,TRUE,"GENERAL";"TAB4",#N/A,TRUE,"GENERAL";"TAB5",#N/A,TRUE,"GENERAL"}</definedName>
    <definedName name="eeeeer" localSheetId="25" hidden="1">{"TAB1",#N/A,TRUE,"GENERAL";"TAB2",#N/A,TRUE,"GENERAL";"TAB3",#N/A,TRUE,"GENERAL";"TAB4",#N/A,TRUE,"GENERAL";"TAB5",#N/A,TRUE,"GENERAL"}</definedName>
    <definedName name="eeeeer" localSheetId="26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0" hidden="1">{"via1",#N/A,TRUE,"general";"via2",#N/A,TRUE,"general";"via3",#N/A,TRUE,"general"}</definedName>
    <definedName name="eeerfd" localSheetId="14" hidden="1">{"via1",#N/A,TRUE,"general";"via2",#N/A,TRUE,"general";"via3",#N/A,TRUE,"general"}</definedName>
    <definedName name="eeerfd" localSheetId="20" hidden="1">{"via1",#N/A,TRUE,"general";"via2",#N/A,TRUE,"general";"via3",#N/A,TRUE,"general"}</definedName>
    <definedName name="eeerfd" localSheetId="23" hidden="1">{"via1",#N/A,TRUE,"general";"via2",#N/A,TRUE,"general";"via3",#N/A,TRUE,"general"}</definedName>
    <definedName name="eeerfd" localSheetId="24" hidden="1">{"via1",#N/A,TRUE,"general";"via2",#N/A,TRUE,"general";"via3",#N/A,TRUE,"general"}</definedName>
    <definedName name="eeerfd" localSheetId="25" hidden="1">{"via1",#N/A,TRUE,"general";"via2",#N/A,TRUE,"general";"via3",#N/A,TRUE,"general"}</definedName>
    <definedName name="eeerfd" localSheetId="26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14" hidden="1">{"TAB1",#N/A,TRUE,"GENERAL";"TAB2",#N/A,TRUE,"GENERAL";"TAB3",#N/A,TRUE,"GENERAL";"TAB4",#N/A,TRUE,"GENERAL";"TAB5",#N/A,TRUE,"GENERAL"}</definedName>
    <definedName name="efef" localSheetId="20" hidden="1">{"TAB1",#N/A,TRUE,"GENERAL";"TAB2",#N/A,TRUE,"GENERAL";"TAB3",#N/A,TRUE,"GENERAL";"TAB4",#N/A,TRUE,"GENERAL";"TAB5",#N/A,TRUE,"GENERAL"}</definedName>
    <definedName name="efef" localSheetId="23" hidden="1">{"TAB1",#N/A,TRUE,"GENERAL";"TAB2",#N/A,TRUE,"GENERAL";"TAB3",#N/A,TRUE,"GENERAL";"TAB4",#N/A,TRUE,"GENERAL";"TAB5",#N/A,TRUE,"GENERAL"}</definedName>
    <definedName name="efef" localSheetId="24" hidden="1">{"TAB1",#N/A,TRUE,"GENERAL";"TAB2",#N/A,TRUE,"GENERAL";"TAB3",#N/A,TRUE,"GENERAL";"TAB4",#N/A,TRUE,"GENERAL";"TAB5",#N/A,TRUE,"GENERAL"}</definedName>
    <definedName name="efef" localSheetId="25" hidden="1">{"TAB1",#N/A,TRUE,"GENERAL";"TAB2",#N/A,TRUE,"GENERAL";"TAB3",#N/A,TRUE,"GENERAL";"TAB4",#N/A,TRUE,"GENERAL";"TAB5",#N/A,TRUE,"GENERAL"}</definedName>
    <definedName name="efef" localSheetId="26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0" hidden="1">{"via1",#N/A,TRUE,"general";"via2",#N/A,TRUE,"general";"via3",#N/A,TRUE,"general"}</definedName>
    <definedName name="efer" localSheetId="14" hidden="1">{"via1",#N/A,TRUE,"general";"via2",#N/A,TRUE,"general";"via3",#N/A,TRUE,"general"}</definedName>
    <definedName name="efer" localSheetId="20" hidden="1">{"via1",#N/A,TRUE,"general";"via2",#N/A,TRUE,"general";"via3",#N/A,TRUE,"general"}</definedName>
    <definedName name="efer" localSheetId="23" hidden="1">{"via1",#N/A,TRUE,"general";"via2",#N/A,TRUE,"general";"via3",#N/A,TRUE,"general"}</definedName>
    <definedName name="efer" localSheetId="24" hidden="1">{"via1",#N/A,TRUE,"general";"via2",#N/A,TRUE,"general";"via3",#N/A,TRUE,"general"}</definedName>
    <definedName name="efer" localSheetId="25" hidden="1">{"via1",#N/A,TRUE,"general";"via2",#N/A,TRUE,"general";"via3",#N/A,TRUE,"general"}</definedName>
    <definedName name="efer" localSheetId="26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14" hidden="1">{"TAB1",#N/A,TRUE,"GENERAL";"TAB2",#N/A,TRUE,"GENERAL";"TAB3",#N/A,TRUE,"GENERAL";"TAB4",#N/A,TRUE,"GENERAL";"TAB5",#N/A,TRUE,"GENERAL"}</definedName>
    <definedName name="egeg" localSheetId="20" hidden="1">{"TAB1",#N/A,TRUE,"GENERAL";"TAB2",#N/A,TRUE,"GENERAL";"TAB3",#N/A,TRUE,"GENERAL";"TAB4",#N/A,TRUE,"GENERAL";"TAB5",#N/A,TRUE,"GENERAL"}</definedName>
    <definedName name="egeg" localSheetId="23" hidden="1">{"TAB1",#N/A,TRUE,"GENERAL";"TAB2",#N/A,TRUE,"GENERAL";"TAB3",#N/A,TRUE,"GENERAL";"TAB4",#N/A,TRUE,"GENERAL";"TAB5",#N/A,TRUE,"GENERAL"}</definedName>
    <definedName name="egeg" localSheetId="24" hidden="1">{"TAB1",#N/A,TRUE,"GENERAL";"TAB2",#N/A,TRUE,"GENERAL";"TAB3",#N/A,TRUE,"GENERAL";"TAB4",#N/A,TRUE,"GENERAL";"TAB5",#N/A,TRUE,"GENERAL"}</definedName>
    <definedName name="egeg" localSheetId="25" hidden="1">{"TAB1",#N/A,TRUE,"GENERAL";"TAB2",#N/A,TRUE,"GENERAL";"TAB3",#N/A,TRUE,"GENERAL";"TAB4",#N/A,TRUE,"GENERAL";"TAB5",#N/A,TRUE,"GENERAL"}</definedName>
    <definedName name="egeg" localSheetId="26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14" hidden="1">{"TAB1",#N/A,TRUE,"GENERAL";"TAB2",#N/A,TRUE,"GENERAL";"TAB3",#N/A,TRUE,"GENERAL";"TAB4",#N/A,TRUE,"GENERAL";"TAB5",#N/A,TRUE,"GENERAL"}</definedName>
    <definedName name="egtrgthrt" localSheetId="20" hidden="1">{"TAB1",#N/A,TRUE,"GENERAL";"TAB2",#N/A,TRUE,"GENERAL";"TAB3",#N/A,TRUE,"GENERAL";"TAB4",#N/A,TRUE,"GENERAL";"TAB5",#N/A,TRUE,"GENERAL"}</definedName>
    <definedName name="egtrgthrt" localSheetId="23" hidden="1">{"TAB1",#N/A,TRUE,"GENERAL";"TAB2",#N/A,TRUE,"GENERAL";"TAB3",#N/A,TRUE,"GENERAL";"TAB4",#N/A,TRUE,"GENERAL";"TAB5",#N/A,TRUE,"GENERAL"}</definedName>
    <definedName name="egtrgthrt" localSheetId="24" hidden="1">{"TAB1",#N/A,TRUE,"GENERAL";"TAB2",#N/A,TRUE,"GENERAL";"TAB3",#N/A,TRUE,"GENERAL";"TAB4",#N/A,TRUE,"GENERAL";"TAB5",#N/A,TRUE,"GENERAL"}</definedName>
    <definedName name="egtrgthrt" localSheetId="25" hidden="1">{"TAB1",#N/A,TRUE,"GENERAL";"TAB2",#N/A,TRUE,"GENERAL";"TAB3",#N/A,TRUE,"GENERAL";"TAB4",#N/A,TRUE,"GENERAL";"TAB5",#N/A,TRUE,"GENERAL"}</definedName>
    <definedName name="egtrgthrt" localSheetId="26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ntidad" localSheetId="40" hidden="1">#REF!</definedName>
    <definedName name="Entidad" localSheetId="10" hidden="1">#REF!</definedName>
    <definedName name="Entidad" localSheetId="41" hidden="1">#REF!</definedName>
    <definedName name="Entidad" localSheetId="44" hidden="1">#REF!</definedName>
    <definedName name="Entidad" localSheetId="14" hidden="1">#REF!</definedName>
    <definedName name="Entidad" localSheetId="50" hidden="1">#REF!</definedName>
    <definedName name="Entidad" localSheetId="20" hidden="1">#REF!</definedName>
    <definedName name="Entidad" localSheetId="51" hidden="1">#REF!</definedName>
    <definedName name="Entidad" localSheetId="21" hidden="1">#REF!</definedName>
    <definedName name="Entidad" localSheetId="52" hidden="1">#REF!</definedName>
    <definedName name="Entidad" localSheetId="53" hidden="1">#REF!</definedName>
    <definedName name="Entidad" localSheetId="23" hidden="1">#REF!</definedName>
    <definedName name="Entidad" localSheetId="54" hidden="1">#REF!</definedName>
    <definedName name="Entidad" localSheetId="55" hidden="1">#REF!</definedName>
    <definedName name="Entidad" localSheetId="25" hidden="1">#REF!</definedName>
    <definedName name="Entidad" localSheetId="56" hidden="1">#REF!</definedName>
    <definedName name="Entidad" localSheetId="26" hidden="1">#REF!</definedName>
    <definedName name="Entidad" localSheetId="37" hidden="1">#REF!</definedName>
    <definedName name="Entidad" hidden="1">#REF!</definedName>
    <definedName name="eqw" localSheetId="10" hidden="1">{"via1",#N/A,TRUE,"general";"via2",#N/A,TRUE,"general";"via3",#N/A,TRUE,"general"}</definedName>
    <definedName name="eqw" localSheetId="14" hidden="1">{"via1",#N/A,TRUE,"general";"via2",#N/A,TRUE,"general";"via3",#N/A,TRUE,"general"}</definedName>
    <definedName name="eqw" localSheetId="20" hidden="1">{"via1",#N/A,TRUE,"general";"via2",#N/A,TRUE,"general";"via3",#N/A,TRUE,"general"}</definedName>
    <definedName name="eqw" localSheetId="23" hidden="1">{"via1",#N/A,TRUE,"general";"via2",#N/A,TRUE,"general";"via3",#N/A,TRUE,"general"}</definedName>
    <definedName name="eqw" localSheetId="24" hidden="1">{"via1",#N/A,TRUE,"general";"via2",#N/A,TRUE,"general";"via3",#N/A,TRUE,"general"}</definedName>
    <definedName name="eqw" localSheetId="25" hidden="1">{"via1",#N/A,TRUE,"general";"via2",#N/A,TRUE,"general";"via3",#N/A,TRUE,"general"}</definedName>
    <definedName name="eqw" localSheetId="26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10" hidden="1">{#N/A,#N/A,FALSE,"Hoja1";#N/A,#N/A,FALSE,"Hoja2"}</definedName>
    <definedName name="erfg" localSheetId="14" hidden="1">{#N/A,#N/A,FALSE,"Hoja1";#N/A,#N/A,FALSE,"Hoja2"}</definedName>
    <definedName name="erfg" localSheetId="20" hidden="1">{#N/A,#N/A,FALSE,"Hoja1";#N/A,#N/A,FALSE,"Hoja2"}</definedName>
    <definedName name="erfg" localSheetId="23" hidden="1">{#N/A,#N/A,FALSE,"Hoja1";#N/A,#N/A,FALSE,"Hoja2"}</definedName>
    <definedName name="erfg" localSheetId="24" hidden="1">{#N/A,#N/A,FALSE,"Hoja1";#N/A,#N/A,FALSE,"Hoja2"}</definedName>
    <definedName name="erfg" localSheetId="25" hidden="1">{#N/A,#N/A,FALSE,"Hoja1";#N/A,#N/A,FALSE,"Hoja2"}</definedName>
    <definedName name="erfg" localSheetId="26" hidden="1">{#N/A,#N/A,FALSE,"Hoja1";#N/A,#N/A,FALSE,"Hoja2"}</definedName>
    <definedName name="erfg" hidden="1">{#N/A,#N/A,FALSE,"Hoja1";#N/A,#N/A,FALSE,"Hoja2"}</definedName>
    <definedName name="erg" localSheetId="10" hidden="1">{"TAB1",#N/A,TRUE,"GENERAL";"TAB2",#N/A,TRUE,"GENERAL";"TAB3",#N/A,TRUE,"GENERAL";"TAB4",#N/A,TRUE,"GENERAL";"TAB5",#N/A,TRUE,"GENERAL"}</definedName>
    <definedName name="erg" localSheetId="14" hidden="1">{"TAB1",#N/A,TRUE,"GENERAL";"TAB2",#N/A,TRUE,"GENERAL";"TAB3",#N/A,TRUE,"GENERAL";"TAB4",#N/A,TRUE,"GENERAL";"TAB5",#N/A,TRUE,"GENERAL"}</definedName>
    <definedName name="erg" localSheetId="20" hidden="1">{"TAB1",#N/A,TRUE,"GENERAL";"TAB2",#N/A,TRUE,"GENERAL";"TAB3",#N/A,TRUE,"GENERAL";"TAB4",#N/A,TRUE,"GENERAL";"TAB5",#N/A,TRUE,"GENERAL"}</definedName>
    <definedName name="erg" localSheetId="23" hidden="1">{"TAB1",#N/A,TRUE,"GENERAL";"TAB2",#N/A,TRUE,"GENERAL";"TAB3",#N/A,TRUE,"GENERAL";"TAB4",#N/A,TRUE,"GENERAL";"TAB5",#N/A,TRUE,"GENERAL"}</definedName>
    <definedName name="erg" localSheetId="24" hidden="1">{"TAB1",#N/A,TRUE,"GENERAL";"TAB2",#N/A,TRUE,"GENERAL";"TAB3",#N/A,TRUE,"GENERAL";"TAB4",#N/A,TRUE,"GENERAL";"TAB5",#N/A,TRUE,"GENERAL"}</definedName>
    <definedName name="erg" localSheetId="25" hidden="1">{"TAB1",#N/A,TRUE,"GENERAL";"TAB2",#N/A,TRUE,"GENERAL";"TAB3",#N/A,TRUE,"GENERAL";"TAB4",#N/A,TRUE,"GENERAL";"TAB5",#N/A,TRUE,"GENERAL"}</definedName>
    <definedName name="erg" localSheetId="26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0" hidden="1">{"via1",#N/A,TRUE,"general";"via2",#N/A,TRUE,"general";"via3",#N/A,TRUE,"general"}</definedName>
    <definedName name="erger" localSheetId="14" hidden="1">{"via1",#N/A,TRUE,"general";"via2",#N/A,TRUE,"general";"via3",#N/A,TRUE,"general"}</definedName>
    <definedName name="erger" localSheetId="20" hidden="1">{"via1",#N/A,TRUE,"general";"via2",#N/A,TRUE,"general";"via3",#N/A,TRUE,"general"}</definedName>
    <definedName name="erger" localSheetId="23" hidden="1">{"via1",#N/A,TRUE,"general";"via2",#N/A,TRUE,"general";"via3",#N/A,TRUE,"general"}</definedName>
    <definedName name="erger" localSheetId="24" hidden="1">{"via1",#N/A,TRUE,"general";"via2",#N/A,TRUE,"general";"via3",#N/A,TRUE,"general"}</definedName>
    <definedName name="erger" localSheetId="25" hidden="1">{"via1",#N/A,TRUE,"general";"via2",#N/A,TRUE,"general";"via3",#N/A,TRUE,"general"}</definedName>
    <definedName name="erger" localSheetId="26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14" hidden="1">{"via1",#N/A,TRUE,"general";"via2",#N/A,TRUE,"general";"via3",#N/A,TRUE,"general"}</definedName>
    <definedName name="ergerg" localSheetId="20" hidden="1">{"via1",#N/A,TRUE,"general";"via2",#N/A,TRUE,"general";"via3",#N/A,TRUE,"general"}</definedName>
    <definedName name="ergerg" localSheetId="23" hidden="1">{"via1",#N/A,TRUE,"general";"via2",#N/A,TRUE,"general";"via3",#N/A,TRUE,"general"}</definedName>
    <definedName name="ergerg" localSheetId="24" hidden="1">{"via1",#N/A,TRUE,"general";"via2",#N/A,TRUE,"general";"via3",#N/A,TRUE,"general"}</definedName>
    <definedName name="ergerg" localSheetId="25" hidden="1">{"via1",#N/A,TRUE,"general";"via2",#N/A,TRUE,"general";"via3",#N/A,TRUE,"general"}</definedName>
    <definedName name="ergerg" localSheetId="26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14" hidden="1">{"via1",#N/A,TRUE,"general";"via2",#N/A,TRUE,"general";"via3",#N/A,TRUE,"general"}</definedName>
    <definedName name="ergfegr" localSheetId="20" hidden="1">{"via1",#N/A,TRUE,"general";"via2",#N/A,TRUE,"general";"via3",#N/A,TRUE,"general"}</definedName>
    <definedName name="ergfegr" localSheetId="23" hidden="1">{"via1",#N/A,TRUE,"general";"via2",#N/A,TRUE,"general";"via3",#N/A,TRUE,"general"}</definedName>
    <definedName name="ergfegr" localSheetId="24" hidden="1">{"via1",#N/A,TRUE,"general";"via2",#N/A,TRUE,"general";"via3",#N/A,TRUE,"general"}</definedName>
    <definedName name="ergfegr" localSheetId="25" hidden="1">{"via1",#N/A,TRUE,"general";"via2",#N/A,TRUE,"general";"via3",#N/A,TRUE,"general"}</definedName>
    <definedName name="ergfegr" localSheetId="26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14" hidden="1">{"TAB1",#N/A,TRUE,"GENERAL";"TAB2",#N/A,TRUE,"GENERAL";"TAB3",#N/A,TRUE,"GENERAL";"TAB4",#N/A,TRUE,"GENERAL";"TAB5",#N/A,TRUE,"GENERAL"}</definedName>
    <definedName name="ergge" localSheetId="20" hidden="1">{"TAB1",#N/A,TRUE,"GENERAL";"TAB2",#N/A,TRUE,"GENERAL";"TAB3",#N/A,TRUE,"GENERAL";"TAB4",#N/A,TRUE,"GENERAL";"TAB5",#N/A,TRUE,"GENERAL"}</definedName>
    <definedName name="ergge" localSheetId="23" hidden="1">{"TAB1",#N/A,TRUE,"GENERAL";"TAB2",#N/A,TRUE,"GENERAL";"TAB3",#N/A,TRUE,"GENERAL";"TAB4",#N/A,TRUE,"GENERAL";"TAB5",#N/A,TRUE,"GENERAL"}</definedName>
    <definedName name="ergge" localSheetId="24" hidden="1">{"TAB1",#N/A,TRUE,"GENERAL";"TAB2",#N/A,TRUE,"GENERAL";"TAB3",#N/A,TRUE,"GENERAL";"TAB4",#N/A,TRUE,"GENERAL";"TAB5",#N/A,TRUE,"GENERAL"}</definedName>
    <definedName name="ergge" localSheetId="25" hidden="1">{"TAB1",#N/A,TRUE,"GENERAL";"TAB2",#N/A,TRUE,"GENERAL";"TAB3",#N/A,TRUE,"GENERAL";"TAB4",#N/A,TRUE,"GENERAL";"TAB5",#N/A,TRUE,"GENERAL"}</definedName>
    <definedName name="ergge" localSheetId="26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0" hidden="1">{"via1",#N/A,TRUE,"general";"via2",#N/A,TRUE,"general";"via3",#N/A,TRUE,"general"}</definedName>
    <definedName name="erggewg" localSheetId="14" hidden="1">{"via1",#N/A,TRUE,"general";"via2",#N/A,TRUE,"general";"via3",#N/A,TRUE,"general"}</definedName>
    <definedName name="erggewg" localSheetId="20" hidden="1">{"via1",#N/A,TRUE,"general";"via2",#N/A,TRUE,"general";"via3",#N/A,TRUE,"general"}</definedName>
    <definedName name="erggewg" localSheetId="23" hidden="1">{"via1",#N/A,TRUE,"general";"via2",#N/A,TRUE,"general";"via3",#N/A,TRUE,"general"}</definedName>
    <definedName name="erggewg" localSheetId="24" hidden="1">{"via1",#N/A,TRUE,"general";"via2",#N/A,TRUE,"general";"via3",#N/A,TRUE,"general"}</definedName>
    <definedName name="erggewg" localSheetId="25" hidden="1">{"via1",#N/A,TRUE,"general";"via2",#N/A,TRUE,"general";"via3",#N/A,TRUE,"general"}</definedName>
    <definedName name="erggewg" localSheetId="26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14" hidden="1">{"TAB1",#N/A,TRUE,"GENERAL";"TAB2",#N/A,TRUE,"GENERAL";"TAB3",#N/A,TRUE,"GENERAL";"TAB4",#N/A,TRUE,"GENERAL";"TAB5",#N/A,TRUE,"GENERAL"}</definedName>
    <definedName name="ergreg" localSheetId="20" hidden="1">{"TAB1",#N/A,TRUE,"GENERAL";"TAB2",#N/A,TRUE,"GENERAL";"TAB3",#N/A,TRUE,"GENERAL";"TAB4",#N/A,TRUE,"GENERAL";"TAB5",#N/A,TRUE,"GENERAL"}</definedName>
    <definedName name="ergreg" localSheetId="23" hidden="1">{"TAB1",#N/A,TRUE,"GENERAL";"TAB2",#N/A,TRUE,"GENERAL";"TAB3",#N/A,TRUE,"GENERAL";"TAB4",#N/A,TRUE,"GENERAL";"TAB5",#N/A,TRUE,"GENERAL"}</definedName>
    <definedName name="ergreg" localSheetId="24" hidden="1">{"TAB1",#N/A,TRUE,"GENERAL";"TAB2",#N/A,TRUE,"GENERAL";"TAB3",#N/A,TRUE,"GENERAL";"TAB4",#N/A,TRUE,"GENERAL";"TAB5",#N/A,TRUE,"GENERAL"}</definedName>
    <definedName name="ergreg" localSheetId="25" hidden="1">{"TAB1",#N/A,TRUE,"GENERAL";"TAB2",#N/A,TRUE,"GENERAL";"TAB3",#N/A,TRUE,"GENERAL";"TAB4",#N/A,TRUE,"GENERAL";"TAB5",#N/A,TRUE,"GENERAL"}</definedName>
    <definedName name="ergreg" localSheetId="26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0" hidden="1">{"via1",#N/A,TRUE,"general";"via2",#N/A,TRUE,"general";"via3",#N/A,TRUE,"general"}</definedName>
    <definedName name="ergregerg" localSheetId="14" hidden="1">{"via1",#N/A,TRUE,"general";"via2",#N/A,TRUE,"general";"via3",#N/A,TRUE,"general"}</definedName>
    <definedName name="ergregerg" localSheetId="20" hidden="1">{"via1",#N/A,TRUE,"general";"via2",#N/A,TRUE,"general";"via3",#N/A,TRUE,"general"}</definedName>
    <definedName name="ergregerg" localSheetId="23" hidden="1">{"via1",#N/A,TRUE,"general";"via2",#N/A,TRUE,"general";"via3",#N/A,TRUE,"general"}</definedName>
    <definedName name="ergregerg" localSheetId="24" hidden="1">{"via1",#N/A,TRUE,"general";"via2",#N/A,TRUE,"general";"via3",#N/A,TRUE,"general"}</definedName>
    <definedName name="ergregerg" localSheetId="25" hidden="1">{"via1",#N/A,TRUE,"general";"via2",#N/A,TRUE,"general";"via3",#N/A,TRUE,"general"}</definedName>
    <definedName name="ergregerg" localSheetId="26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14" hidden="1">{"TAB1",#N/A,TRUE,"GENERAL";"TAB2",#N/A,TRUE,"GENERAL";"TAB3",#N/A,TRUE,"GENERAL";"TAB4",#N/A,TRUE,"GENERAL";"TAB5",#N/A,TRUE,"GENERAL"}</definedName>
    <definedName name="ergrg" localSheetId="20" hidden="1">{"TAB1",#N/A,TRUE,"GENERAL";"TAB2",#N/A,TRUE,"GENERAL";"TAB3",#N/A,TRUE,"GENERAL";"TAB4",#N/A,TRUE,"GENERAL";"TAB5",#N/A,TRUE,"GENERAL"}</definedName>
    <definedName name="ergrg" localSheetId="23" hidden="1">{"TAB1",#N/A,TRUE,"GENERAL";"TAB2",#N/A,TRUE,"GENERAL";"TAB3",#N/A,TRUE,"GENERAL";"TAB4",#N/A,TRUE,"GENERAL";"TAB5",#N/A,TRUE,"GENERAL"}</definedName>
    <definedName name="ergrg" localSheetId="24" hidden="1">{"TAB1",#N/A,TRUE,"GENERAL";"TAB2",#N/A,TRUE,"GENERAL";"TAB3",#N/A,TRUE,"GENERAL";"TAB4",#N/A,TRUE,"GENERAL";"TAB5",#N/A,TRUE,"GENERAL"}</definedName>
    <definedName name="ergrg" localSheetId="25" hidden="1">{"TAB1",#N/A,TRUE,"GENERAL";"TAB2",#N/A,TRUE,"GENERAL";"TAB3",#N/A,TRUE,"GENERAL";"TAB4",#N/A,TRUE,"GENERAL";"TAB5",#N/A,TRUE,"GENERAL"}</definedName>
    <definedName name="ergrg" localSheetId="26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14" hidden="1">{"TAB1",#N/A,TRUE,"GENERAL";"TAB2",#N/A,TRUE,"GENERAL";"TAB3",#N/A,TRUE,"GENERAL";"TAB4",#N/A,TRUE,"GENERAL";"TAB5",#N/A,TRUE,"GENERAL"}</definedName>
    <definedName name="ergweg" localSheetId="20" hidden="1">{"TAB1",#N/A,TRUE,"GENERAL";"TAB2",#N/A,TRUE,"GENERAL";"TAB3",#N/A,TRUE,"GENERAL";"TAB4",#N/A,TRUE,"GENERAL";"TAB5",#N/A,TRUE,"GENERAL"}</definedName>
    <definedName name="ergweg" localSheetId="23" hidden="1">{"TAB1",#N/A,TRUE,"GENERAL";"TAB2",#N/A,TRUE,"GENERAL";"TAB3",#N/A,TRUE,"GENERAL";"TAB4",#N/A,TRUE,"GENERAL";"TAB5",#N/A,TRUE,"GENERAL"}</definedName>
    <definedName name="ergweg" localSheetId="24" hidden="1">{"TAB1",#N/A,TRUE,"GENERAL";"TAB2",#N/A,TRUE,"GENERAL";"TAB3",#N/A,TRUE,"GENERAL";"TAB4",#N/A,TRUE,"GENERAL";"TAB5",#N/A,TRUE,"GENERAL"}</definedName>
    <definedName name="ergweg" localSheetId="25" hidden="1">{"TAB1",#N/A,TRUE,"GENERAL";"TAB2",#N/A,TRUE,"GENERAL";"TAB3",#N/A,TRUE,"GENERAL";"TAB4",#N/A,TRUE,"GENERAL";"TAB5",#N/A,TRUE,"GENERAL"}</definedName>
    <definedName name="ergweg" localSheetId="26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0" hidden="1">{"via1",#N/A,TRUE,"general";"via2",#N/A,TRUE,"general";"via3",#N/A,TRUE,"general"}</definedName>
    <definedName name="ergwreg" localSheetId="14" hidden="1">{"via1",#N/A,TRUE,"general";"via2",#N/A,TRUE,"general";"via3",#N/A,TRUE,"general"}</definedName>
    <definedName name="ergwreg" localSheetId="20" hidden="1">{"via1",#N/A,TRUE,"general";"via2",#N/A,TRUE,"general";"via3",#N/A,TRUE,"general"}</definedName>
    <definedName name="ergwreg" localSheetId="23" hidden="1">{"via1",#N/A,TRUE,"general";"via2",#N/A,TRUE,"general";"via3",#N/A,TRUE,"general"}</definedName>
    <definedName name="ergwreg" localSheetId="24" hidden="1">{"via1",#N/A,TRUE,"general";"via2",#N/A,TRUE,"general";"via3",#N/A,TRUE,"general"}</definedName>
    <definedName name="ergwreg" localSheetId="25" hidden="1">{"via1",#N/A,TRUE,"general";"via2",#N/A,TRUE,"general";"via3",#N/A,TRUE,"general"}</definedName>
    <definedName name="ergwreg" localSheetId="26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14" hidden="1">{"TAB1",#N/A,TRUE,"GENERAL";"TAB2",#N/A,TRUE,"GENERAL";"TAB3",#N/A,TRUE,"GENERAL";"TAB4",#N/A,TRUE,"GENERAL";"TAB5",#N/A,TRUE,"GENERAL"}</definedName>
    <definedName name="erheyh" localSheetId="20" hidden="1">{"TAB1",#N/A,TRUE,"GENERAL";"TAB2",#N/A,TRUE,"GENERAL";"TAB3",#N/A,TRUE,"GENERAL";"TAB4",#N/A,TRUE,"GENERAL";"TAB5",#N/A,TRUE,"GENERAL"}</definedName>
    <definedName name="erheyh" localSheetId="23" hidden="1">{"TAB1",#N/A,TRUE,"GENERAL";"TAB2",#N/A,TRUE,"GENERAL";"TAB3",#N/A,TRUE,"GENERAL";"TAB4",#N/A,TRUE,"GENERAL";"TAB5",#N/A,TRUE,"GENERAL"}</definedName>
    <definedName name="erheyh" localSheetId="24" hidden="1">{"TAB1",#N/A,TRUE,"GENERAL";"TAB2",#N/A,TRUE,"GENERAL";"TAB3",#N/A,TRUE,"GENERAL";"TAB4",#N/A,TRUE,"GENERAL";"TAB5",#N/A,TRUE,"GENERAL"}</definedName>
    <definedName name="erheyh" localSheetId="25" hidden="1">{"TAB1",#N/A,TRUE,"GENERAL";"TAB2",#N/A,TRUE,"GENERAL";"TAB3",#N/A,TRUE,"GENERAL";"TAB4",#N/A,TRUE,"GENERAL";"TAB5",#N/A,TRUE,"GENERAL"}</definedName>
    <definedName name="erheyh" localSheetId="26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localSheetId="10" hidden="1">{"via1",#N/A,TRUE,"general";"via2",#N/A,TRUE,"general";"via3",#N/A,TRUE,"general"}</definedName>
    <definedName name="ert" localSheetId="14" hidden="1">{"via1",#N/A,TRUE,"general";"via2",#N/A,TRUE,"general";"via3",#N/A,TRUE,"general"}</definedName>
    <definedName name="ert" localSheetId="20" hidden="1">{"via1",#N/A,TRUE,"general";"via2",#N/A,TRUE,"general";"via3",#N/A,TRUE,"general"}</definedName>
    <definedName name="ert" localSheetId="23" hidden="1">{"via1",#N/A,TRUE,"general";"via2",#N/A,TRUE,"general";"via3",#N/A,TRUE,"general"}</definedName>
    <definedName name="ert" localSheetId="24" hidden="1">{"via1",#N/A,TRUE,"general";"via2",#N/A,TRUE,"general";"via3",#N/A,TRUE,"general"}</definedName>
    <definedName name="ert" localSheetId="25" hidden="1">{"via1",#N/A,TRUE,"general";"via2",#N/A,TRUE,"general";"via3",#N/A,TRUE,"general"}</definedName>
    <definedName name="ert" localSheetId="26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14" hidden="1">{"via1",#N/A,TRUE,"general";"via2",#N/A,TRUE,"general";"via3",#N/A,TRUE,"general"}</definedName>
    <definedName name="erte" localSheetId="20" hidden="1">{"via1",#N/A,TRUE,"general";"via2",#N/A,TRUE,"general";"via3",#N/A,TRUE,"general"}</definedName>
    <definedName name="erte" localSheetId="23" hidden="1">{"via1",#N/A,TRUE,"general";"via2",#N/A,TRUE,"general";"via3",#N/A,TRUE,"general"}</definedName>
    <definedName name="erte" localSheetId="24" hidden="1">{"via1",#N/A,TRUE,"general";"via2",#N/A,TRUE,"general";"via3",#N/A,TRUE,"general"}</definedName>
    <definedName name="erte" localSheetId="25" hidden="1">{"via1",#N/A,TRUE,"general";"via2",#N/A,TRUE,"general";"via3",#N/A,TRUE,"general"}</definedName>
    <definedName name="erte" localSheetId="26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14" hidden="1">{"TAB1",#N/A,TRUE,"GENERAL";"TAB2",#N/A,TRUE,"GENERAL";"TAB3",#N/A,TRUE,"GENERAL";"TAB4",#N/A,TRUE,"GENERAL";"TAB5",#N/A,TRUE,"GENERAL"}</definedName>
    <definedName name="erter" localSheetId="20" hidden="1">{"TAB1",#N/A,TRUE,"GENERAL";"TAB2",#N/A,TRUE,"GENERAL";"TAB3",#N/A,TRUE,"GENERAL";"TAB4",#N/A,TRUE,"GENERAL";"TAB5",#N/A,TRUE,"GENERAL"}</definedName>
    <definedName name="erter" localSheetId="23" hidden="1">{"TAB1",#N/A,TRUE,"GENERAL";"TAB2",#N/A,TRUE,"GENERAL";"TAB3",#N/A,TRUE,"GENERAL";"TAB4",#N/A,TRUE,"GENERAL";"TAB5",#N/A,TRUE,"GENERAL"}</definedName>
    <definedName name="erter" localSheetId="24" hidden="1">{"TAB1",#N/A,TRUE,"GENERAL";"TAB2",#N/A,TRUE,"GENERAL";"TAB3",#N/A,TRUE,"GENERAL";"TAB4",#N/A,TRUE,"GENERAL";"TAB5",#N/A,TRUE,"GENERAL"}</definedName>
    <definedName name="erter" localSheetId="25" hidden="1">{"TAB1",#N/A,TRUE,"GENERAL";"TAB2",#N/A,TRUE,"GENERAL";"TAB3",#N/A,TRUE,"GENERAL";"TAB4",#N/A,TRUE,"GENERAL";"TAB5",#N/A,TRUE,"GENERAL"}</definedName>
    <definedName name="erter" localSheetId="26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0" hidden="1">{"via1",#N/A,TRUE,"general";"via2",#N/A,TRUE,"general";"via3",#N/A,TRUE,"general"}</definedName>
    <definedName name="ertert" localSheetId="14" hidden="1">{"via1",#N/A,TRUE,"general";"via2",#N/A,TRUE,"general";"via3",#N/A,TRUE,"general"}</definedName>
    <definedName name="ertert" localSheetId="20" hidden="1">{"via1",#N/A,TRUE,"general";"via2",#N/A,TRUE,"general";"via3",#N/A,TRUE,"general"}</definedName>
    <definedName name="ertert" localSheetId="23" hidden="1">{"via1",#N/A,TRUE,"general";"via2",#N/A,TRUE,"general";"via3",#N/A,TRUE,"general"}</definedName>
    <definedName name="ertert" localSheetId="24" hidden="1">{"via1",#N/A,TRUE,"general";"via2",#N/A,TRUE,"general";"via3",#N/A,TRUE,"general"}</definedName>
    <definedName name="ertert" localSheetId="25" hidden="1">{"via1",#N/A,TRUE,"general";"via2",#N/A,TRUE,"general";"via3",#N/A,TRUE,"general"}</definedName>
    <definedName name="ertert" localSheetId="26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14" hidden="1">{"TAB1",#N/A,TRUE,"GENERAL";"TAB2",#N/A,TRUE,"GENERAL";"TAB3",#N/A,TRUE,"GENERAL";"TAB4",#N/A,TRUE,"GENERAL";"TAB5",#N/A,TRUE,"GENERAL"}</definedName>
    <definedName name="ertgyhik" localSheetId="20" hidden="1">{"TAB1",#N/A,TRUE,"GENERAL";"TAB2",#N/A,TRUE,"GENERAL";"TAB3",#N/A,TRUE,"GENERAL";"TAB4",#N/A,TRUE,"GENERAL";"TAB5",#N/A,TRUE,"GENERAL"}</definedName>
    <definedName name="ertgyhik" localSheetId="23" hidden="1">{"TAB1",#N/A,TRUE,"GENERAL";"TAB2",#N/A,TRUE,"GENERAL";"TAB3",#N/A,TRUE,"GENERAL";"TAB4",#N/A,TRUE,"GENERAL";"TAB5",#N/A,TRUE,"GENERAL"}</definedName>
    <definedName name="ertgyhik" localSheetId="24" hidden="1">{"TAB1",#N/A,TRUE,"GENERAL";"TAB2",#N/A,TRUE,"GENERAL";"TAB3",#N/A,TRUE,"GENERAL";"TAB4",#N/A,TRUE,"GENERAL";"TAB5",#N/A,TRUE,"GENERAL"}</definedName>
    <definedName name="ertgyhik" localSheetId="25" hidden="1">{"TAB1",#N/A,TRUE,"GENERAL";"TAB2",#N/A,TRUE,"GENERAL";"TAB3",#N/A,TRUE,"GENERAL";"TAB4",#N/A,TRUE,"GENERAL";"TAB5",#N/A,TRUE,"GENERAL"}</definedName>
    <definedName name="ertgyhik" localSheetId="26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0" hidden="1">{"via1",#N/A,TRUE,"general";"via2",#N/A,TRUE,"general";"via3",#N/A,TRUE,"general"}</definedName>
    <definedName name="ertreb" localSheetId="14" hidden="1">{"via1",#N/A,TRUE,"general";"via2",#N/A,TRUE,"general";"via3",#N/A,TRUE,"general"}</definedName>
    <definedName name="ertreb" localSheetId="20" hidden="1">{"via1",#N/A,TRUE,"general";"via2",#N/A,TRUE,"general";"via3",#N/A,TRUE,"general"}</definedName>
    <definedName name="ertreb" localSheetId="23" hidden="1">{"via1",#N/A,TRUE,"general";"via2",#N/A,TRUE,"general";"via3",#N/A,TRUE,"general"}</definedName>
    <definedName name="ertreb" localSheetId="24" hidden="1">{"via1",#N/A,TRUE,"general";"via2",#N/A,TRUE,"general";"via3",#N/A,TRUE,"general"}</definedName>
    <definedName name="ertreb" localSheetId="25" hidden="1">{"via1",#N/A,TRUE,"general";"via2",#N/A,TRUE,"general";"via3",#N/A,TRUE,"general"}</definedName>
    <definedName name="ertreb" localSheetId="26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14" hidden="1">{"TAB1",#N/A,TRUE,"GENERAL";"TAB2",#N/A,TRUE,"GENERAL";"TAB3",#N/A,TRUE,"GENERAL";"TAB4",#N/A,TRUE,"GENERAL";"TAB5",#N/A,TRUE,"GENERAL"}</definedName>
    <definedName name="ertret" localSheetId="20" hidden="1">{"TAB1",#N/A,TRUE,"GENERAL";"TAB2",#N/A,TRUE,"GENERAL";"TAB3",#N/A,TRUE,"GENERAL";"TAB4",#N/A,TRUE,"GENERAL";"TAB5",#N/A,TRUE,"GENERAL"}</definedName>
    <definedName name="ertret" localSheetId="23" hidden="1">{"TAB1",#N/A,TRUE,"GENERAL";"TAB2",#N/A,TRUE,"GENERAL";"TAB3",#N/A,TRUE,"GENERAL";"TAB4",#N/A,TRUE,"GENERAL";"TAB5",#N/A,TRUE,"GENERAL"}</definedName>
    <definedName name="ertret" localSheetId="24" hidden="1">{"TAB1",#N/A,TRUE,"GENERAL";"TAB2",#N/A,TRUE,"GENERAL";"TAB3",#N/A,TRUE,"GENERAL";"TAB4",#N/A,TRUE,"GENERAL";"TAB5",#N/A,TRUE,"GENERAL"}</definedName>
    <definedName name="ertret" localSheetId="25" hidden="1">{"TAB1",#N/A,TRUE,"GENERAL";"TAB2",#N/A,TRUE,"GENERAL";"TAB3",#N/A,TRUE,"GENERAL";"TAB4",#N/A,TRUE,"GENERAL";"TAB5",#N/A,TRUE,"GENERAL"}</definedName>
    <definedName name="ertret" localSheetId="26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0" hidden="1">{"via1",#N/A,TRUE,"general";"via2",#N/A,TRUE,"general";"via3",#N/A,TRUE,"general"}</definedName>
    <definedName name="erttret" localSheetId="14" hidden="1">{"via1",#N/A,TRUE,"general";"via2",#N/A,TRUE,"general";"via3",#N/A,TRUE,"general"}</definedName>
    <definedName name="erttret" localSheetId="20" hidden="1">{"via1",#N/A,TRUE,"general";"via2",#N/A,TRUE,"general";"via3",#N/A,TRUE,"general"}</definedName>
    <definedName name="erttret" localSheetId="23" hidden="1">{"via1",#N/A,TRUE,"general";"via2",#N/A,TRUE,"general";"via3",#N/A,TRUE,"general"}</definedName>
    <definedName name="erttret" localSheetId="24" hidden="1">{"via1",#N/A,TRUE,"general";"via2",#N/A,TRUE,"general";"via3",#N/A,TRUE,"general"}</definedName>
    <definedName name="erttret" localSheetId="25" hidden="1">{"via1",#N/A,TRUE,"general";"via2",#N/A,TRUE,"general";"via3",#N/A,TRUE,"general"}</definedName>
    <definedName name="erttret" localSheetId="26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14" hidden="1">{"via1",#N/A,TRUE,"general";"via2",#N/A,TRUE,"general";"via3",#N/A,TRUE,"general"}</definedName>
    <definedName name="ertuiy" localSheetId="20" hidden="1">{"via1",#N/A,TRUE,"general";"via2",#N/A,TRUE,"general";"via3",#N/A,TRUE,"general"}</definedName>
    <definedName name="ertuiy" localSheetId="23" hidden="1">{"via1",#N/A,TRUE,"general";"via2",#N/A,TRUE,"general";"via3",#N/A,TRUE,"general"}</definedName>
    <definedName name="ertuiy" localSheetId="24" hidden="1">{"via1",#N/A,TRUE,"general";"via2",#N/A,TRUE,"general";"via3",#N/A,TRUE,"general"}</definedName>
    <definedName name="ertuiy" localSheetId="25" hidden="1">{"via1",#N/A,TRUE,"general";"via2",#N/A,TRUE,"general";"via3",#N/A,TRUE,"general"}</definedName>
    <definedName name="ertuiy" localSheetId="26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14" hidden="1">{"TAB1",#N/A,TRUE,"GENERAL";"TAB2",#N/A,TRUE,"GENERAL";"TAB3",#N/A,TRUE,"GENERAL";"TAB4",#N/A,TRUE,"GENERAL";"TAB5",#N/A,TRUE,"GENERAL"}</definedName>
    <definedName name="ertwert" localSheetId="20" hidden="1">{"TAB1",#N/A,TRUE,"GENERAL";"TAB2",#N/A,TRUE,"GENERAL";"TAB3",#N/A,TRUE,"GENERAL";"TAB4",#N/A,TRUE,"GENERAL";"TAB5",#N/A,TRUE,"GENERAL"}</definedName>
    <definedName name="ertwert" localSheetId="23" hidden="1">{"TAB1",#N/A,TRUE,"GENERAL";"TAB2",#N/A,TRUE,"GENERAL";"TAB3",#N/A,TRUE,"GENERAL";"TAB4",#N/A,TRUE,"GENERAL";"TAB5",#N/A,TRUE,"GENERAL"}</definedName>
    <definedName name="ertwert" localSheetId="24" hidden="1">{"TAB1",#N/A,TRUE,"GENERAL";"TAB2",#N/A,TRUE,"GENERAL";"TAB3",#N/A,TRUE,"GENERAL";"TAB4",#N/A,TRUE,"GENERAL";"TAB5",#N/A,TRUE,"GENERAL"}</definedName>
    <definedName name="ertwert" localSheetId="25" hidden="1">{"TAB1",#N/A,TRUE,"GENERAL";"TAB2",#N/A,TRUE,"GENERAL";"TAB3",#N/A,TRUE,"GENERAL";"TAB4",#N/A,TRUE,"GENERAL";"TAB5",#N/A,TRUE,"GENERAL"}</definedName>
    <definedName name="ertwert" localSheetId="26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14" hidden="1">{"TAB1",#N/A,TRUE,"GENERAL";"TAB2",#N/A,TRUE,"GENERAL";"TAB3",#N/A,TRUE,"GENERAL";"TAB4",#N/A,TRUE,"GENERAL";"TAB5",#N/A,TRUE,"GENERAL"}</definedName>
    <definedName name="eru" localSheetId="20" hidden="1">{"TAB1",#N/A,TRUE,"GENERAL";"TAB2",#N/A,TRUE,"GENERAL";"TAB3",#N/A,TRUE,"GENERAL";"TAB4",#N/A,TRUE,"GENERAL";"TAB5",#N/A,TRUE,"GENERAL"}</definedName>
    <definedName name="eru" localSheetId="23" hidden="1">{"TAB1",#N/A,TRUE,"GENERAL";"TAB2",#N/A,TRUE,"GENERAL";"TAB3",#N/A,TRUE,"GENERAL";"TAB4",#N/A,TRUE,"GENERAL";"TAB5",#N/A,TRUE,"GENERAL"}</definedName>
    <definedName name="eru" localSheetId="24" hidden="1">{"TAB1",#N/A,TRUE,"GENERAL";"TAB2",#N/A,TRUE,"GENERAL";"TAB3",#N/A,TRUE,"GENERAL";"TAB4",#N/A,TRUE,"GENERAL";"TAB5",#N/A,TRUE,"GENERAL"}</definedName>
    <definedName name="eru" localSheetId="25" hidden="1">{"TAB1",#N/A,TRUE,"GENERAL";"TAB2",#N/A,TRUE,"GENERAL";"TAB3",#N/A,TRUE,"GENERAL";"TAB4",#N/A,TRUE,"GENERAL";"TAB5",#N/A,TRUE,"GENERAL"}</definedName>
    <definedName name="eru" localSheetId="26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0" hidden="1">{"via1",#N/A,TRUE,"general";"via2",#N/A,TRUE,"general";"via3",#N/A,TRUE,"general"}</definedName>
    <definedName name="ERV" localSheetId="14" hidden="1">{"via1",#N/A,TRUE,"general";"via2",#N/A,TRUE,"general";"via3",#N/A,TRUE,"general"}</definedName>
    <definedName name="ERV" localSheetId="20" hidden="1">{"via1",#N/A,TRUE,"general";"via2",#N/A,TRUE,"general";"via3",#N/A,TRUE,"general"}</definedName>
    <definedName name="ERV" localSheetId="23" hidden="1">{"via1",#N/A,TRUE,"general";"via2",#N/A,TRUE,"general";"via3",#N/A,TRUE,"general"}</definedName>
    <definedName name="ERV" localSheetId="24" hidden="1">{"via1",#N/A,TRUE,"general";"via2",#N/A,TRUE,"general";"via3",#N/A,TRUE,"general"}</definedName>
    <definedName name="ERV" localSheetId="25" hidden="1">{"via1",#N/A,TRUE,"general";"via2",#N/A,TRUE,"general";"via3",#N/A,TRUE,"general"}</definedName>
    <definedName name="ERV" localSheetId="26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14" hidden="1">{"via1",#N/A,TRUE,"general";"via2",#N/A,TRUE,"general";"via3",#N/A,TRUE,"general"}</definedName>
    <definedName name="erware" localSheetId="20" hidden="1">{"via1",#N/A,TRUE,"general";"via2",#N/A,TRUE,"general";"via3",#N/A,TRUE,"general"}</definedName>
    <definedName name="erware" localSheetId="23" hidden="1">{"via1",#N/A,TRUE,"general";"via2",#N/A,TRUE,"general";"via3",#N/A,TRUE,"general"}</definedName>
    <definedName name="erware" localSheetId="24" hidden="1">{"via1",#N/A,TRUE,"general";"via2",#N/A,TRUE,"general";"via3",#N/A,TRUE,"general"}</definedName>
    <definedName name="erware" localSheetId="25" hidden="1">{"via1",#N/A,TRUE,"general";"via2",#N/A,TRUE,"general";"via3",#N/A,TRUE,"general"}</definedName>
    <definedName name="erware" localSheetId="26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14" hidden="1">{"via1",#N/A,TRUE,"general";"via2",#N/A,TRUE,"general";"via3",#N/A,TRUE,"general"}</definedName>
    <definedName name="ERWER" localSheetId="20" hidden="1">{"via1",#N/A,TRUE,"general";"via2",#N/A,TRUE,"general";"via3",#N/A,TRUE,"general"}</definedName>
    <definedName name="ERWER" localSheetId="23" hidden="1">{"via1",#N/A,TRUE,"general";"via2",#N/A,TRUE,"general";"via3",#N/A,TRUE,"general"}</definedName>
    <definedName name="ERWER" localSheetId="24" hidden="1">{"via1",#N/A,TRUE,"general";"via2",#N/A,TRUE,"general";"via3",#N/A,TRUE,"general"}</definedName>
    <definedName name="ERWER" localSheetId="25" hidden="1">{"via1",#N/A,TRUE,"general";"via2",#N/A,TRUE,"general";"via3",#N/A,TRUE,"general"}</definedName>
    <definedName name="ERWER" localSheetId="26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14" hidden="1">{"TAB1",#N/A,TRUE,"GENERAL";"TAB2",#N/A,TRUE,"GENERAL";"TAB3",#N/A,TRUE,"GENERAL";"TAB4",#N/A,TRUE,"GENERAL";"TAB5",#N/A,TRUE,"GENERAL"}</definedName>
    <definedName name="erwertd" localSheetId="20" hidden="1">{"TAB1",#N/A,TRUE,"GENERAL";"TAB2",#N/A,TRUE,"GENERAL";"TAB3",#N/A,TRUE,"GENERAL";"TAB4",#N/A,TRUE,"GENERAL";"TAB5",#N/A,TRUE,"GENERAL"}</definedName>
    <definedName name="erwertd" localSheetId="23" hidden="1">{"TAB1",#N/A,TRUE,"GENERAL";"TAB2",#N/A,TRUE,"GENERAL";"TAB3",#N/A,TRUE,"GENERAL";"TAB4",#N/A,TRUE,"GENERAL";"TAB5",#N/A,TRUE,"GENERAL"}</definedName>
    <definedName name="erwertd" localSheetId="24" hidden="1">{"TAB1",#N/A,TRUE,"GENERAL";"TAB2",#N/A,TRUE,"GENERAL";"TAB3",#N/A,TRUE,"GENERAL";"TAB4",#N/A,TRUE,"GENERAL";"TAB5",#N/A,TRUE,"GENERAL"}</definedName>
    <definedName name="erwertd" localSheetId="25" hidden="1">{"TAB1",#N/A,TRUE,"GENERAL";"TAB2",#N/A,TRUE,"GENERAL";"TAB3",#N/A,TRUE,"GENERAL";"TAB4",#N/A,TRUE,"GENERAL";"TAB5",#N/A,TRUE,"GENERAL"}</definedName>
    <definedName name="erwertd" localSheetId="26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14" hidden="1">{"TAB1",#N/A,TRUE,"GENERAL";"TAB2",#N/A,TRUE,"GENERAL";"TAB3",#N/A,TRUE,"GENERAL";"TAB4",#N/A,TRUE,"GENERAL";"TAB5",#N/A,TRUE,"GENERAL"}</definedName>
    <definedName name="erwr" localSheetId="20" hidden="1">{"TAB1",#N/A,TRUE,"GENERAL";"TAB2",#N/A,TRUE,"GENERAL";"TAB3",#N/A,TRUE,"GENERAL";"TAB4",#N/A,TRUE,"GENERAL";"TAB5",#N/A,TRUE,"GENERAL"}</definedName>
    <definedName name="erwr" localSheetId="23" hidden="1">{"TAB1",#N/A,TRUE,"GENERAL";"TAB2",#N/A,TRUE,"GENERAL";"TAB3",#N/A,TRUE,"GENERAL";"TAB4",#N/A,TRUE,"GENERAL";"TAB5",#N/A,TRUE,"GENERAL"}</definedName>
    <definedName name="erwr" localSheetId="24" hidden="1">{"TAB1",#N/A,TRUE,"GENERAL";"TAB2",#N/A,TRUE,"GENERAL";"TAB3",#N/A,TRUE,"GENERAL";"TAB4",#N/A,TRUE,"GENERAL";"TAB5",#N/A,TRUE,"GENERAL"}</definedName>
    <definedName name="erwr" localSheetId="25" hidden="1">{"TAB1",#N/A,TRUE,"GENERAL";"TAB2",#N/A,TRUE,"GENERAL";"TAB3",#N/A,TRUE,"GENERAL";"TAB4",#N/A,TRUE,"GENERAL";"TAB5",#N/A,TRUE,"GENERAL"}</definedName>
    <definedName name="erwr" localSheetId="26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0" hidden="1">{"via1",#N/A,TRUE,"general";"via2",#N/A,TRUE,"general";"via3",#N/A,TRUE,"general"}</definedName>
    <definedName name="ERWRL" localSheetId="14" hidden="1">{"via1",#N/A,TRUE,"general";"via2",#N/A,TRUE,"general";"via3",#N/A,TRUE,"general"}</definedName>
    <definedName name="ERWRL" localSheetId="20" hidden="1">{"via1",#N/A,TRUE,"general";"via2",#N/A,TRUE,"general";"via3",#N/A,TRUE,"general"}</definedName>
    <definedName name="ERWRL" localSheetId="23" hidden="1">{"via1",#N/A,TRUE,"general";"via2",#N/A,TRUE,"general";"via3",#N/A,TRUE,"general"}</definedName>
    <definedName name="ERWRL" localSheetId="24" hidden="1">{"via1",#N/A,TRUE,"general";"via2",#N/A,TRUE,"general";"via3",#N/A,TRUE,"general"}</definedName>
    <definedName name="ERWRL" localSheetId="25" hidden="1">{"via1",#N/A,TRUE,"general";"via2",#N/A,TRUE,"general";"via3",#N/A,TRUE,"general"}</definedName>
    <definedName name="ERWRL" localSheetId="26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14" hidden="1">{"via1",#N/A,TRUE,"general";"via2",#N/A,TRUE,"general";"via3",#N/A,TRUE,"general"}</definedName>
    <definedName name="ery" localSheetId="20" hidden="1">{"via1",#N/A,TRUE,"general";"via2",#N/A,TRUE,"general";"via3",#N/A,TRUE,"general"}</definedName>
    <definedName name="ery" localSheetId="23" hidden="1">{"via1",#N/A,TRUE,"general";"via2",#N/A,TRUE,"general";"via3",#N/A,TRUE,"general"}</definedName>
    <definedName name="ery" localSheetId="24" hidden="1">{"via1",#N/A,TRUE,"general";"via2",#N/A,TRUE,"general";"via3",#N/A,TRUE,"general"}</definedName>
    <definedName name="ery" localSheetId="25" hidden="1">{"via1",#N/A,TRUE,"general";"via2",#N/A,TRUE,"general";"via3",#N/A,TRUE,"general"}</definedName>
    <definedName name="ery" localSheetId="26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14" hidden="1">{"via1",#N/A,TRUE,"general";"via2",#N/A,TRUE,"general";"via3",#N/A,TRUE,"general"}</definedName>
    <definedName name="eryhd" localSheetId="20" hidden="1">{"via1",#N/A,TRUE,"general";"via2",#N/A,TRUE,"general";"via3",#N/A,TRUE,"general"}</definedName>
    <definedName name="eryhd" localSheetId="23" hidden="1">{"via1",#N/A,TRUE,"general";"via2",#N/A,TRUE,"general";"via3",#N/A,TRUE,"general"}</definedName>
    <definedName name="eryhd" localSheetId="24" hidden="1">{"via1",#N/A,TRUE,"general";"via2",#N/A,TRUE,"general";"via3",#N/A,TRUE,"general"}</definedName>
    <definedName name="eryhd" localSheetId="25" hidden="1">{"via1",#N/A,TRUE,"general";"via2",#N/A,TRUE,"general";"via3",#N/A,TRUE,"general"}</definedName>
    <definedName name="eryhd" localSheetId="26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14" hidden="1">{"TAB1",#N/A,TRUE,"GENERAL";"TAB2",#N/A,TRUE,"GENERAL";"TAB3",#N/A,TRUE,"GENERAL";"TAB4",#N/A,TRUE,"GENERAL";"TAB5",#N/A,TRUE,"GENERAL"}</definedName>
    <definedName name="eryhdf" localSheetId="20" hidden="1">{"TAB1",#N/A,TRUE,"GENERAL";"TAB2",#N/A,TRUE,"GENERAL";"TAB3",#N/A,TRUE,"GENERAL";"TAB4",#N/A,TRUE,"GENERAL";"TAB5",#N/A,TRUE,"GENERAL"}</definedName>
    <definedName name="eryhdf" localSheetId="23" hidden="1">{"TAB1",#N/A,TRUE,"GENERAL";"TAB2",#N/A,TRUE,"GENERAL";"TAB3",#N/A,TRUE,"GENERAL";"TAB4",#N/A,TRUE,"GENERAL";"TAB5",#N/A,TRUE,"GENERAL"}</definedName>
    <definedName name="eryhdf" localSheetId="24" hidden="1">{"TAB1",#N/A,TRUE,"GENERAL";"TAB2",#N/A,TRUE,"GENERAL";"TAB3",#N/A,TRUE,"GENERAL";"TAB4",#N/A,TRUE,"GENERAL";"TAB5",#N/A,TRUE,"GENERAL"}</definedName>
    <definedName name="eryhdf" localSheetId="25" hidden="1">{"TAB1",#N/A,TRUE,"GENERAL";"TAB2",#N/A,TRUE,"GENERAL";"TAB3",#N/A,TRUE,"GENERAL";"TAB4",#N/A,TRUE,"GENERAL";"TAB5",#N/A,TRUE,"GENERAL"}</definedName>
    <definedName name="eryhdf" localSheetId="26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14" hidden="1">{"TAB1",#N/A,TRUE,"GENERAL";"TAB2",#N/A,TRUE,"GENERAL";"TAB3",#N/A,TRUE,"GENERAL";"TAB4",#N/A,TRUE,"GENERAL";"TAB5",#N/A,TRUE,"GENERAL"}</definedName>
    <definedName name="eryhk" localSheetId="20" hidden="1">{"TAB1",#N/A,TRUE,"GENERAL";"TAB2",#N/A,TRUE,"GENERAL";"TAB3",#N/A,TRUE,"GENERAL";"TAB4",#N/A,TRUE,"GENERAL";"TAB5",#N/A,TRUE,"GENERAL"}</definedName>
    <definedName name="eryhk" localSheetId="23" hidden="1">{"TAB1",#N/A,TRUE,"GENERAL";"TAB2",#N/A,TRUE,"GENERAL";"TAB3",#N/A,TRUE,"GENERAL";"TAB4",#N/A,TRUE,"GENERAL";"TAB5",#N/A,TRUE,"GENERAL"}</definedName>
    <definedName name="eryhk" localSheetId="24" hidden="1">{"TAB1",#N/A,TRUE,"GENERAL";"TAB2",#N/A,TRUE,"GENERAL";"TAB3",#N/A,TRUE,"GENERAL";"TAB4",#N/A,TRUE,"GENERAL";"TAB5",#N/A,TRUE,"GENERAL"}</definedName>
    <definedName name="eryhk" localSheetId="25" hidden="1">{"TAB1",#N/A,TRUE,"GENERAL";"TAB2",#N/A,TRUE,"GENERAL";"TAB3",#N/A,TRUE,"GENERAL";"TAB4",#N/A,TRUE,"GENERAL";"TAB5",#N/A,TRUE,"GENERAL"}</definedName>
    <definedName name="eryhk" localSheetId="26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14" hidden="1">{"TAB1",#N/A,TRUE,"GENERAL";"TAB2",#N/A,TRUE,"GENERAL";"TAB3",#N/A,TRUE,"GENERAL";"TAB4",#N/A,TRUE,"GENERAL";"TAB5",#N/A,TRUE,"GENERAL"}</definedName>
    <definedName name="eryhrf" localSheetId="20" hidden="1">{"TAB1",#N/A,TRUE,"GENERAL";"TAB2",#N/A,TRUE,"GENERAL";"TAB3",#N/A,TRUE,"GENERAL";"TAB4",#N/A,TRUE,"GENERAL";"TAB5",#N/A,TRUE,"GENERAL"}</definedName>
    <definedName name="eryhrf" localSheetId="23" hidden="1">{"TAB1",#N/A,TRUE,"GENERAL";"TAB2",#N/A,TRUE,"GENERAL";"TAB3",#N/A,TRUE,"GENERAL";"TAB4",#N/A,TRUE,"GENERAL";"TAB5",#N/A,TRUE,"GENERAL"}</definedName>
    <definedName name="eryhrf" localSheetId="24" hidden="1">{"TAB1",#N/A,TRUE,"GENERAL";"TAB2",#N/A,TRUE,"GENERAL";"TAB3",#N/A,TRUE,"GENERAL";"TAB4",#N/A,TRUE,"GENERAL";"TAB5",#N/A,TRUE,"GENERAL"}</definedName>
    <definedName name="eryhrf" localSheetId="25" hidden="1">{"TAB1",#N/A,TRUE,"GENERAL";"TAB2",#N/A,TRUE,"GENERAL";"TAB3",#N/A,TRUE,"GENERAL";"TAB4",#N/A,TRUE,"GENERAL";"TAB5",#N/A,TRUE,"GENERAL"}</definedName>
    <definedName name="eryhrf" localSheetId="26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14" hidden="1">{"TAB1",#N/A,TRUE,"GENERAL";"TAB2",#N/A,TRUE,"GENERAL";"TAB3",#N/A,TRUE,"GENERAL";"TAB4",#N/A,TRUE,"GENERAL";"TAB5",#N/A,TRUE,"GENERAL"}</definedName>
    <definedName name="eryre" localSheetId="20" hidden="1">{"TAB1",#N/A,TRUE,"GENERAL";"TAB2",#N/A,TRUE,"GENERAL";"TAB3",#N/A,TRUE,"GENERAL";"TAB4",#N/A,TRUE,"GENERAL";"TAB5",#N/A,TRUE,"GENERAL"}</definedName>
    <definedName name="eryre" localSheetId="23" hidden="1">{"TAB1",#N/A,TRUE,"GENERAL";"TAB2",#N/A,TRUE,"GENERAL";"TAB3",#N/A,TRUE,"GENERAL";"TAB4",#N/A,TRUE,"GENERAL";"TAB5",#N/A,TRUE,"GENERAL"}</definedName>
    <definedName name="eryre" localSheetId="24" hidden="1">{"TAB1",#N/A,TRUE,"GENERAL";"TAB2",#N/A,TRUE,"GENERAL";"TAB3",#N/A,TRUE,"GENERAL";"TAB4",#N/A,TRUE,"GENERAL";"TAB5",#N/A,TRUE,"GENERAL"}</definedName>
    <definedName name="eryre" localSheetId="25" hidden="1">{"TAB1",#N/A,TRUE,"GENERAL";"TAB2",#N/A,TRUE,"GENERAL";"TAB3",#N/A,TRUE,"GENERAL";"TAB4",#N/A,TRUE,"GENERAL";"TAB5",#N/A,TRUE,"GENERAL"}</definedName>
    <definedName name="eryre" localSheetId="26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0" hidden="1">{"via1",#N/A,TRUE,"general";"via2",#N/A,TRUE,"general";"via3",#N/A,TRUE,"general"}</definedName>
    <definedName name="erytd" localSheetId="14" hidden="1">{"via1",#N/A,TRUE,"general";"via2",#N/A,TRUE,"general";"via3",#N/A,TRUE,"general"}</definedName>
    <definedName name="erytd" localSheetId="20" hidden="1">{"via1",#N/A,TRUE,"general";"via2",#N/A,TRUE,"general";"via3",#N/A,TRUE,"general"}</definedName>
    <definedName name="erytd" localSheetId="23" hidden="1">{"via1",#N/A,TRUE,"general";"via2",#N/A,TRUE,"general";"via3",#N/A,TRUE,"general"}</definedName>
    <definedName name="erytd" localSheetId="24" hidden="1">{"via1",#N/A,TRUE,"general";"via2",#N/A,TRUE,"general";"via3",#N/A,TRUE,"general"}</definedName>
    <definedName name="erytd" localSheetId="25" hidden="1">{"via1",#N/A,TRUE,"general";"via2",#N/A,TRUE,"general";"via3",#N/A,TRUE,"general"}</definedName>
    <definedName name="erytd" localSheetId="26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14" hidden="1">{"via1",#N/A,TRUE,"general";"via2",#N/A,TRUE,"general";"via3",#N/A,TRUE,"general"}</definedName>
    <definedName name="eryty" localSheetId="20" hidden="1">{"via1",#N/A,TRUE,"general";"via2",#N/A,TRUE,"general";"via3",#N/A,TRUE,"general"}</definedName>
    <definedName name="eryty" localSheetId="23" hidden="1">{"via1",#N/A,TRUE,"general";"via2",#N/A,TRUE,"general";"via3",#N/A,TRUE,"general"}</definedName>
    <definedName name="eryty" localSheetId="24" hidden="1">{"via1",#N/A,TRUE,"general";"via2",#N/A,TRUE,"general";"via3",#N/A,TRUE,"general"}</definedName>
    <definedName name="eryty" localSheetId="25" hidden="1">{"via1",#N/A,TRUE,"general";"via2",#N/A,TRUE,"general";"via3",#N/A,TRUE,"general"}</definedName>
    <definedName name="eryty" localSheetId="26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14" hidden="1">{"via1",#N/A,TRUE,"general";"via2",#N/A,TRUE,"general";"via3",#N/A,TRUE,"general"}</definedName>
    <definedName name="eryy" localSheetId="20" hidden="1">{"via1",#N/A,TRUE,"general";"via2",#N/A,TRUE,"general";"via3",#N/A,TRUE,"general"}</definedName>
    <definedName name="eryy" localSheetId="23" hidden="1">{"via1",#N/A,TRUE,"general";"via2",#N/A,TRUE,"general";"via3",#N/A,TRUE,"general"}</definedName>
    <definedName name="eryy" localSheetId="24" hidden="1">{"via1",#N/A,TRUE,"general";"via2",#N/A,TRUE,"general";"via3",#N/A,TRUE,"general"}</definedName>
    <definedName name="eryy" localSheetId="25" hidden="1">{"via1",#N/A,TRUE,"general";"via2",#N/A,TRUE,"general";"via3",#N/A,TRUE,"general"}</definedName>
    <definedName name="eryy" localSheetId="26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localSheetId="10" hidden="1">{#N/A,#N/A,TRUE,"INGENIERIA";#N/A,#N/A,TRUE,"COMPRAS";#N/A,#N/A,TRUE,"DIRECCION";#N/A,#N/A,TRUE,"RESUMEN"}</definedName>
    <definedName name="ESTRUCTURA" localSheetId="14" hidden="1">{#N/A,#N/A,TRUE,"INGENIERIA";#N/A,#N/A,TRUE,"COMPRAS";#N/A,#N/A,TRUE,"DIRECCION";#N/A,#N/A,TRUE,"RESUMEN"}</definedName>
    <definedName name="ESTRUCTURA" localSheetId="20" hidden="1">{#N/A,#N/A,TRUE,"INGENIERIA";#N/A,#N/A,TRUE,"COMPRAS";#N/A,#N/A,TRUE,"DIRECCION";#N/A,#N/A,TRUE,"RESUMEN"}</definedName>
    <definedName name="ESTRUCTURA" localSheetId="23" hidden="1">{#N/A,#N/A,TRUE,"INGENIERIA";#N/A,#N/A,TRUE,"COMPRAS";#N/A,#N/A,TRUE,"DIRECCION";#N/A,#N/A,TRUE,"RESUMEN"}</definedName>
    <definedName name="ESTRUCTURA" localSheetId="24" hidden="1">{#N/A,#N/A,TRUE,"INGENIERIA";#N/A,#N/A,TRUE,"COMPRAS";#N/A,#N/A,TRUE,"DIRECCION";#N/A,#N/A,TRUE,"RESUMEN"}</definedName>
    <definedName name="ESTRUCTURA" localSheetId="25" hidden="1">{#N/A,#N/A,TRUE,"INGENIERIA";#N/A,#N/A,TRUE,"COMPRAS";#N/A,#N/A,TRUE,"DIRECCION";#N/A,#N/A,TRUE,"RESUMEN"}</definedName>
    <definedName name="ESTRUCTURA" localSheetId="26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10" hidden="1">{"via1",#N/A,TRUE,"general";"via2",#N/A,TRUE,"general";"via3",#N/A,TRUE,"general"}</definedName>
    <definedName name="etertgg" localSheetId="14" hidden="1">{"via1",#N/A,TRUE,"general";"via2",#N/A,TRUE,"general";"via3",#N/A,TRUE,"general"}</definedName>
    <definedName name="etertgg" localSheetId="20" hidden="1">{"via1",#N/A,TRUE,"general";"via2",#N/A,TRUE,"general";"via3",#N/A,TRUE,"general"}</definedName>
    <definedName name="etertgg" localSheetId="23" hidden="1">{"via1",#N/A,TRUE,"general";"via2",#N/A,TRUE,"general";"via3",#N/A,TRUE,"general"}</definedName>
    <definedName name="etertgg" localSheetId="24" hidden="1">{"via1",#N/A,TRUE,"general";"via2",#N/A,TRUE,"general";"via3",#N/A,TRUE,"general"}</definedName>
    <definedName name="etertgg" localSheetId="25" hidden="1">{"via1",#N/A,TRUE,"general";"via2",#N/A,TRUE,"general";"via3",#N/A,TRUE,"general"}</definedName>
    <definedName name="etertgg" localSheetId="26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0" hidden="1">{#N/A,#N/A,TRUE,"1842CWN0"}</definedName>
    <definedName name="etertt" localSheetId="14" hidden="1">{#N/A,#N/A,TRUE,"1842CWN0"}</definedName>
    <definedName name="etertt" localSheetId="20" hidden="1">{#N/A,#N/A,TRUE,"1842CWN0"}</definedName>
    <definedName name="etertt" localSheetId="23" hidden="1">{#N/A,#N/A,TRUE,"1842CWN0"}</definedName>
    <definedName name="etertt" localSheetId="24" hidden="1">{#N/A,#N/A,TRUE,"1842CWN0"}</definedName>
    <definedName name="etertt" localSheetId="25" hidden="1">{#N/A,#N/A,TRUE,"1842CWN0"}</definedName>
    <definedName name="etertt" localSheetId="26" hidden="1">{#N/A,#N/A,TRUE,"1842CWN0"}</definedName>
    <definedName name="etertt" hidden="1">{#N/A,#N/A,TRUE,"1842CWN0"}</definedName>
    <definedName name="etewt" localSheetId="10" hidden="1">{"TAB1",#N/A,TRUE,"GENERAL";"TAB2",#N/A,TRUE,"GENERAL";"TAB3",#N/A,TRUE,"GENERAL";"TAB4",#N/A,TRUE,"GENERAL";"TAB5",#N/A,TRUE,"GENERAL"}</definedName>
    <definedName name="etewt" localSheetId="14" hidden="1">{"TAB1",#N/A,TRUE,"GENERAL";"TAB2",#N/A,TRUE,"GENERAL";"TAB3",#N/A,TRUE,"GENERAL";"TAB4",#N/A,TRUE,"GENERAL";"TAB5",#N/A,TRUE,"GENERAL"}</definedName>
    <definedName name="etewt" localSheetId="20" hidden="1">{"TAB1",#N/A,TRUE,"GENERAL";"TAB2",#N/A,TRUE,"GENERAL";"TAB3",#N/A,TRUE,"GENERAL";"TAB4",#N/A,TRUE,"GENERAL";"TAB5",#N/A,TRUE,"GENERAL"}</definedName>
    <definedName name="etewt" localSheetId="23" hidden="1">{"TAB1",#N/A,TRUE,"GENERAL";"TAB2",#N/A,TRUE,"GENERAL";"TAB3",#N/A,TRUE,"GENERAL";"TAB4",#N/A,TRUE,"GENERAL";"TAB5",#N/A,TRUE,"GENERAL"}</definedName>
    <definedName name="etewt" localSheetId="24" hidden="1">{"TAB1",#N/A,TRUE,"GENERAL";"TAB2",#N/A,TRUE,"GENERAL";"TAB3",#N/A,TRUE,"GENERAL";"TAB4",#N/A,TRUE,"GENERAL";"TAB5",#N/A,TRUE,"GENERAL"}</definedName>
    <definedName name="etewt" localSheetId="25" hidden="1">{"TAB1",#N/A,TRUE,"GENERAL";"TAB2",#N/A,TRUE,"GENERAL";"TAB3",#N/A,TRUE,"GENERAL";"TAB4",#N/A,TRUE,"GENERAL";"TAB5",#N/A,TRUE,"GENERAL"}</definedName>
    <definedName name="etewt" localSheetId="26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0" hidden="1">{"via1",#N/A,TRUE,"general";"via2",#N/A,TRUE,"general";"via3",#N/A,TRUE,"general"}</definedName>
    <definedName name="etu" localSheetId="14" hidden="1">{"via1",#N/A,TRUE,"general";"via2",#N/A,TRUE,"general";"via3",#N/A,TRUE,"general"}</definedName>
    <definedName name="etu" localSheetId="20" hidden="1">{"via1",#N/A,TRUE,"general";"via2",#N/A,TRUE,"general";"via3",#N/A,TRUE,"general"}</definedName>
    <definedName name="etu" localSheetId="23" hidden="1">{"via1",#N/A,TRUE,"general";"via2",#N/A,TRUE,"general";"via3",#N/A,TRUE,"general"}</definedName>
    <definedName name="etu" localSheetId="24" hidden="1">{"via1",#N/A,TRUE,"general";"via2",#N/A,TRUE,"general";"via3",#N/A,TRUE,"general"}</definedName>
    <definedName name="etu" localSheetId="25" hidden="1">{"via1",#N/A,TRUE,"general";"via2",#N/A,TRUE,"general";"via3",#N/A,TRUE,"general"}</definedName>
    <definedName name="etu" localSheetId="26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14" hidden="1">{"via1",#N/A,TRUE,"general";"via2",#N/A,TRUE,"general";"via3",#N/A,TRUE,"general"}</definedName>
    <definedName name="etueh" localSheetId="20" hidden="1">{"via1",#N/A,TRUE,"general";"via2",#N/A,TRUE,"general";"via3",#N/A,TRUE,"general"}</definedName>
    <definedName name="etueh" localSheetId="23" hidden="1">{"via1",#N/A,TRUE,"general";"via2",#N/A,TRUE,"general";"via3",#N/A,TRUE,"general"}</definedName>
    <definedName name="etueh" localSheetId="24" hidden="1">{"via1",#N/A,TRUE,"general";"via2",#N/A,TRUE,"general";"via3",#N/A,TRUE,"general"}</definedName>
    <definedName name="etueh" localSheetId="25" hidden="1">{"via1",#N/A,TRUE,"general";"via2",#N/A,TRUE,"general";"via3",#N/A,TRUE,"general"}</definedName>
    <definedName name="etueh" localSheetId="26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14" hidden="1">{"via1",#N/A,TRUE,"general";"via2",#N/A,TRUE,"general";"via3",#N/A,TRUE,"general"}</definedName>
    <definedName name="etyty" localSheetId="20" hidden="1">{"via1",#N/A,TRUE,"general";"via2",#N/A,TRUE,"general";"via3",#N/A,TRUE,"general"}</definedName>
    <definedName name="etyty" localSheetId="23" hidden="1">{"via1",#N/A,TRUE,"general";"via2",#N/A,TRUE,"general";"via3",#N/A,TRUE,"general"}</definedName>
    <definedName name="etyty" localSheetId="24" hidden="1">{"via1",#N/A,TRUE,"general";"via2",#N/A,TRUE,"general";"via3",#N/A,TRUE,"general"}</definedName>
    <definedName name="etyty" localSheetId="25" hidden="1">{"via1",#N/A,TRUE,"general";"via2",#N/A,TRUE,"general";"via3",#N/A,TRUE,"general"}</definedName>
    <definedName name="etyty" localSheetId="26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14" hidden="1">{"TAB1",#N/A,TRUE,"GENERAL";"TAB2",#N/A,TRUE,"GENERAL";"TAB3",#N/A,TRUE,"GENERAL";"TAB4",#N/A,TRUE,"GENERAL";"TAB5",#N/A,TRUE,"GENERAL"}</definedName>
    <definedName name="etyu" localSheetId="20" hidden="1">{"TAB1",#N/A,TRUE,"GENERAL";"TAB2",#N/A,TRUE,"GENERAL";"TAB3",#N/A,TRUE,"GENERAL";"TAB4",#N/A,TRUE,"GENERAL";"TAB5",#N/A,TRUE,"GENERAL"}</definedName>
    <definedName name="etyu" localSheetId="23" hidden="1">{"TAB1",#N/A,TRUE,"GENERAL";"TAB2",#N/A,TRUE,"GENERAL";"TAB3",#N/A,TRUE,"GENERAL";"TAB4",#N/A,TRUE,"GENERAL";"TAB5",#N/A,TRUE,"GENERAL"}</definedName>
    <definedName name="etyu" localSheetId="24" hidden="1">{"TAB1",#N/A,TRUE,"GENERAL";"TAB2",#N/A,TRUE,"GENERAL";"TAB3",#N/A,TRUE,"GENERAL";"TAB4",#N/A,TRUE,"GENERAL";"TAB5",#N/A,TRUE,"GENERAL"}</definedName>
    <definedName name="etyu" localSheetId="25" hidden="1">{"TAB1",#N/A,TRUE,"GENERAL";"TAB2",#N/A,TRUE,"GENERAL";"TAB3",#N/A,TRUE,"GENERAL";"TAB4",#N/A,TRUE,"GENERAL";"TAB5",#N/A,TRUE,"GENERAL"}</definedName>
    <definedName name="etyu" localSheetId="26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0" hidden="1">{"via1",#N/A,TRUE,"general";"via2",#N/A,TRUE,"general";"via3",#N/A,TRUE,"general"}</definedName>
    <definedName name="eu" localSheetId="14" hidden="1">{"via1",#N/A,TRUE,"general";"via2",#N/A,TRUE,"general";"via3",#N/A,TRUE,"general"}</definedName>
    <definedName name="eu" localSheetId="20" hidden="1">{"via1",#N/A,TRUE,"general";"via2",#N/A,TRUE,"general";"via3",#N/A,TRUE,"general"}</definedName>
    <definedName name="eu" localSheetId="23" hidden="1">{"via1",#N/A,TRUE,"general";"via2",#N/A,TRUE,"general";"via3",#N/A,TRUE,"general"}</definedName>
    <definedName name="eu" localSheetId="24" hidden="1">{"via1",#N/A,TRUE,"general";"via2",#N/A,TRUE,"general";"via3",#N/A,TRUE,"general"}</definedName>
    <definedName name="eu" localSheetId="25" hidden="1">{"via1",#N/A,TRUE,"general";"via2",#N/A,TRUE,"general";"via3",#N/A,TRUE,"general"}</definedName>
    <definedName name="eu" localSheetId="26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14" hidden="1">{"via1",#N/A,TRUE,"general";"via2",#N/A,TRUE,"general";"via3",#N/A,TRUE,"general"}</definedName>
    <definedName name="eut" localSheetId="20" hidden="1">{"via1",#N/A,TRUE,"general";"via2",#N/A,TRUE,"general";"via3",#N/A,TRUE,"general"}</definedName>
    <definedName name="eut" localSheetId="23" hidden="1">{"via1",#N/A,TRUE,"general";"via2",#N/A,TRUE,"general";"via3",#N/A,TRUE,"general"}</definedName>
    <definedName name="eut" localSheetId="24" hidden="1">{"via1",#N/A,TRUE,"general";"via2",#N/A,TRUE,"general";"via3",#N/A,TRUE,"general"}</definedName>
    <definedName name="eut" localSheetId="25" hidden="1">{"via1",#N/A,TRUE,"general";"via2",#N/A,TRUE,"general";"via3",#N/A,TRUE,"general"}</definedName>
    <definedName name="eut" localSheetId="26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14" hidden="1">{"TAB1",#N/A,TRUE,"GENERAL";"TAB2",#N/A,TRUE,"GENERAL";"TAB3",#N/A,TRUE,"GENERAL";"TAB4",#N/A,TRUE,"GENERAL";"TAB5",#N/A,TRUE,"GENERAL"}</definedName>
    <definedName name="euyt" localSheetId="20" hidden="1">{"TAB1",#N/A,TRUE,"GENERAL";"TAB2",#N/A,TRUE,"GENERAL";"TAB3",#N/A,TRUE,"GENERAL";"TAB4",#N/A,TRUE,"GENERAL";"TAB5",#N/A,TRUE,"GENERAL"}</definedName>
    <definedName name="euyt" localSheetId="23" hidden="1">{"TAB1",#N/A,TRUE,"GENERAL";"TAB2",#N/A,TRUE,"GENERAL";"TAB3",#N/A,TRUE,"GENERAL";"TAB4",#N/A,TRUE,"GENERAL";"TAB5",#N/A,TRUE,"GENERAL"}</definedName>
    <definedName name="euyt" localSheetId="24" hidden="1">{"TAB1",#N/A,TRUE,"GENERAL";"TAB2",#N/A,TRUE,"GENERAL";"TAB3",#N/A,TRUE,"GENERAL";"TAB4",#N/A,TRUE,"GENERAL";"TAB5",#N/A,TRUE,"GENERAL"}</definedName>
    <definedName name="euyt" localSheetId="25" hidden="1">{"TAB1",#N/A,TRUE,"GENERAL";"TAB2",#N/A,TRUE,"GENERAL";"TAB3",#N/A,TRUE,"GENERAL";"TAB4",#N/A,TRUE,"GENERAL";"TAB5",#N/A,TRUE,"GENERAL"}</definedName>
    <definedName name="euyt" localSheetId="26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14" hidden="1">{"TAB1",#N/A,TRUE,"GENERAL";"TAB2",#N/A,TRUE,"GENERAL";"TAB3",#N/A,TRUE,"GENERAL";"TAB4",#N/A,TRUE,"GENERAL";"TAB5",#N/A,TRUE,"GENERAL"}</definedName>
    <definedName name="ewegt" localSheetId="20" hidden="1">{"TAB1",#N/A,TRUE,"GENERAL";"TAB2",#N/A,TRUE,"GENERAL";"TAB3",#N/A,TRUE,"GENERAL";"TAB4",#N/A,TRUE,"GENERAL";"TAB5",#N/A,TRUE,"GENERAL"}</definedName>
    <definedName name="ewegt" localSheetId="23" hidden="1">{"TAB1",#N/A,TRUE,"GENERAL";"TAB2",#N/A,TRUE,"GENERAL";"TAB3",#N/A,TRUE,"GENERAL";"TAB4",#N/A,TRUE,"GENERAL";"TAB5",#N/A,TRUE,"GENERAL"}</definedName>
    <definedName name="ewegt" localSheetId="24" hidden="1">{"TAB1",#N/A,TRUE,"GENERAL";"TAB2",#N/A,TRUE,"GENERAL";"TAB3",#N/A,TRUE,"GENERAL";"TAB4",#N/A,TRUE,"GENERAL";"TAB5",#N/A,TRUE,"GENERAL"}</definedName>
    <definedName name="ewegt" localSheetId="25" hidden="1">{"TAB1",#N/A,TRUE,"GENERAL";"TAB2",#N/A,TRUE,"GENERAL";"TAB3",#N/A,TRUE,"GENERAL";"TAB4",#N/A,TRUE,"GENERAL";"TAB5",#N/A,TRUE,"GENERAL"}</definedName>
    <definedName name="ewegt" localSheetId="26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14" hidden="1">{"TAB1",#N/A,TRUE,"GENERAL";"TAB2",#N/A,TRUE,"GENERAL";"TAB3",#N/A,TRUE,"GENERAL";"TAB4",#N/A,TRUE,"GENERAL";"TAB5",#N/A,TRUE,"GENERAL"}</definedName>
    <definedName name="ewfewfg" localSheetId="20" hidden="1">{"TAB1",#N/A,TRUE,"GENERAL";"TAB2",#N/A,TRUE,"GENERAL";"TAB3",#N/A,TRUE,"GENERAL";"TAB4",#N/A,TRUE,"GENERAL";"TAB5",#N/A,TRUE,"GENERAL"}</definedName>
    <definedName name="ewfewfg" localSheetId="23" hidden="1">{"TAB1",#N/A,TRUE,"GENERAL";"TAB2",#N/A,TRUE,"GENERAL";"TAB3",#N/A,TRUE,"GENERAL";"TAB4",#N/A,TRUE,"GENERAL";"TAB5",#N/A,TRUE,"GENERAL"}</definedName>
    <definedName name="ewfewfg" localSheetId="24" hidden="1">{"TAB1",#N/A,TRUE,"GENERAL";"TAB2",#N/A,TRUE,"GENERAL";"TAB3",#N/A,TRUE,"GENERAL";"TAB4",#N/A,TRUE,"GENERAL";"TAB5",#N/A,TRUE,"GENERAL"}</definedName>
    <definedName name="ewfewfg" localSheetId="25" hidden="1">{"TAB1",#N/A,TRUE,"GENERAL";"TAB2",#N/A,TRUE,"GENERAL";"TAB3",#N/A,TRUE,"GENERAL";"TAB4",#N/A,TRUE,"GENERAL";"TAB5",#N/A,TRUE,"GENERAL"}</definedName>
    <definedName name="ewfewfg" localSheetId="26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14" hidden="1">{"TAB1",#N/A,TRUE,"GENERAL";"TAB2",#N/A,TRUE,"GENERAL";"TAB3",#N/A,TRUE,"GENERAL";"TAB4",#N/A,TRUE,"GENERAL";"TAB5",#N/A,TRUE,"GENERAL"}</definedName>
    <definedName name="ewre" localSheetId="20" hidden="1">{"TAB1",#N/A,TRUE,"GENERAL";"TAB2",#N/A,TRUE,"GENERAL";"TAB3",#N/A,TRUE,"GENERAL";"TAB4",#N/A,TRUE,"GENERAL";"TAB5",#N/A,TRUE,"GENERAL"}</definedName>
    <definedName name="ewre" localSheetId="23" hidden="1">{"TAB1",#N/A,TRUE,"GENERAL";"TAB2",#N/A,TRUE,"GENERAL";"TAB3",#N/A,TRUE,"GENERAL";"TAB4",#N/A,TRUE,"GENERAL";"TAB5",#N/A,TRUE,"GENERAL"}</definedName>
    <definedName name="ewre" localSheetId="24" hidden="1">{"TAB1",#N/A,TRUE,"GENERAL";"TAB2",#N/A,TRUE,"GENERAL";"TAB3",#N/A,TRUE,"GENERAL";"TAB4",#N/A,TRUE,"GENERAL";"TAB5",#N/A,TRUE,"GENERAL"}</definedName>
    <definedName name="ewre" localSheetId="25" hidden="1">{"TAB1",#N/A,TRUE,"GENERAL";"TAB2",#N/A,TRUE,"GENERAL";"TAB3",#N/A,TRUE,"GENERAL";"TAB4",#N/A,TRUE,"GENERAL";"TAB5",#N/A,TRUE,"GENERAL"}</definedName>
    <definedName name="ewre" localSheetId="26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14" hidden="1">{"TAB1",#N/A,TRUE,"GENERAL";"TAB2",#N/A,TRUE,"GENERAL";"TAB3",#N/A,TRUE,"GENERAL";"TAB4",#N/A,TRUE,"GENERAL";"TAB5",#N/A,TRUE,"GENERAL"}</definedName>
    <definedName name="ewrewf" localSheetId="20" hidden="1">{"TAB1",#N/A,TRUE,"GENERAL";"TAB2",#N/A,TRUE,"GENERAL";"TAB3",#N/A,TRUE,"GENERAL";"TAB4",#N/A,TRUE,"GENERAL";"TAB5",#N/A,TRUE,"GENERAL"}</definedName>
    <definedName name="ewrewf" localSheetId="23" hidden="1">{"TAB1",#N/A,TRUE,"GENERAL";"TAB2",#N/A,TRUE,"GENERAL";"TAB3",#N/A,TRUE,"GENERAL";"TAB4",#N/A,TRUE,"GENERAL";"TAB5",#N/A,TRUE,"GENERAL"}</definedName>
    <definedName name="ewrewf" localSheetId="24" hidden="1">{"TAB1",#N/A,TRUE,"GENERAL";"TAB2",#N/A,TRUE,"GENERAL";"TAB3",#N/A,TRUE,"GENERAL";"TAB4",#N/A,TRUE,"GENERAL";"TAB5",#N/A,TRUE,"GENERAL"}</definedName>
    <definedName name="ewrewf" localSheetId="25" hidden="1">{"TAB1",#N/A,TRUE,"GENERAL";"TAB2",#N/A,TRUE,"GENERAL";"TAB3",#N/A,TRUE,"GENERAL";"TAB4",#N/A,TRUE,"GENERAL";"TAB5",#N/A,TRUE,"GENERAL"}</definedName>
    <definedName name="ewrewf" localSheetId="26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14" hidden="1">{"TAB1",#N/A,TRUE,"GENERAL";"TAB2",#N/A,TRUE,"GENERAL";"TAB3",#N/A,TRUE,"GENERAL";"TAB4",#N/A,TRUE,"GENERAL";"TAB5",#N/A,TRUE,"GENERAL"}</definedName>
    <definedName name="ewrr" localSheetId="20" hidden="1">{"TAB1",#N/A,TRUE,"GENERAL";"TAB2",#N/A,TRUE,"GENERAL";"TAB3",#N/A,TRUE,"GENERAL";"TAB4",#N/A,TRUE,"GENERAL";"TAB5",#N/A,TRUE,"GENERAL"}</definedName>
    <definedName name="ewrr" localSheetId="23" hidden="1">{"TAB1",#N/A,TRUE,"GENERAL";"TAB2",#N/A,TRUE,"GENERAL";"TAB3",#N/A,TRUE,"GENERAL";"TAB4",#N/A,TRUE,"GENERAL";"TAB5",#N/A,TRUE,"GENERAL"}</definedName>
    <definedName name="ewrr" localSheetId="24" hidden="1">{"TAB1",#N/A,TRUE,"GENERAL";"TAB2",#N/A,TRUE,"GENERAL";"TAB3",#N/A,TRUE,"GENERAL";"TAB4",#N/A,TRUE,"GENERAL";"TAB5",#N/A,TRUE,"GENERAL"}</definedName>
    <definedName name="ewrr" localSheetId="25" hidden="1">{"TAB1",#N/A,TRUE,"GENERAL";"TAB2",#N/A,TRUE,"GENERAL";"TAB3",#N/A,TRUE,"GENERAL";"TAB4",#N/A,TRUE,"GENERAL";"TAB5",#N/A,TRUE,"GENERAL"}</definedName>
    <definedName name="ewrr" localSheetId="26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14" hidden="1">{"TAB1",#N/A,TRUE,"GENERAL";"TAB2",#N/A,TRUE,"GENERAL";"TAB3",#N/A,TRUE,"GENERAL";"TAB4",#N/A,TRUE,"GENERAL";"TAB5",#N/A,TRUE,"GENERAL"}</definedName>
    <definedName name="ewrt" localSheetId="20" hidden="1">{"TAB1",#N/A,TRUE,"GENERAL";"TAB2",#N/A,TRUE,"GENERAL";"TAB3",#N/A,TRUE,"GENERAL";"TAB4",#N/A,TRUE,"GENERAL";"TAB5",#N/A,TRUE,"GENERAL"}</definedName>
    <definedName name="ewrt" localSheetId="23" hidden="1">{"TAB1",#N/A,TRUE,"GENERAL";"TAB2",#N/A,TRUE,"GENERAL";"TAB3",#N/A,TRUE,"GENERAL";"TAB4",#N/A,TRUE,"GENERAL";"TAB5",#N/A,TRUE,"GENERAL"}</definedName>
    <definedName name="ewrt" localSheetId="24" hidden="1">{"TAB1",#N/A,TRUE,"GENERAL";"TAB2",#N/A,TRUE,"GENERAL";"TAB3",#N/A,TRUE,"GENERAL";"TAB4",#N/A,TRUE,"GENERAL";"TAB5",#N/A,TRUE,"GENERAL"}</definedName>
    <definedName name="ewrt" localSheetId="25" hidden="1">{"TAB1",#N/A,TRUE,"GENERAL";"TAB2",#N/A,TRUE,"GENERAL";"TAB3",#N/A,TRUE,"GENERAL";"TAB4",#N/A,TRUE,"GENERAL";"TAB5",#N/A,TRUE,"GENERAL"}</definedName>
    <definedName name="ewrt" localSheetId="26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14" hidden="1">{"TAB1",#N/A,TRUE,"GENERAL";"TAB2",#N/A,TRUE,"GENERAL";"TAB3",#N/A,TRUE,"GENERAL";"TAB4",#N/A,TRUE,"GENERAL";"TAB5",#N/A,TRUE,"GENERAL"}</definedName>
    <definedName name="ewrwer" localSheetId="20" hidden="1">{"TAB1",#N/A,TRUE,"GENERAL";"TAB2",#N/A,TRUE,"GENERAL";"TAB3",#N/A,TRUE,"GENERAL";"TAB4",#N/A,TRUE,"GENERAL";"TAB5",#N/A,TRUE,"GENERAL"}</definedName>
    <definedName name="ewrwer" localSheetId="23" hidden="1">{"TAB1",#N/A,TRUE,"GENERAL";"TAB2",#N/A,TRUE,"GENERAL";"TAB3",#N/A,TRUE,"GENERAL";"TAB4",#N/A,TRUE,"GENERAL";"TAB5",#N/A,TRUE,"GENERAL"}</definedName>
    <definedName name="ewrwer" localSheetId="24" hidden="1">{"TAB1",#N/A,TRUE,"GENERAL";"TAB2",#N/A,TRUE,"GENERAL";"TAB3",#N/A,TRUE,"GENERAL";"TAB4",#N/A,TRUE,"GENERAL";"TAB5",#N/A,TRUE,"GENERAL"}</definedName>
    <definedName name="ewrwer" localSheetId="25" hidden="1">{"TAB1",#N/A,TRUE,"GENERAL";"TAB2",#N/A,TRUE,"GENERAL";"TAB3",#N/A,TRUE,"GENERAL";"TAB4",#N/A,TRUE,"GENERAL";"TAB5",#N/A,TRUE,"GENERAL"}</definedName>
    <definedName name="ewrwer" localSheetId="26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40" hidden="1">#REF!</definedName>
    <definedName name="EX" localSheetId="10" hidden="1">#REF!</definedName>
    <definedName name="EX" localSheetId="41" hidden="1">#REF!</definedName>
    <definedName name="EX" localSheetId="44" hidden="1">#REF!</definedName>
    <definedName name="EX" localSheetId="14" hidden="1">#REF!</definedName>
    <definedName name="EX" localSheetId="50" hidden="1">#REF!</definedName>
    <definedName name="EX" localSheetId="20" hidden="1">#REF!</definedName>
    <definedName name="EX" localSheetId="51" hidden="1">#REF!</definedName>
    <definedName name="EX" localSheetId="21" hidden="1">#REF!</definedName>
    <definedName name="EX" localSheetId="52" hidden="1">#REF!</definedName>
    <definedName name="EX" localSheetId="53" hidden="1">#REF!</definedName>
    <definedName name="EX" localSheetId="23" hidden="1">#REF!</definedName>
    <definedName name="EX" localSheetId="54" hidden="1">#REF!</definedName>
    <definedName name="EX" localSheetId="55" hidden="1">#REF!</definedName>
    <definedName name="EX" localSheetId="25" hidden="1">#REF!</definedName>
    <definedName name="EX" localSheetId="56" hidden="1">#REF!</definedName>
    <definedName name="EX" localSheetId="26" hidden="1">#REF!</definedName>
    <definedName name="EX" localSheetId="37" hidden="1">#REF!</definedName>
    <definedName name="EX" hidden="1">#REF!</definedName>
    <definedName name="EX_1" localSheetId="40" hidden="1">#REF!</definedName>
    <definedName name="EX_1" localSheetId="10" hidden="1">#REF!</definedName>
    <definedName name="EX_1" localSheetId="41" hidden="1">#REF!</definedName>
    <definedName name="EX_1" localSheetId="44" hidden="1">#REF!</definedName>
    <definedName name="EX_1" localSheetId="14" hidden="1">#REF!</definedName>
    <definedName name="EX_1" localSheetId="50" hidden="1">#REF!</definedName>
    <definedName name="EX_1" localSheetId="20" hidden="1">#REF!</definedName>
    <definedName name="EX_1" localSheetId="51" hidden="1">#REF!</definedName>
    <definedName name="EX_1" localSheetId="21" hidden="1">#REF!</definedName>
    <definedName name="EX_1" localSheetId="52" hidden="1">#REF!</definedName>
    <definedName name="EX_1" localSheetId="53" hidden="1">#REF!</definedName>
    <definedName name="EX_1" localSheetId="23" hidden="1">#REF!</definedName>
    <definedName name="EX_1" localSheetId="54" hidden="1">#REF!</definedName>
    <definedName name="EX_1" localSheetId="55" hidden="1">#REF!</definedName>
    <definedName name="EX_1" localSheetId="25" hidden="1">#REF!</definedName>
    <definedName name="EX_1" localSheetId="56" hidden="1">#REF!</definedName>
    <definedName name="EX_1" localSheetId="26" hidden="1">#REF!</definedName>
    <definedName name="EX_1" localSheetId="37" hidden="1">#REF!</definedName>
    <definedName name="EX_1" hidden="1">#REF!</definedName>
    <definedName name="FAC" localSheetId="40" hidden="1">#REF!</definedName>
    <definedName name="FAC" localSheetId="10" hidden="1">#REF!</definedName>
    <definedName name="FAC" localSheetId="41" hidden="1">#REF!</definedName>
    <definedName name="FAC" localSheetId="44" hidden="1">#REF!</definedName>
    <definedName name="FAC" localSheetId="14" hidden="1">#REF!</definedName>
    <definedName name="FAC" localSheetId="50" hidden="1">#REF!</definedName>
    <definedName name="FAC" localSheetId="20" hidden="1">#REF!</definedName>
    <definedName name="FAC" localSheetId="51" hidden="1">#REF!</definedName>
    <definedName name="FAC" localSheetId="21" hidden="1">#REF!</definedName>
    <definedName name="FAC" localSheetId="52" hidden="1">#REF!</definedName>
    <definedName name="FAC" localSheetId="53" hidden="1">#REF!</definedName>
    <definedName name="FAC" localSheetId="23" hidden="1">#REF!</definedName>
    <definedName name="FAC" localSheetId="54" hidden="1">#REF!</definedName>
    <definedName name="FAC" localSheetId="55" hidden="1">#REF!</definedName>
    <definedName name="FAC" localSheetId="25" hidden="1">#REF!</definedName>
    <definedName name="FAC" localSheetId="56" hidden="1">#REF!</definedName>
    <definedName name="FAC" localSheetId="26" hidden="1">#REF!</definedName>
    <definedName name="FAC" localSheetId="37" hidden="1">#REF!</definedName>
    <definedName name="FAC" hidden="1">#REF!</definedName>
    <definedName name="fda" localSheetId="10" hidden="1">{"TAB1",#N/A,TRUE,"GENERAL";"TAB2",#N/A,TRUE,"GENERAL";"TAB3",#N/A,TRUE,"GENERAL";"TAB4",#N/A,TRUE,"GENERAL";"TAB5",#N/A,TRUE,"GENERAL"}</definedName>
    <definedName name="fda" localSheetId="14" hidden="1">{"TAB1",#N/A,TRUE,"GENERAL";"TAB2",#N/A,TRUE,"GENERAL";"TAB3",#N/A,TRUE,"GENERAL";"TAB4",#N/A,TRUE,"GENERAL";"TAB5",#N/A,TRUE,"GENERAL"}</definedName>
    <definedName name="fda" localSheetId="20" hidden="1">{"TAB1",#N/A,TRUE,"GENERAL";"TAB2",#N/A,TRUE,"GENERAL";"TAB3",#N/A,TRUE,"GENERAL";"TAB4",#N/A,TRUE,"GENERAL";"TAB5",#N/A,TRUE,"GENERAL"}</definedName>
    <definedName name="fda" localSheetId="23" hidden="1">{"TAB1",#N/A,TRUE,"GENERAL";"TAB2",#N/A,TRUE,"GENERAL";"TAB3",#N/A,TRUE,"GENERAL";"TAB4",#N/A,TRUE,"GENERAL";"TAB5",#N/A,TRUE,"GENERAL"}</definedName>
    <definedName name="fda" localSheetId="24" hidden="1">{"TAB1",#N/A,TRUE,"GENERAL";"TAB2",#N/A,TRUE,"GENERAL";"TAB3",#N/A,TRUE,"GENERAL";"TAB4",#N/A,TRUE,"GENERAL";"TAB5",#N/A,TRUE,"GENERAL"}</definedName>
    <definedName name="fda" localSheetId="25" hidden="1">{"TAB1",#N/A,TRUE,"GENERAL";"TAB2",#N/A,TRUE,"GENERAL";"TAB3",#N/A,TRUE,"GENERAL";"TAB4",#N/A,TRUE,"GENERAL";"TAB5",#N/A,TRUE,"GENERAL"}</definedName>
    <definedName name="fda" localSheetId="26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0" hidden="1">{"PRES REHAB ARM-PER POR ITEMS  KM A KM",#N/A,TRUE,"Rehabilitacion Arm-Per"}</definedName>
    <definedName name="fdadsfa" localSheetId="14" hidden="1">{"PRES REHAB ARM-PER POR ITEMS  KM A KM",#N/A,TRUE,"Rehabilitacion Arm-Per"}</definedName>
    <definedName name="fdadsfa" localSheetId="20" hidden="1">{"PRES REHAB ARM-PER POR ITEMS  KM A KM",#N/A,TRUE,"Rehabilitacion Arm-Per"}</definedName>
    <definedName name="fdadsfa" localSheetId="23" hidden="1">{"PRES REHAB ARM-PER POR ITEMS  KM A KM",#N/A,TRUE,"Rehabilitacion Arm-Per"}</definedName>
    <definedName name="fdadsfa" localSheetId="24" hidden="1">{"PRES REHAB ARM-PER POR ITEMS  KM A KM",#N/A,TRUE,"Rehabilitacion Arm-Per"}</definedName>
    <definedName name="fdadsfa" localSheetId="25" hidden="1">{"PRES REHAB ARM-PER POR ITEMS  KM A KM",#N/A,TRUE,"Rehabilitacion Arm-Per"}</definedName>
    <definedName name="fdadsfa" localSheetId="26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0" hidden="1">{"TAB1",#N/A,TRUE,"GENERAL";"TAB2",#N/A,TRUE,"GENERAL";"TAB3",#N/A,TRUE,"GENERAL";"TAB4",#N/A,TRUE,"GENERAL";"TAB5",#N/A,TRUE,"GENERAL"}</definedName>
    <definedName name="fdbjp" localSheetId="14" hidden="1">{"TAB1",#N/A,TRUE,"GENERAL";"TAB2",#N/A,TRUE,"GENERAL";"TAB3",#N/A,TRUE,"GENERAL";"TAB4",#N/A,TRUE,"GENERAL";"TAB5",#N/A,TRUE,"GENERAL"}</definedName>
    <definedName name="fdbjp" localSheetId="20" hidden="1">{"TAB1",#N/A,TRUE,"GENERAL";"TAB2",#N/A,TRUE,"GENERAL";"TAB3",#N/A,TRUE,"GENERAL";"TAB4",#N/A,TRUE,"GENERAL";"TAB5",#N/A,TRUE,"GENERAL"}</definedName>
    <definedName name="fdbjp" localSheetId="23" hidden="1">{"TAB1",#N/A,TRUE,"GENERAL";"TAB2",#N/A,TRUE,"GENERAL";"TAB3",#N/A,TRUE,"GENERAL";"TAB4",#N/A,TRUE,"GENERAL";"TAB5",#N/A,TRUE,"GENERAL"}</definedName>
    <definedName name="fdbjp" localSheetId="24" hidden="1">{"TAB1",#N/A,TRUE,"GENERAL";"TAB2",#N/A,TRUE,"GENERAL";"TAB3",#N/A,TRUE,"GENERAL";"TAB4",#N/A,TRUE,"GENERAL";"TAB5",#N/A,TRUE,"GENERAL"}</definedName>
    <definedName name="fdbjp" localSheetId="25" hidden="1">{"TAB1",#N/A,TRUE,"GENERAL";"TAB2",#N/A,TRUE,"GENERAL";"TAB3",#N/A,TRUE,"GENERAL";"TAB4",#N/A,TRUE,"GENERAL";"TAB5",#N/A,TRUE,"GENERAL"}</definedName>
    <definedName name="fdbjp" localSheetId="26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14" hidden="1">{"TAB1",#N/A,TRUE,"GENERAL";"TAB2",#N/A,TRUE,"GENERAL";"TAB3",#N/A,TRUE,"GENERAL";"TAB4",#N/A,TRUE,"GENERAL";"TAB5",#N/A,TRUE,"GENERAL"}</definedName>
    <definedName name="fdf" localSheetId="20" hidden="1">{"TAB1",#N/A,TRUE,"GENERAL";"TAB2",#N/A,TRUE,"GENERAL";"TAB3",#N/A,TRUE,"GENERAL";"TAB4",#N/A,TRUE,"GENERAL";"TAB5",#N/A,TRUE,"GENERAL"}</definedName>
    <definedName name="fdf" localSheetId="23" hidden="1">{"TAB1",#N/A,TRUE,"GENERAL";"TAB2",#N/A,TRUE,"GENERAL";"TAB3",#N/A,TRUE,"GENERAL";"TAB4",#N/A,TRUE,"GENERAL";"TAB5",#N/A,TRUE,"GENERAL"}</definedName>
    <definedName name="fdf" localSheetId="24" hidden="1">{"TAB1",#N/A,TRUE,"GENERAL";"TAB2",#N/A,TRUE,"GENERAL";"TAB3",#N/A,TRUE,"GENERAL";"TAB4",#N/A,TRUE,"GENERAL";"TAB5",#N/A,TRUE,"GENERAL"}</definedName>
    <definedName name="fdf" localSheetId="25" hidden="1">{"TAB1",#N/A,TRUE,"GENERAL";"TAB2",#N/A,TRUE,"GENERAL";"TAB3",#N/A,TRUE,"GENERAL";"TAB4",#N/A,TRUE,"GENERAL";"TAB5",#N/A,TRUE,"GENERAL"}</definedName>
    <definedName name="fdf" localSheetId="26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0" hidden="1">{"via1",#N/A,TRUE,"general";"via2",#N/A,TRUE,"general";"via3",#N/A,TRUE,"general"}</definedName>
    <definedName name="fdg" localSheetId="14" hidden="1">{"via1",#N/A,TRUE,"general";"via2",#N/A,TRUE,"general";"via3",#N/A,TRUE,"general"}</definedName>
    <definedName name="fdg" localSheetId="20" hidden="1">{"via1",#N/A,TRUE,"general";"via2",#N/A,TRUE,"general";"via3",#N/A,TRUE,"general"}</definedName>
    <definedName name="fdg" localSheetId="23" hidden="1">{"via1",#N/A,TRUE,"general";"via2",#N/A,TRUE,"general";"via3",#N/A,TRUE,"general"}</definedName>
    <definedName name="fdg" localSheetId="24" hidden="1">{"via1",#N/A,TRUE,"general";"via2",#N/A,TRUE,"general";"via3",#N/A,TRUE,"general"}</definedName>
    <definedName name="fdg" localSheetId="25" hidden="1">{"via1",#N/A,TRUE,"general";"via2",#N/A,TRUE,"general";"via3",#N/A,TRUE,"general"}</definedName>
    <definedName name="fdg" localSheetId="26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14" hidden="1">{"TAB1",#N/A,TRUE,"GENERAL";"TAB2",#N/A,TRUE,"GENERAL";"TAB3",#N/A,TRUE,"GENERAL";"TAB4",#N/A,TRUE,"GENERAL";"TAB5",#N/A,TRUE,"GENERAL"}</definedName>
    <definedName name="FDGD" localSheetId="20" hidden="1">{"TAB1",#N/A,TRUE,"GENERAL";"TAB2",#N/A,TRUE,"GENERAL";"TAB3",#N/A,TRUE,"GENERAL";"TAB4",#N/A,TRUE,"GENERAL";"TAB5",#N/A,TRUE,"GENERAL"}</definedName>
    <definedName name="FDGD" localSheetId="23" hidden="1">{"TAB1",#N/A,TRUE,"GENERAL";"TAB2",#N/A,TRUE,"GENERAL";"TAB3",#N/A,TRUE,"GENERAL";"TAB4",#N/A,TRUE,"GENERAL";"TAB5",#N/A,TRUE,"GENERAL"}</definedName>
    <definedName name="FDGD" localSheetId="24" hidden="1">{"TAB1",#N/A,TRUE,"GENERAL";"TAB2",#N/A,TRUE,"GENERAL";"TAB3",#N/A,TRUE,"GENERAL";"TAB4",#N/A,TRUE,"GENERAL";"TAB5",#N/A,TRUE,"GENERAL"}</definedName>
    <definedName name="FDGD" localSheetId="25" hidden="1">{"TAB1",#N/A,TRUE,"GENERAL";"TAB2",#N/A,TRUE,"GENERAL";"TAB3",#N/A,TRUE,"GENERAL";"TAB4",#N/A,TRUE,"GENERAL";"TAB5",#N/A,TRUE,"GENERAL"}</definedName>
    <definedName name="FDGD" localSheetId="26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14" hidden="1">{"TAB1",#N/A,TRUE,"GENERAL";"TAB2",#N/A,TRUE,"GENERAL";"TAB3",#N/A,TRUE,"GENERAL";"TAB4",#N/A,TRUE,"GENERAL";"TAB5",#N/A,TRUE,"GENERAL"}</definedName>
    <definedName name="FDGFDBBP" localSheetId="20" hidden="1">{"TAB1",#N/A,TRUE,"GENERAL";"TAB2",#N/A,TRUE,"GENERAL";"TAB3",#N/A,TRUE,"GENERAL";"TAB4",#N/A,TRUE,"GENERAL";"TAB5",#N/A,TRUE,"GENERAL"}</definedName>
    <definedName name="FDGFDBBP" localSheetId="23" hidden="1">{"TAB1",#N/A,TRUE,"GENERAL";"TAB2",#N/A,TRUE,"GENERAL";"TAB3",#N/A,TRUE,"GENERAL";"TAB4",#N/A,TRUE,"GENERAL";"TAB5",#N/A,TRUE,"GENERAL"}</definedName>
    <definedName name="FDGFDBBP" localSheetId="24" hidden="1">{"TAB1",#N/A,TRUE,"GENERAL";"TAB2",#N/A,TRUE,"GENERAL";"TAB3",#N/A,TRUE,"GENERAL";"TAB4",#N/A,TRUE,"GENERAL";"TAB5",#N/A,TRUE,"GENERAL"}</definedName>
    <definedName name="FDGFDBBP" localSheetId="25" hidden="1">{"TAB1",#N/A,TRUE,"GENERAL";"TAB2",#N/A,TRUE,"GENERAL";"TAB3",#N/A,TRUE,"GENERAL";"TAB4",#N/A,TRUE,"GENERAL";"TAB5",#N/A,TRUE,"GENERAL"}</definedName>
    <definedName name="FDGFDBBP" localSheetId="26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14" hidden="1">{"TAB1",#N/A,TRUE,"GENERAL";"TAB2",#N/A,TRUE,"GENERAL";"TAB3",#N/A,TRUE,"GENERAL";"TAB4",#N/A,TRUE,"GENERAL";"TAB5",#N/A,TRUE,"GENERAL"}</definedName>
    <definedName name="fdh" localSheetId="20" hidden="1">{"TAB1",#N/A,TRUE,"GENERAL";"TAB2",#N/A,TRUE,"GENERAL";"TAB3",#N/A,TRUE,"GENERAL";"TAB4",#N/A,TRUE,"GENERAL";"TAB5",#N/A,TRUE,"GENERAL"}</definedName>
    <definedName name="fdh" localSheetId="23" hidden="1">{"TAB1",#N/A,TRUE,"GENERAL";"TAB2",#N/A,TRUE,"GENERAL";"TAB3",#N/A,TRUE,"GENERAL";"TAB4",#N/A,TRUE,"GENERAL";"TAB5",#N/A,TRUE,"GENERAL"}</definedName>
    <definedName name="fdh" localSheetId="24" hidden="1">{"TAB1",#N/A,TRUE,"GENERAL";"TAB2",#N/A,TRUE,"GENERAL";"TAB3",#N/A,TRUE,"GENERAL";"TAB4",#N/A,TRUE,"GENERAL";"TAB5",#N/A,TRUE,"GENERAL"}</definedName>
    <definedName name="fdh" localSheetId="25" hidden="1">{"TAB1",#N/A,TRUE,"GENERAL";"TAB2",#N/A,TRUE,"GENERAL";"TAB3",#N/A,TRUE,"GENERAL";"TAB4",#N/A,TRUE,"GENERAL";"TAB5",#N/A,TRUE,"GENERAL"}</definedName>
    <definedName name="fdh" localSheetId="26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14" hidden="1">{"TAB1",#N/A,TRUE,"GENERAL";"TAB2",#N/A,TRUE,"GENERAL";"TAB3",#N/A,TRUE,"GENERAL";"TAB4",#N/A,TRUE,"GENERAL";"TAB5",#N/A,TRUE,"GENERAL"}</definedName>
    <definedName name="fdsf" localSheetId="20" hidden="1">{"TAB1",#N/A,TRUE,"GENERAL";"TAB2",#N/A,TRUE,"GENERAL";"TAB3",#N/A,TRUE,"GENERAL";"TAB4",#N/A,TRUE,"GENERAL";"TAB5",#N/A,TRUE,"GENERAL"}</definedName>
    <definedName name="fdsf" localSheetId="23" hidden="1">{"TAB1",#N/A,TRUE,"GENERAL";"TAB2",#N/A,TRUE,"GENERAL";"TAB3",#N/A,TRUE,"GENERAL";"TAB4",#N/A,TRUE,"GENERAL";"TAB5",#N/A,TRUE,"GENERAL"}</definedName>
    <definedName name="fdsf" localSheetId="24" hidden="1">{"TAB1",#N/A,TRUE,"GENERAL";"TAB2",#N/A,TRUE,"GENERAL";"TAB3",#N/A,TRUE,"GENERAL";"TAB4",#N/A,TRUE,"GENERAL";"TAB5",#N/A,TRUE,"GENERAL"}</definedName>
    <definedName name="fdsf" localSheetId="25" hidden="1">{"TAB1",#N/A,TRUE,"GENERAL";"TAB2",#N/A,TRUE,"GENERAL";"TAB3",#N/A,TRUE,"GENERAL";"TAB4",#N/A,TRUE,"GENERAL";"TAB5",#N/A,TRUE,"GENERAL"}</definedName>
    <definedName name="fdsf" localSheetId="26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14" hidden="1">{"TAB1",#N/A,TRUE,"GENERAL";"TAB2",#N/A,TRUE,"GENERAL";"TAB3",#N/A,TRUE,"GENERAL";"TAB4",#N/A,TRUE,"GENERAL";"TAB5",#N/A,TRUE,"GENERAL"}</definedName>
    <definedName name="fdsfds" localSheetId="20" hidden="1">{"TAB1",#N/A,TRUE,"GENERAL";"TAB2",#N/A,TRUE,"GENERAL";"TAB3",#N/A,TRUE,"GENERAL";"TAB4",#N/A,TRUE,"GENERAL";"TAB5",#N/A,TRUE,"GENERAL"}</definedName>
    <definedName name="fdsfds" localSheetId="23" hidden="1">{"TAB1",#N/A,TRUE,"GENERAL";"TAB2",#N/A,TRUE,"GENERAL";"TAB3",#N/A,TRUE,"GENERAL";"TAB4",#N/A,TRUE,"GENERAL";"TAB5",#N/A,TRUE,"GENERAL"}</definedName>
    <definedName name="fdsfds" localSheetId="24" hidden="1">{"TAB1",#N/A,TRUE,"GENERAL";"TAB2",#N/A,TRUE,"GENERAL";"TAB3",#N/A,TRUE,"GENERAL";"TAB4",#N/A,TRUE,"GENERAL";"TAB5",#N/A,TRUE,"GENERAL"}</definedName>
    <definedName name="fdsfds" localSheetId="25" hidden="1">{"TAB1",#N/A,TRUE,"GENERAL";"TAB2",#N/A,TRUE,"GENERAL";"TAB3",#N/A,TRUE,"GENERAL";"TAB4",#N/A,TRUE,"GENERAL";"TAB5",#N/A,TRUE,"GENERAL"}</definedName>
    <definedName name="fdsfds" localSheetId="26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0" hidden="1">{"via1",#N/A,TRUE,"general";"via2",#N/A,TRUE,"general";"via3",#N/A,TRUE,"general"}</definedName>
    <definedName name="fdsfdsf" localSheetId="14" hidden="1">{"via1",#N/A,TRUE,"general";"via2",#N/A,TRUE,"general";"via3",#N/A,TRUE,"general"}</definedName>
    <definedName name="fdsfdsf" localSheetId="20" hidden="1">{"via1",#N/A,TRUE,"general";"via2",#N/A,TRUE,"general";"via3",#N/A,TRUE,"general"}</definedName>
    <definedName name="fdsfdsf" localSheetId="23" hidden="1">{"via1",#N/A,TRUE,"general";"via2",#N/A,TRUE,"general";"via3",#N/A,TRUE,"general"}</definedName>
    <definedName name="fdsfdsf" localSheetId="24" hidden="1">{"via1",#N/A,TRUE,"general";"via2",#N/A,TRUE,"general";"via3",#N/A,TRUE,"general"}</definedName>
    <definedName name="fdsfdsf" localSheetId="25" hidden="1">{"via1",#N/A,TRUE,"general";"via2",#N/A,TRUE,"general";"via3",#N/A,TRUE,"general"}</definedName>
    <definedName name="fdsfdsf" localSheetId="26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14" hidden="1">{"via1",#N/A,TRUE,"general";"via2",#N/A,TRUE,"general";"via3",#N/A,TRUE,"general"}</definedName>
    <definedName name="fdsgfds" localSheetId="20" hidden="1">{"via1",#N/A,TRUE,"general";"via2",#N/A,TRUE,"general";"via3",#N/A,TRUE,"general"}</definedName>
    <definedName name="fdsgfds" localSheetId="23" hidden="1">{"via1",#N/A,TRUE,"general";"via2",#N/A,TRUE,"general";"via3",#N/A,TRUE,"general"}</definedName>
    <definedName name="fdsgfds" localSheetId="24" hidden="1">{"via1",#N/A,TRUE,"general";"via2",#N/A,TRUE,"general";"via3",#N/A,TRUE,"general"}</definedName>
    <definedName name="fdsgfds" localSheetId="25" hidden="1">{"via1",#N/A,TRUE,"general";"via2",#N/A,TRUE,"general";"via3",#N/A,TRUE,"general"}</definedName>
    <definedName name="fdsgfds" localSheetId="26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14" hidden="1">{"TAB1",#N/A,TRUE,"GENERAL";"TAB2",#N/A,TRUE,"GENERAL";"TAB3",#N/A,TRUE,"GENERAL";"TAB4",#N/A,TRUE,"GENERAL";"TAB5",#N/A,TRUE,"GENERAL"}</definedName>
    <definedName name="fdsgsdfu" localSheetId="20" hidden="1">{"TAB1",#N/A,TRUE,"GENERAL";"TAB2",#N/A,TRUE,"GENERAL";"TAB3",#N/A,TRUE,"GENERAL";"TAB4",#N/A,TRUE,"GENERAL";"TAB5",#N/A,TRUE,"GENERAL"}</definedName>
    <definedName name="fdsgsdfu" localSheetId="23" hidden="1">{"TAB1",#N/A,TRUE,"GENERAL";"TAB2",#N/A,TRUE,"GENERAL";"TAB3",#N/A,TRUE,"GENERAL";"TAB4",#N/A,TRUE,"GENERAL";"TAB5",#N/A,TRUE,"GENERAL"}</definedName>
    <definedName name="fdsgsdfu" localSheetId="24" hidden="1">{"TAB1",#N/A,TRUE,"GENERAL";"TAB2",#N/A,TRUE,"GENERAL";"TAB3",#N/A,TRUE,"GENERAL";"TAB4",#N/A,TRUE,"GENERAL";"TAB5",#N/A,TRUE,"GENERAL"}</definedName>
    <definedName name="fdsgsdfu" localSheetId="25" hidden="1">{"TAB1",#N/A,TRUE,"GENERAL";"TAB2",#N/A,TRUE,"GENERAL";"TAB3",#N/A,TRUE,"GENERAL";"TAB4",#N/A,TRUE,"GENERAL";"TAB5",#N/A,TRUE,"GENERAL"}</definedName>
    <definedName name="fdsgsdfu" localSheetId="26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14" hidden="1">{"TAB1",#N/A,TRUE,"GENERAL";"TAB2",#N/A,TRUE,"GENERAL";"TAB3",#N/A,TRUE,"GENERAL";"TAB4",#N/A,TRUE,"GENERAL";"TAB5",#N/A,TRUE,"GENERAL"}</definedName>
    <definedName name="FDSIO" localSheetId="20" hidden="1">{"TAB1",#N/A,TRUE,"GENERAL";"TAB2",#N/A,TRUE,"GENERAL";"TAB3",#N/A,TRUE,"GENERAL";"TAB4",#N/A,TRUE,"GENERAL";"TAB5",#N/A,TRUE,"GENERAL"}</definedName>
    <definedName name="FDSIO" localSheetId="23" hidden="1">{"TAB1",#N/A,TRUE,"GENERAL";"TAB2",#N/A,TRUE,"GENERAL";"TAB3",#N/A,TRUE,"GENERAL";"TAB4",#N/A,TRUE,"GENERAL";"TAB5",#N/A,TRUE,"GENERAL"}</definedName>
    <definedName name="FDSIO" localSheetId="24" hidden="1">{"TAB1",#N/A,TRUE,"GENERAL";"TAB2",#N/A,TRUE,"GENERAL";"TAB3",#N/A,TRUE,"GENERAL";"TAB4",#N/A,TRUE,"GENERAL";"TAB5",#N/A,TRUE,"GENERAL"}</definedName>
    <definedName name="FDSIO" localSheetId="25" hidden="1">{"TAB1",#N/A,TRUE,"GENERAL";"TAB2",#N/A,TRUE,"GENERAL";"TAB3",#N/A,TRUE,"GENERAL";"TAB4",#N/A,TRUE,"GENERAL";"TAB5",#N/A,TRUE,"GENERAL"}</definedName>
    <definedName name="FDSIO" localSheetId="26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10" hidden="1">{"via1",#N/A,TRUE,"general";"via2",#N/A,TRUE,"general";"via3",#N/A,TRUE,"general"}</definedName>
    <definedName name="ferfer" localSheetId="14" hidden="1">{"via1",#N/A,TRUE,"general";"via2",#N/A,TRUE,"general";"via3",#N/A,TRUE,"general"}</definedName>
    <definedName name="ferfer" localSheetId="20" hidden="1">{"via1",#N/A,TRUE,"general";"via2",#N/A,TRUE,"general";"via3",#N/A,TRUE,"general"}</definedName>
    <definedName name="ferfer" localSheetId="23" hidden="1">{"via1",#N/A,TRUE,"general";"via2",#N/A,TRUE,"general";"via3",#N/A,TRUE,"general"}</definedName>
    <definedName name="ferfer" localSheetId="24" hidden="1">{"via1",#N/A,TRUE,"general";"via2",#N/A,TRUE,"general";"via3",#N/A,TRUE,"general"}</definedName>
    <definedName name="ferfer" localSheetId="25" hidden="1">{"via1",#N/A,TRUE,"general";"via2",#N/A,TRUE,"general";"via3",#N/A,TRUE,"general"}</definedName>
    <definedName name="ferfer" localSheetId="26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14" hidden="1">{"via1",#N/A,TRUE,"general";"via2",#N/A,TRUE,"general";"via3",#N/A,TRUE,"general"}</definedName>
    <definedName name="fff" localSheetId="20" hidden="1">{"via1",#N/A,TRUE,"general";"via2",#N/A,TRUE,"general";"via3",#N/A,TRUE,"general"}</definedName>
    <definedName name="fff" localSheetId="23" hidden="1">{"via1",#N/A,TRUE,"general";"via2",#N/A,TRUE,"general";"via3",#N/A,TRUE,"general"}</definedName>
    <definedName name="fff" localSheetId="24" hidden="1">{"via1",#N/A,TRUE,"general";"via2",#N/A,TRUE,"general";"via3",#N/A,TRUE,"general"}</definedName>
    <definedName name="fff" localSheetId="25" hidden="1">{"via1",#N/A,TRUE,"general";"via2",#N/A,TRUE,"general";"via3",#N/A,TRUE,"general"}</definedName>
    <definedName name="fff" localSheetId="26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40" hidden="1">#REF!</definedName>
    <definedName name="FFFF" localSheetId="10" hidden="1">#REF!</definedName>
    <definedName name="FFFF" localSheetId="41" hidden="1">#REF!</definedName>
    <definedName name="FFFF" localSheetId="44" hidden="1">#REF!</definedName>
    <definedName name="FFFF" localSheetId="14" hidden="1">#REF!</definedName>
    <definedName name="FFFF" localSheetId="50" hidden="1">#REF!</definedName>
    <definedName name="FFFF" localSheetId="20" hidden="1">#REF!</definedName>
    <definedName name="FFFF" localSheetId="51" hidden="1">#REF!</definedName>
    <definedName name="FFFF" localSheetId="21" hidden="1">#REF!</definedName>
    <definedName name="FFFF" localSheetId="52" hidden="1">#REF!</definedName>
    <definedName name="FFFF" localSheetId="53" hidden="1">#REF!</definedName>
    <definedName name="FFFF" localSheetId="23" hidden="1">#REF!</definedName>
    <definedName name="FFFF" localSheetId="54" hidden="1">#REF!</definedName>
    <definedName name="FFFF" localSheetId="55" hidden="1">#REF!</definedName>
    <definedName name="FFFF" localSheetId="25" hidden="1">#REF!</definedName>
    <definedName name="FFFF" localSheetId="56" hidden="1">#REF!</definedName>
    <definedName name="FFFF" localSheetId="26" hidden="1">#REF!</definedName>
    <definedName name="FFFF" localSheetId="37" hidden="1">#REF!</definedName>
    <definedName name="FFFF" hidden="1">#REF!</definedName>
    <definedName name="ffffd" localSheetId="10" hidden="1">{"via1",#N/A,TRUE,"general";"via2",#N/A,TRUE,"general";"via3",#N/A,TRUE,"general"}</definedName>
    <definedName name="ffffd" localSheetId="14" hidden="1">{"via1",#N/A,TRUE,"general";"via2",#N/A,TRUE,"general";"via3",#N/A,TRUE,"general"}</definedName>
    <definedName name="ffffd" localSheetId="20" hidden="1">{"via1",#N/A,TRUE,"general";"via2",#N/A,TRUE,"general";"via3",#N/A,TRUE,"general"}</definedName>
    <definedName name="ffffd" localSheetId="23" hidden="1">{"via1",#N/A,TRUE,"general";"via2",#N/A,TRUE,"general";"via3",#N/A,TRUE,"general"}</definedName>
    <definedName name="ffffd" localSheetId="24" hidden="1">{"via1",#N/A,TRUE,"general";"via2",#N/A,TRUE,"general";"via3",#N/A,TRUE,"general"}</definedName>
    <definedName name="ffffd" localSheetId="25" hidden="1">{"via1",#N/A,TRUE,"general";"via2",#N/A,TRUE,"general";"via3",#N/A,TRUE,"general"}</definedName>
    <definedName name="ffffd" localSheetId="26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14" hidden="1">{"TAB1",#N/A,TRUE,"GENERAL";"TAB2",#N/A,TRUE,"GENERAL";"TAB3",#N/A,TRUE,"GENERAL";"TAB4",#N/A,TRUE,"GENERAL";"TAB5",#N/A,TRUE,"GENERAL"}</definedName>
    <definedName name="fffffft" localSheetId="20" hidden="1">{"TAB1",#N/A,TRUE,"GENERAL";"TAB2",#N/A,TRUE,"GENERAL";"TAB3",#N/A,TRUE,"GENERAL";"TAB4",#N/A,TRUE,"GENERAL";"TAB5",#N/A,TRUE,"GENERAL"}</definedName>
    <definedName name="fffffft" localSheetId="23" hidden="1">{"TAB1",#N/A,TRUE,"GENERAL";"TAB2",#N/A,TRUE,"GENERAL";"TAB3",#N/A,TRUE,"GENERAL";"TAB4",#N/A,TRUE,"GENERAL";"TAB5",#N/A,TRUE,"GENERAL"}</definedName>
    <definedName name="fffffft" localSheetId="24" hidden="1">{"TAB1",#N/A,TRUE,"GENERAL";"TAB2",#N/A,TRUE,"GENERAL";"TAB3",#N/A,TRUE,"GENERAL";"TAB4",#N/A,TRUE,"GENERAL";"TAB5",#N/A,TRUE,"GENERAL"}</definedName>
    <definedName name="fffffft" localSheetId="25" hidden="1">{"TAB1",#N/A,TRUE,"GENERAL";"TAB2",#N/A,TRUE,"GENERAL";"TAB3",#N/A,TRUE,"GENERAL";"TAB4",#N/A,TRUE,"GENERAL";"TAB5",#N/A,TRUE,"GENERAL"}</definedName>
    <definedName name="fffffft" localSheetId="26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14" hidden="1">{"TAB1",#N/A,TRUE,"GENERAL";"TAB2",#N/A,TRUE,"GENERAL";"TAB3",#N/A,TRUE,"GENERAL";"TAB4",#N/A,TRUE,"GENERAL";"TAB5",#N/A,TRUE,"GENERAL"}</definedName>
    <definedName name="fffffik" localSheetId="20" hidden="1">{"TAB1",#N/A,TRUE,"GENERAL";"TAB2",#N/A,TRUE,"GENERAL";"TAB3",#N/A,TRUE,"GENERAL";"TAB4",#N/A,TRUE,"GENERAL";"TAB5",#N/A,TRUE,"GENERAL"}</definedName>
    <definedName name="fffffik" localSheetId="23" hidden="1">{"TAB1",#N/A,TRUE,"GENERAL";"TAB2",#N/A,TRUE,"GENERAL";"TAB3",#N/A,TRUE,"GENERAL";"TAB4",#N/A,TRUE,"GENERAL";"TAB5",#N/A,TRUE,"GENERAL"}</definedName>
    <definedName name="fffffik" localSheetId="24" hidden="1">{"TAB1",#N/A,TRUE,"GENERAL";"TAB2",#N/A,TRUE,"GENERAL";"TAB3",#N/A,TRUE,"GENERAL";"TAB4",#N/A,TRUE,"GENERAL";"TAB5",#N/A,TRUE,"GENERAL"}</definedName>
    <definedName name="fffffik" localSheetId="25" hidden="1">{"TAB1",#N/A,TRUE,"GENERAL";"TAB2",#N/A,TRUE,"GENERAL";"TAB3",#N/A,TRUE,"GENERAL";"TAB4",#N/A,TRUE,"GENERAL";"TAB5",#N/A,TRUE,"GENERAL"}</definedName>
    <definedName name="fffffik" localSheetId="26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14" hidden="1">{"TAB1",#N/A,TRUE,"GENERAL";"TAB2",#N/A,TRUE,"GENERAL";"TAB3",#N/A,TRUE,"GENERAL";"TAB4",#N/A,TRUE,"GENERAL";"TAB5",#N/A,TRUE,"GENERAL"}</definedName>
    <definedName name="fffffj" localSheetId="20" hidden="1">{"TAB1",#N/A,TRUE,"GENERAL";"TAB2",#N/A,TRUE,"GENERAL";"TAB3",#N/A,TRUE,"GENERAL";"TAB4",#N/A,TRUE,"GENERAL";"TAB5",#N/A,TRUE,"GENERAL"}</definedName>
    <definedName name="fffffj" localSheetId="23" hidden="1">{"TAB1",#N/A,TRUE,"GENERAL";"TAB2",#N/A,TRUE,"GENERAL";"TAB3",#N/A,TRUE,"GENERAL";"TAB4",#N/A,TRUE,"GENERAL";"TAB5",#N/A,TRUE,"GENERAL"}</definedName>
    <definedName name="fffffj" localSheetId="24" hidden="1">{"TAB1",#N/A,TRUE,"GENERAL";"TAB2",#N/A,TRUE,"GENERAL";"TAB3",#N/A,TRUE,"GENERAL";"TAB4",#N/A,TRUE,"GENERAL";"TAB5",#N/A,TRUE,"GENERAL"}</definedName>
    <definedName name="fffffj" localSheetId="25" hidden="1">{"TAB1",#N/A,TRUE,"GENERAL";"TAB2",#N/A,TRUE,"GENERAL";"TAB3",#N/A,TRUE,"GENERAL";"TAB4",#N/A,TRUE,"GENERAL";"TAB5",#N/A,TRUE,"GENERAL"}</definedName>
    <definedName name="fffffj" localSheetId="26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0" hidden="1">{"via1",#N/A,TRUE,"general";"via2",#N/A,TRUE,"general";"via3",#N/A,TRUE,"general"}</definedName>
    <definedName name="ffffrd" localSheetId="14" hidden="1">{"via1",#N/A,TRUE,"general";"via2",#N/A,TRUE,"general";"via3",#N/A,TRUE,"general"}</definedName>
    <definedName name="ffffrd" localSheetId="20" hidden="1">{"via1",#N/A,TRUE,"general";"via2",#N/A,TRUE,"general";"via3",#N/A,TRUE,"general"}</definedName>
    <definedName name="ffffrd" localSheetId="23" hidden="1">{"via1",#N/A,TRUE,"general";"via2",#N/A,TRUE,"general";"via3",#N/A,TRUE,"general"}</definedName>
    <definedName name="ffffrd" localSheetId="24" hidden="1">{"via1",#N/A,TRUE,"general";"via2",#N/A,TRUE,"general";"via3",#N/A,TRUE,"general"}</definedName>
    <definedName name="ffffrd" localSheetId="25" hidden="1">{"via1",#N/A,TRUE,"general";"via2",#N/A,TRUE,"general";"via3",#N/A,TRUE,"general"}</definedName>
    <definedName name="ffffrd" localSheetId="26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14" hidden="1">{"TAB1",#N/A,TRUE,"GENERAL";"TAB2",#N/A,TRUE,"GENERAL";"TAB3",#N/A,TRUE,"GENERAL";"TAB4",#N/A,TRUE,"GENERAL";"TAB5",#N/A,TRUE,"GENERAL"}</definedName>
    <definedName name="ffffy" localSheetId="20" hidden="1">{"TAB1",#N/A,TRUE,"GENERAL";"TAB2",#N/A,TRUE,"GENERAL";"TAB3",#N/A,TRUE,"GENERAL";"TAB4",#N/A,TRUE,"GENERAL";"TAB5",#N/A,TRUE,"GENERAL"}</definedName>
    <definedName name="ffffy" localSheetId="23" hidden="1">{"TAB1",#N/A,TRUE,"GENERAL";"TAB2",#N/A,TRUE,"GENERAL";"TAB3",#N/A,TRUE,"GENERAL";"TAB4",#N/A,TRUE,"GENERAL";"TAB5",#N/A,TRUE,"GENERAL"}</definedName>
    <definedName name="ffffy" localSheetId="24" hidden="1">{"TAB1",#N/A,TRUE,"GENERAL";"TAB2",#N/A,TRUE,"GENERAL";"TAB3",#N/A,TRUE,"GENERAL";"TAB4",#N/A,TRUE,"GENERAL";"TAB5",#N/A,TRUE,"GENERAL"}</definedName>
    <definedName name="ffffy" localSheetId="25" hidden="1">{"TAB1",#N/A,TRUE,"GENERAL";"TAB2",#N/A,TRUE,"GENERAL";"TAB3",#N/A,TRUE,"GENERAL";"TAB4",#N/A,TRUE,"GENERAL";"TAB5",#N/A,TRUE,"GENERAL"}</definedName>
    <definedName name="ffffy" localSheetId="26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14" hidden="1">{"TAB1",#N/A,TRUE,"GENERAL";"TAB2",#N/A,TRUE,"GENERAL";"TAB3",#N/A,TRUE,"GENERAL";"TAB4",#N/A,TRUE,"GENERAL";"TAB5",#N/A,TRUE,"GENERAL"}</definedName>
    <definedName name="fffrfr" localSheetId="20" hidden="1">{"TAB1",#N/A,TRUE,"GENERAL";"TAB2",#N/A,TRUE,"GENERAL";"TAB3",#N/A,TRUE,"GENERAL";"TAB4",#N/A,TRUE,"GENERAL";"TAB5",#N/A,TRUE,"GENERAL"}</definedName>
    <definedName name="fffrfr" localSheetId="23" hidden="1">{"TAB1",#N/A,TRUE,"GENERAL";"TAB2",#N/A,TRUE,"GENERAL";"TAB3",#N/A,TRUE,"GENERAL";"TAB4",#N/A,TRUE,"GENERAL";"TAB5",#N/A,TRUE,"GENERAL"}</definedName>
    <definedName name="fffrfr" localSheetId="24" hidden="1">{"TAB1",#N/A,TRUE,"GENERAL";"TAB2",#N/A,TRUE,"GENERAL";"TAB3",#N/A,TRUE,"GENERAL";"TAB4",#N/A,TRUE,"GENERAL";"TAB5",#N/A,TRUE,"GENERAL"}</definedName>
    <definedName name="fffrfr" localSheetId="25" hidden="1">{"TAB1",#N/A,TRUE,"GENERAL";"TAB2",#N/A,TRUE,"GENERAL";"TAB3",#N/A,TRUE,"GENERAL";"TAB4",#N/A,TRUE,"GENERAL";"TAB5",#N/A,TRUE,"GENERAL"}</definedName>
    <definedName name="fffrfr" localSheetId="26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14" hidden="1">{"TAB1",#N/A,TRUE,"GENERAL";"TAB2",#N/A,TRUE,"GENERAL";"TAB3",#N/A,TRUE,"GENERAL";"TAB4",#N/A,TRUE,"GENERAL";"TAB5",#N/A,TRUE,"GENERAL"}</definedName>
    <definedName name="fffs" localSheetId="20" hidden="1">{"TAB1",#N/A,TRUE,"GENERAL";"TAB2",#N/A,TRUE,"GENERAL";"TAB3",#N/A,TRUE,"GENERAL";"TAB4",#N/A,TRUE,"GENERAL";"TAB5",#N/A,TRUE,"GENERAL"}</definedName>
    <definedName name="fffs" localSheetId="23" hidden="1">{"TAB1",#N/A,TRUE,"GENERAL";"TAB2",#N/A,TRUE,"GENERAL";"TAB3",#N/A,TRUE,"GENERAL";"TAB4",#N/A,TRUE,"GENERAL";"TAB5",#N/A,TRUE,"GENERAL"}</definedName>
    <definedName name="fffs" localSheetId="24" hidden="1">{"TAB1",#N/A,TRUE,"GENERAL";"TAB2",#N/A,TRUE,"GENERAL";"TAB3",#N/A,TRUE,"GENERAL";"TAB4",#N/A,TRUE,"GENERAL";"TAB5",#N/A,TRUE,"GENERAL"}</definedName>
    <definedName name="fffs" localSheetId="25" hidden="1">{"TAB1",#N/A,TRUE,"GENERAL";"TAB2",#N/A,TRUE,"GENERAL";"TAB3",#N/A,TRUE,"GENERAL";"TAB4",#N/A,TRUE,"GENERAL";"TAB5",#N/A,TRUE,"GENERAL"}</definedName>
    <definedName name="fffs" localSheetId="26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14" hidden="1">{"TAB1",#N/A,TRUE,"GENERAL";"TAB2",#N/A,TRUE,"GENERAL";"TAB3",#N/A,TRUE,"GENERAL";"TAB4",#N/A,TRUE,"GENERAL";"TAB5",#N/A,TRUE,"GENERAL"}</definedName>
    <definedName name="fgdfg" localSheetId="20" hidden="1">{"TAB1",#N/A,TRUE,"GENERAL";"TAB2",#N/A,TRUE,"GENERAL";"TAB3",#N/A,TRUE,"GENERAL";"TAB4",#N/A,TRUE,"GENERAL";"TAB5",#N/A,TRUE,"GENERAL"}</definedName>
    <definedName name="fgdfg" localSheetId="23" hidden="1">{"TAB1",#N/A,TRUE,"GENERAL";"TAB2",#N/A,TRUE,"GENERAL";"TAB3",#N/A,TRUE,"GENERAL";"TAB4",#N/A,TRUE,"GENERAL";"TAB5",#N/A,TRUE,"GENERAL"}</definedName>
    <definedName name="fgdfg" localSheetId="24" hidden="1">{"TAB1",#N/A,TRUE,"GENERAL";"TAB2",#N/A,TRUE,"GENERAL";"TAB3",#N/A,TRUE,"GENERAL";"TAB4",#N/A,TRUE,"GENERAL";"TAB5",#N/A,TRUE,"GENERAL"}</definedName>
    <definedName name="fgdfg" localSheetId="25" hidden="1">{"TAB1",#N/A,TRUE,"GENERAL";"TAB2",#N/A,TRUE,"GENERAL";"TAB3",#N/A,TRUE,"GENERAL";"TAB4",#N/A,TRUE,"GENERAL";"TAB5",#N/A,TRUE,"GENERAL"}</definedName>
    <definedName name="fgdfg" localSheetId="26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0" hidden="1">{"via1",#N/A,TRUE,"general";"via2",#N/A,TRUE,"general";"via3",#N/A,TRUE,"general"}</definedName>
    <definedName name="fgdfsgr" localSheetId="14" hidden="1">{"via1",#N/A,TRUE,"general";"via2",#N/A,TRUE,"general";"via3",#N/A,TRUE,"general"}</definedName>
    <definedName name="fgdfsgr" localSheetId="20" hidden="1">{"via1",#N/A,TRUE,"general";"via2",#N/A,TRUE,"general";"via3",#N/A,TRUE,"general"}</definedName>
    <definedName name="fgdfsgr" localSheetId="23" hidden="1">{"via1",#N/A,TRUE,"general";"via2",#N/A,TRUE,"general";"via3",#N/A,TRUE,"general"}</definedName>
    <definedName name="fgdfsgr" localSheetId="24" hidden="1">{"via1",#N/A,TRUE,"general";"via2",#N/A,TRUE,"general";"via3",#N/A,TRUE,"general"}</definedName>
    <definedName name="fgdfsgr" localSheetId="25" hidden="1">{"via1",#N/A,TRUE,"general";"via2",#N/A,TRUE,"general";"via3",#N/A,TRUE,"general"}</definedName>
    <definedName name="fgdfsgr" localSheetId="26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14" hidden="1">{"TAB1",#N/A,TRUE,"GENERAL";"TAB2",#N/A,TRUE,"GENERAL";"TAB3",#N/A,TRUE,"GENERAL";"TAB4",#N/A,TRUE,"GENERAL";"TAB5",#N/A,TRUE,"GENERAL"}</definedName>
    <definedName name="fgdsfg" localSheetId="20" hidden="1">{"TAB1",#N/A,TRUE,"GENERAL";"TAB2",#N/A,TRUE,"GENERAL";"TAB3",#N/A,TRUE,"GENERAL";"TAB4",#N/A,TRUE,"GENERAL";"TAB5",#N/A,TRUE,"GENERAL"}</definedName>
    <definedName name="fgdsfg" localSheetId="23" hidden="1">{"TAB1",#N/A,TRUE,"GENERAL";"TAB2",#N/A,TRUE,"GENERAL";"TAB3",#N/A,TRUE,"GENERAL";"TAB4",#N/A,TRUE,"GENERAL";"TAB5",#N/A,TRUE,"GENERAL"}</definedName>
    <definedName name="fgdsfg" localSheetId="24" hidden="1">{"TAB1",#N/A,TRUE,"GENERAL";"TAB2",#N/A,TRUE,"GENERAL";"TAB3",#N/A,TRUE,"GENERAL";"TAB4",#N/A,TRUE,"GENERAL";"TAB5",#N/A,TRUE,"GENERAL"}</definedName>
    <definedName name="fgdsfg" localSheetId="25" hidden="1">{"TAB1",#N/A,TRUE,"GENERAL";"TAB2",#N/A,TRUE,"GENERAL";"TAB3",#N/A,TRUE,"GENERAL";"TAB4",#N/A,TRUE,"GENERAL";"TAB5",#N/A,TRUE,"GENERAL"}</definedName>
    <definedName name="fgdsfg" localSheetId="26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0" hidden="1">{"via1",#N/A,TRUE,"general";"via2",#N/A,TRUE,"general";"via3",#N/A,TRUE,"general"}</definedName>
    <definedName name="FGFDH" localSheetId="14" hidden="1">{"via1",#N/A,TRUE,"general";"via2",#N/A,TRUE,"general";"via3",#N/A,TRUE,"general"}</definedName>
    <definedName name="FGFDH" localSheetId="20" hidden="1">{"via1",#N/A,TRUE,"general";"via2",#N/A,TRUE,"general";"via3",#N/A,TRUE,"general"}</definedName>
    <definedName name="FGFDH" localSheetId="23" hidden="1">{"via1",#N/A,TRUE,"general";"via2",#N/A,TRUE,"general";"via3",#N/A,TRUE,"general"}</definedName>
    <definedName name="FGFDH" localSheetId="24" hidden="1">{"via1",#N/A,TRUE,"general";"via2",#N/A,TRUE,"general";"via3",#N/A,TRUE,"general"}</definedName>
    <definedName name="FGFDH" localSheetId="25" hidden="1">{"via1",#N/A,TRUE,"general";"via2",#N/A,TRUE,"general";"via3",#N/A,TRUE,"general"}</definedName>
    <definedName name="FGFDH" localSheetId="26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14" hidden="1">{"via1",#N/A,TRUE,"general";"via2",#N/A,TRUE,"general";"via3",#N/A,TRUE,"general"}</definedName>
    <definedName name="fgghhj" localSheetId="20" hidden="1">{"via1",#N/A,TRUE,"general";"via2",#N/A,TRUE,"general";"via3",#N/A,TRUE,"general"}</definedName>
    <definedName name="fgghhj" localSheetId="23" hidden="1">{"via1",#N/A,TRUE,"general";"via2",#N/A,TRUE,"general";"via3",#N/A,TRUE,"general"}</definedName>
    <definedName name="fgghhj" localSheetId="24" hidden="1">{"via1",#N/A,TRUE,"general";"via2",#N/A,TRUE,"general";"via3",#N/A,TRUE,"general"}</definedName>
    <definedName name="fgghhj" localSheetId="25" hidden="1">{"via1",#N/A,TRUE,"general";"via2",#N/A,TRUE,"general";"via3",#N/A,TRUE,"general"}</definedName>
    <definedName name="fgghhj" localSheetId="26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14" hidden="1">{"via1",#N/A,TRUE,"general";"via2",#N/A,TRUE,"general";"via3",#N/A,TRUE,"general"}</definedName>
    <definedName name="FGHFBC" localSheetId="20" hidden="1">{"via1",#N/A,TRUE,"general";"via2",#N/A,TRUE,"general";"via3",#N/A,TRUE,"general"}</definedName>
    <definedName name="FGHFBC" localSheetId="23" hidden="1">{"via1",#N/A,TRUE,"general";"via2",#N/A,TRUE,"general";"via3",#N/A,TRUE,"general"}</definedName>
    <definedName name="FGHFBC" localSheetId="24" hidden="1">{"via1",#N/A,TRUE,"general";"via2",#N/A,TRUE,"general";"via3",#N/A,TRUE,"general"}</definedName>
    <definedName name="FGHFBC" localSheetId="25" hidden="1">{"via1",#N/A,TRUE,"general";"via2",#N/A,TRUE,"general";"via3",#N/A,TRUE,"general"}</definedName>
    <definedName name="FGHFBC" localSheetId="26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14" hidden="1">{"TAB1",#N/A,TRUE,"GENERAL";"TAB2",#N/A,TRUE,"GENERAL";"TAB3",#N/A,TRUE,"GENERAL";"TAB4",#N/A,TRUE,"GENERAL";"TAB5",#N/A,TRUE,"GENERAL"}</definedName>
    <definedName name="fghfg" localSheetId="20" hidden="1">{"TAB1",#N/A,TRUE,"GENERAL";"TAB2",#N/A,TRUE,"GENERAL";"TAB3",#N/A,TRUE,"GENERAL";"TAB4",#N/A,TRUE,"GENERAL";"TAB5",#N/A,TRUE,"GENERAL"}</definedName>
    <definedName name="fghfg" localSheetId="23" hidden="1">{"TAB1",#N/A,TRUE,"GENERAL";"TAB2",#N/A,TRUE,"GENERAL";"TAB3",#N/A,TRUE,"GENERAL";"TAB4",#N/A,TRUE,"GENERAL";"TAB5",#N/A,TRUE,"GENERAL"}</definedName>
    <definedName name="fghfg" localSheetId="24" hidden="1">{"TAB1",#N/A,TRUE,"GENERAL";"TAB2",#N/A,TRUE,"GENERAL";"TAB3",#N/A,TRUE,"GENERAL";"TAB4",#N/A,TRUE,"GENERAL";"TAB5",#N/A,TRUE,"GENERAL"}</definedName>
    <definedName name="fghfg" localSheetId="25" hidden="1">{"TAB1",#N/A,TRUE,"GENERAL";"TAB2",#N/A,TRUE,"GENERAL";"TAB3",#N/A,TRUE,"GENERAL";"TAB4",#N/A,TRUE,"GENERAL";"TAB5",#N/A,TRUE,"GENERAL"}</definedName>
    <definedName name="fghfg" localSheetId="26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0" hidden="1">{"via1",#N/A,TRUE,"general";"via2",#N/A,TRUE,"general";"via3",#N/A,TRUE,"general"}</definedName>
    <definedName name="fghfgh" localSheetId="14" hidden="1">{"via1",#N/A,TRUE,"general";"via2",#N/A,TRUE,"general";"via3",#N/A,TRUE,"general"}</definedName>
    <definedName name="fghfgh" localSheetId="20" hidden="1">{"via1",#N/A,TRUE,"general";"via2",#N/A,TRUE,"general";"via3",#N/A,TRUE,"general"}</definedName>
    <definedName name="fghfgh" localSheetId="23" hidden="1">{"via1",#N/A,TRUE,"general";"via2",#N/A,TRUE,"general";"via3",#N/A,TRUE,"general"}</definedName>
    <definedName name="fghfgh" localSheetId="24" hidden="1">{"via1",#N/A,TRUE,"general";"via2",#N/A,TRUE,"general";"via3",#N/A,TRUE,"general"}</definedName>
    <definedName name="fghfgh" localSheetId="25" hidden="1">{"via1",#N/A,TRUE,"general";"via2",#N/A,TRUE,"general";"via3",#N/A,TRUE,"general"}</definedName>
    <definedName name="fghfgh" localSheetId="26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14" hidden="1">{"via1",#N/A,TRUE,"general";"via2",#N/A,TRUE,"general";"via3",#N/A,TRUE,"general"}</definedName>
    <definedName name="FGHFW" localSheetId="20" hidden="1">{"via1",#N/A,TRUE,"general";"via2",#N/A,TRUE,"general";"via3",#N/A,TRUE,"general"}</definedName>
    <definedName name="FGHFW" localSheetId="23" hidden="1">{"via1",#N/A,TRUE,"general";"via2",#N/A,TRUE,"general";"via3",#N/A,TRUE,"general"}</definedName>
    <definedName name="FGHFW" localSheetId="24" hidden="1">{"via1",#N/A,TRUE,"general";"via2",#N/A,TRUE,"general";"via3",#N/A,TRUE,"general"}</definedName>
    <definedName name="FGHFW" localSheetId="25" hidden="1">{"via1",#N/A,TRUE,"general";"via2",#N/A,TRUE,"general";"via3",#N/A,TRUE,"general"}</definedName>
    <definedName name="FGHFW" localSheetId="26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14" hidden="1">{"TAB1",#N/A,TRUE,"GENERAL";"TAB2",#N/A,TRUE,"GENERAL";"TAB3",#N/A,TRUE,"GENERAL";"TAB4",#N/A,TRUE,"GENERAL";"TAB5",#N/A,TRUE,"GENERAL"}</definedName>
    <definedName name="fghhh" localSheetId="20" hidden="1">{"TAB1",#N/A,TRUE,"GENERAL";"TAB2",#N/A,TRUE,"GENERAL";"TAB3",#N/A,TRUE,"GENERAL";"TAB4",#N/A,TRUE,"GENERAL";"TAB5",#N/A,TRUE,"GENERAL"}</definedName>
    <definedName name="fghhh" localSheetId="23" hidden="1">{"TAB1",#N/A,TRUE,"GENERAL";"TAB2",#N/A,TRUE,"GENERAL";"TAB3",#N/A,TRUE,"GENERAL";"TAB4",#N/A,TRUE,"GENERAL";"TAB5",#N/A,TRUE,"GENERAL"}</definedName>
    <definedName name="fghhh" localSheetId="24" hidden="1">{"TAB1",#N/A,TRUE,"GENERAL";"TAB2",#N/A,TRUE,"GENERAL";"TAB3",#N/A,TRUE,"GENERAL";"TAB4",#N/A,TRUE,"GENERAL";"TAB5",#N/A,TRUE,"GENERAL"}</definedName>
    <definedName name="fghhh" localSheetId="25" hidden="1">{"TAB1",#N/A,TRUE,"GENERAL";"TAB2",#N/A,TRUE,"GENERAL";"TAB3",#N/A,TRUE,"GENERAL";"TAB4",#N/A,TRUE,"GENERAL";"TAB5",#N/A,TRUE,"GENERAL"}</definedName>
    <definedName name="fghhh" localSheetId="26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0" hidden="1">{"via1",#N/A,TRUE,"general";"via2",#N/A,TRUE,"general";"via3",#N/A,TRUE,"general"}</definedName>
    <definedName name="fghsfgh" localSheetId="14" hidden="1">{"via1",#N/A,TRUE,"general";"via2",#N/A,TRUE,"general";"via3",#N/A,TRUE,"general"}</definedName>
    <definedName name="fghsfgh" localSheetId="20" hidden="1">{"via1",#N/A,TRUE,"general";"via2",#N/A,TRUE,"general";"via3",#N/A,TRUE,"general"}</definedName>
    <definedName name="fghsfgh" localSheetId="23" hidden="1">{"via1",#N/A,TRUE,"general";"via2",#N/A,TRUE,"general";"via3",#N/A,TRUE,"general"}</definedName>
    <definedName name="fghsfgh" localSheetId="24" hidden="1">{"via1",#N/A,TRUE,"general";"via2",#N/A,TRUE,"general";"via3",#N/A,TRUE,"general"}</definedName>
    <definedName name="fghsfgh" localSheetId="25" hidden="1">{"via1",#N/A,TRUE,"general";"via2",#N/A,TRUE,"general";"via3",#N/A,TRUE,"general"}</definedName>
    <definedName name="fghsfgh" localSheetId="26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14" hidden="1">{"TAB1",#N/A,TRUE,"GENERAL";"TAB2",#N/A,TRUE,"GENERAL";"TAB3",#N/A,TRUE,"GENERAL";"TAB4",#N/A,TRUE,"GENERAL";"TAB5",#N/A,TRUE,"GENERAL"}</definedName>
    <definedName name="fght" localSheetId="20" hidden="1">{"TAB1",#N/A,TRUE,"GENERAL";"TAB2",#N/A,TRUE,"GENERAL";"TAB3",#N/A,TRUE,"GENERAL";"TAB4",#N/A,TRUE,"GENERAL";"TAB5",#N/A,TRUE,"GENERAL"}</definedName>
    <definedName name="fght" localSheetId="23" hidden="1">{"TAB1",#N/A,TRUE,"GENERAL";"TAB2",#N/A,TRUE,"GENERAL";"TAB3",#N/A,TRUE,"GENERAL";"TAB4",#N/A,TRUE,"GENERAL";"TAB5",#N/A,TRUE,"GENERAL"}</definedName>
    <definedName name="fght" localSheetId="24" hidden="1">{"TAB1",#N/A,TRUE,"GENERAL";"TAB2",#N/A,TRUE,"GENERAL";"TAB3",#N/A,TRUE,"GENERAL";"TAB4",#N/A,TRUE,"GENERAL";"TAB5",#N/A,TRUE,"GENERAL"}</definedName>
    <definedName name="fght" localSheetId="25" hidden="1">{"TAB1",#N/A,TRUE,"GENERAL";"TAB2",#N/A,TRUE,"GENERAL";"TAB3",#N/A,TRUE,"GENERAL";"TAB4",#N/A,TRUE,"GENERAL";"TAB5",#N/A,TRUE,"GENERAL"}</definedName>
    <definedName name="fght" localSheetId="26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14" hidden="1">{"TAB1",#N/A,TRUE,"GENERAL";"TAB2",#N/A,TRUE,"GENERAL";"TAB3",#N/A,TRUE,"GENERAL";"TAB4",#N/A,TRUE,"GENERAL";"TAB5",#N/A,TRUE,"GENERAL"}</definedName>
    <definedName name="fgjgryi" localSheetId="20" hidden="1">{"TAB1",#N/A,TRUE,"GENERAL";"TAB2",#N/A,TRUE,"GENERAL";"TAB3",#N/A,TRUE,"GENERAL";"TAB4",#N/A,TRUE,"GENERAL";"TAB5",#N/A,TRUE,"GENERAL"}</definedName>
    <definedName name="fgjgryi" localSheetId="23" hidden="1">{"TAB1",#N/A,TRUE,"GENERAL";"TAB2",#N/A,TRUE,"GENERAL";"TAB3",#N/A,TRUE,"GENERAL";"TAB4",#N/A,TRUE,"GENERAL";"TAB5",#N/A,TRUE,"GENERAL"}</definedName>
    <definedName name="fgjgryi" localSheetId="24" hidden="1">{"TAB1",#N/A,TRUE,"GENERAL";"TAB2",#N/A,TRUE,"GENERAL";"TAB3",#N/A,TRUE,"GENERAL";"TAB4",#N/A,TRUE,"GENERAL";"TAB5",#N/A,TRUE,"GENERAL"}</definedName>
    <definedName name="fgjgryi" localSheetId="25" hidden="1">{"TAB1",#N/A,TRUE,"GENERAL";"TAB2",#N/A,TRUE,"GENERAL";"TAB3",#N/A,TRUE,"GENERAL";"TAB4",#N/A,TRUE,"GENERAL";"TAB5",#N/A,TRUE,"GENERAL"}</definedName>
    <definedName name="fgjgryi" localSheetId="26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14" hidden="1">{"TAB1",#N/A,TRUE,"GENERAL";"TAB2",#N/A,TRUE,"GENERAL";"TAB3",#N/A,TRUE,"GENERAL";"TAB4",#N/A,TRUE,"GENERAL";"TAB5",#N/A,TRUE,"GENERAL"}</definedName>
    <definedName name="fhfg" localSheetId="20" hidden="1">{"TAB1",#N/A,TRUE,"GENERAL";"TAB2",#N/A,TRUE,"GENERAL";"TAB3",#N/A,TRUE,"GENERAL";"TAB4",#N/A,TRUE,"GENERAL";"TAB5",#N/A,TRUE,"GENERAL"}</definedName>
    <definedName name="fhfg" localSheetId="23" hidden="1">{"TAB1",#N/A,TRUE,"GENERAL";"TAB2",#N/A,TRUE,"GENERAL";"TAB3",#N/A,TRUE,"GENERAL";"TAB4",#N/A,TRUE,"GENERAL";"TAB5",#N/A,TRUE,"GENERAL"}</definedName>
    <definedName name="fhfg" localSheetId="24" hidden="1">{"TAB1",#N/A,TRUE,"GENERAL";"TAB2",#N/A,TRUE,"GENERAL";"TAB3",#N/A,TRUE,"GENERAL";"TAB4",#N/A,TRUE,"GENERAL";"TAB5",#N/A,TRUE,"GENERAL"}</definedName>
    <definedName name="fhfg" localSheetId="25" hidden="1">{"TAB1",#N/A,TRUE,"GENERAL";"TAB2",#N/A,TRUE,"GENERAL";"TAB3",#N/A,TRUE,"GENERAL";"TAB4",#N/A,TRUE,"GENERAL";"TAB5",#N/A,TRUE,"GENERAL"}</definedName>
    <definedName name="fhfg" localSheetId="26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0" hidden="1">{"via1",#N/A,TRUE,"general";"via2",#N/A,TRUE,"general";"via3",#N/A,TRUE,"general"}</definedName>
    <definedName name="fhfgh" localSheetId="14" hidden="1">{"via1",#N/A,TRUE,"general";"via2",#N/A,TRUE,"general";"via3",#N/A,TRUE,"general"}</definedName>
    <definedName name="fhfgh" localSheetId="20" hidden="1">{"via1",#N/A,TRUE,"general";"via2",#N/A,TRUE,"general";"via3",#N/A,TRUE,"general"}</definedName>
    <definedName name="fhfgh" localSheetId="23" hidden="1">{"via1",#N/A,TRUE,"general";"via2",#N/A,TRUE,"general";"via3",#N/A,TRUE,"general"}</definedName>
    <definedName name="fhfgh" localSheetId="24" hidden="1">{"via1",#N/A,TRUE,"general";"via2",#N/A,TRUE,"general";"via3",#N/A,TRUE,"general"}</definedName>
    <definedName name="fhfgh" localSheetId="25" hidden="1">{"via1",#N/A,TRUE,"general";"via2",#N/A,TRUE,"general";"via3",#N/A,TRUE,"general"}</definedName>
    <definedName name="fhfgh" localSheetId="26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0" hidden="1">{#N/A,#N/A,TRUE,"1842CWN0"}</definedName>
    <definedName name="fhg" localSheetId="14" hidden="1">{#N/A,#N/A,TRUE,"1842CWN0"}</definedName>
    <definedName name="fhg" localSheetId="20" hidden="1">{#N/A,#N/A,TRUE,"1842CWN0"}</definedName>
    <definedName name="fhg" localSheetId="23" hidden="1">{#N/A,#N/A,TRUE,"1842CWN0"}</definedName>
    <definedName name="fhg" localSheetId="24" hidden="1">{#N/A,#N/A,TRUE,"1842CWN0"}</definedName>
    <definedName name="fhg" localSheetId="25" hidden="1">{#N/A,#N/A,TRUE,"1842CWN0"}</definedName>
    <definedName name="fhg" localSheetId="26" hidden="1">{#N/A,#N/A,TRUE,"1842CWN0"}</definedName>
    <definedName name="fhg" hidden="1">{#N/A,#N/A,TRUE,"1842CWN0"}</definedName>
    <definedName name="fhgh" localSheetId="10" hidden="1">{"via1",#N/A,TRUE,"general";"via2",#N/A,TRUE,"general";"via3",#N/A,TRUE,"general"}</definedName>
    <definedName name="fhgh" localSheetId="14" hidden="1">{"via1",#N/A,TRUE,"general";"via2",#N/A,TRUE,"general";"via3",#N/A,TRUE,"general"}</definedName>
    <definedName name="fhgh" localSheetId="20" hidden="1">{"via1",#N/A,TRUE,"general";"via2",#N/A,TRUE,"general";"via3",#N/A,TRUE,"general"}</definedName>
    <definedName name="fhgh" localSheetId="23" hidden="1">{"via1",#N/A,TRUE,"general";"via2",#N/A,TRUE,"general";"via3",#N/A,TRUE,"general"}</definedName>
    <definedName name="fhgh" localSheetId="24" hidden="1">{"via1",#N/A,TRUE,"general";"via2",#N/A,TRUE,"general";"via3",#N/A,TRUE,"general"}</definedName>
    <definedName name="fhgh" localSheetId="25" hidden="1">{"via1",#N/A,TRUE,"general";"via2",#N/A,TRUE,"general";"via3",#N/A,TRUE,"general"}</definedName>
    <definedName name="fhgh" localSheetId="26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14" hidden="1">{"via1",#N/A,TRUE,"general";"via2",#N/A,TRUE,"general";"via3",#N/A,TRUE,"general"}</definedName>
    <definedName name="fhpltyunh" localSheetId="20" hidden="1">{"via1",#N/A,TRUE,"general";"via2",#N/A,TRUE,"general";"via3",#N/A,TRUE,"general"}</definedName>
    <definedName name="fhpltyunh" localSheetId="23" hidden="1">{"via1",#N/A,TRUE,"general";"via2",#N/A,TRUE,"general";"via3",#N/A,TRUE,"general"}</definedName>
    <definedName name="fhpltyunh" localSheetId="24" hidden="1">{"via1",#N/A,TRUE,"general";"via2",#N/A,TRUE,"general";"via3",#N/A,TRUE,"general"}</definedName>
    <definedName name="fhpltyunh" localSheetId="25" hidden="1">{"via1",#N/A,TRUE,"general";"via2",#N/A,TRUE,"general";"via3",#N/A,TRUE,"general"}</definedName>
    <definedName name="fhpltyunh" localSheetId="26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localSheetId="40" hidden="1">#REF!</definedName>
    <definedName name="fill1" localSheetId="10" hidden="1">#REF!</definedName>
    <definedName name="fill1" localSheetId="41" hidden="1">#REF!</definedName>
    <definedName name="fill1" localSheetId="44" hidden="1">#REF!</definedName>
    <definedName name="fill1" localSheetId="14" hidden="1">#REF!</definedName>
    <definedName name="fill1" localSheetId="50" hidden="1">#REF!</definedName>
    <definedName name="fill1" localSheetId="20" hidden="1">#REF!</definedName>
    <definedName name="fill1" localSheetId="51" hidden="1">#REF!</definedName>
    <definedName name="fill1" localSheetId="21" hidden="1">#REF!</definedName>
    <definedName name="fill1" localSheetId="52" hidden="1">#REF!</definedName>
    <definedName name="fill1" localSheetId="53" hidden="1">#REF!</definedName>
    <definedName name="fill1" localSheetId="23" hidden="1">#REF!</definedName>
    <definedName name="fill1" localSheetId="54" hidden="1">#REF!</definedName>
    <definedName name="fill1" localSheetId="55" hidden="1">#REF!</definedName>
    <definedName name="fill1" localSheetId="25" hidden="1">#REF!</definedName>
    <definedName name="fill1" localSheetId="56" hidden="1">#REF!</definedName>
    <definedName name="fill1" localSheetId="26" hidden="1">#REF!</definedName>
    <definedName name="fill1" localSheetId="37" hidden="1">#REF!</definedName>
    <definedName name="fill1" hidden="1">#REF!</definedName>
    <definedName name="frbgsd" localSheetId="10" hidden="1">{"TAB1",#N/A,TRUE,"GENERAL";"TAB2",#N/A,TRUE,"GENERAL";"TAB3",#N/A,TRUE,"GENERAL";"TAB4",#N/A,TRUE,"GENERAL";"TAB5",#N/A,TRUE,"GENERAL"}</definedName>
    <definedName name="frbgsd" localSheetId="14" hidden="1">{"TAB1",#N/A,TRUE,"GENERAL";"TAB2",#N/A,TRUE,"GENERAL";"TAB3",#N/A,TRUE,"GENERAL";"TAB4",#N/A,TRUE,"GENERAL";"TAB5",#N/A,TRUE,"GENERAL"}</definedName>
    <definedName name="frbgsd" localSheetId="20" hidden="1">{"TAB1",#N/A,TRUE,"GENERAL";"TAB2",#N/A,TRUE,"GENERAL";"TAB3",#N/A,TRUE,"GENERAL";"TAB4",#N/A,TRUE,"GENERAL";"TAB5",#N/A,TRUE,"GENERAL"}</definedName>
    <definedName name="frbgsd" localSheetId="23" hidden="1">{"TAB1",#N/A,TRUE,"GENERAL";"TAB2",#N/A,TRUE,"GENERAL";"TAB3",#N/A,TRUE,"GENERAL";"TAB4",#N/A,TRUE,"GENERAL";"TAB5",#N/A,TRUE,"GENERAL"}</definedName>
    <definedName name="frbgsd" localSheetId="24" hidden="1">{"TAB1",#N/A,TRUE,"GENERAL";"TAB2",#N/A,TRUE,"GENERAL";"TAB3",#N/A,TRUE,"GENERAL";"TAB4",#N/A,TRUE,"GENERAL";"TAB5",#N/A,TRUE,"GENERAL"}</definedName>
    <definedName name="frbgsd" localSheetId="25" hidden="1">{"TAB1",#N/A,TRUE,"GENERAL";"TAB2",#N/A,TRUE,"GENERAL";"TAB3",#N/A,TRUE,"GENERAL";"TAB4",#N/A,TRUE,"GENERAL";"TAB5",#N/A,TRUE,"GENERAL"}</definedName>
    <definedName name="frbgsd" localSheetId="26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0" hidden="1">{"via1",#N/A,TRUE,"general";"via2",#N/A,TRUE,"general";"via3",#N/A,TRUE,"general"}</definedName>
    <definedName name="frefr" localSheetId="14" hidden="1">{"via1",#N/A,TRUE,"general";"via2",#N/A,TRUE,"general";"via3",#N/A,TRUE,"general"}</definedName>
    <definedName name="frefr" localSheetId="20" hidden="1">{"via1",#N/A,TRUE,"general";"via2",#N/A,TRUE,"general";"via3",#N/A,TRUE,"general"}</definedName>
    <definedName name="frefr" localSheetId="23" hidden="1">{"via1",#N/A,TRUE,"general";"via2",#N/A,TRUE,"general";"via3",#N/A,TRUE,"general"}</definedName>
    <definedName name="frefr" localSheetId="24" hidden="1">{"via1",#N/A,TRUE,"general";"via2",#N/A,TRUE,"general";"via3",#N/A,TRUE,"general"}</definedName>
    <definedName name="frefr" localSheetId="25" hidden="1">{"via1",#N/A,TRUE,"general";"via2",#N/A,TRUE,"general";"via3",#N/A,TRUE,"general"}</definedName>
    <definedName name="frefr" localSheetId="26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14" hidden="1">{"via1",#N/A,TRUE,"general";"via2",#N/A,TRUE,"general";"via3",#N/A,TRUE,"general"}</definedName>
    <definedName name="frfa" localSheetId="20" hidden="1">{"via1",#N/A,TRUE,"general";"via2",#N/A,TRUE,"general";"via3",#N/A,TRUE,"general"}</definedName>
    <definedName name="frfa" localSheetId="23" hidden="1">{"via1",#N/A,TRUE,"general";"via2",#N/A,TRUE,"general";"via3",#N/A,TRUE,"general"}</definedName>
    <definedName name="frfa" localSheetId="24" hidden="1">{"via1",#N/A,TRUE,"general";"via2",#N/A,TRUE,"general";"via3",#N/A,TRUE,"general"}</definedName>
    <definedName name="frfa" localSheetId="25" hidden="1">{"via1",#N/A,TRUE,"general";"via2",#N/A,TRUE,"general";"via3",#N/A,TRUE,"general"}</definedName>
    <definedName name="frfa" localSheetId="26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14" hidden="1">{"TAB1",#N/A,TRUE,"GENERAL";"TAB2",#N/A,TRUE,"GENERAL";"TAB3",#N/A,TRUE,"GENERAL";"TAB4",#N/A,TRUE,"GENERAL";"TAB5",#N/A,TRUE,"GENERAL"}</definedName>
    <definedName name="frfr" localSheetId="20" hidden="1">{"TAB1",#N/A,TRUE,"GENERAL";"TAB2",#N/A,TRUE,"GENERAL";"TAB3",#N/A,TRUE,"GENERAL";"TAB4",#N/A,TRUE,"GENERAL";"TAB5",#N/A,TRUE,"GENERAL"}</definedName>
    <definedName name="frfr" localSheetId="23" hidden="1">{"TAB1",#N/A,TRUE,"GENERAL";"TAB2",#N/A,TRUE,"GENERAL";"TAB3",#N/A,TRUE,"GENERAL";"TAB4",#N/A,TRUE,"GENERAL";"TAB5",#N/A,TRUE,"GENERAL"}</definedName>
    <definedName name="frfr" localSheetId="24" hidden="1">{"TAB1",#N/A,TRUE,"GENERAL";"TAB2",#N/A,TRUE,"GENERAL";"TAB3",#N/A,TRUE,"GENERAL";"TAB4",#N/A,TRUE,"GENERAL";"TAB5",#N/A,TRUE,"GENERAL"}</definedName>
    <definedName name="frfr" localSheetId="25" hidden="1">{"TAB1",#N/A,TRUE,"GENERAL";"TAB2",#N/A,TRUE,"GENERAL";"TAB3",#N/A,TRUE,"GENERAL";"TAB4",#N/A,TRUE,"GENERAL";"TAB5",#N/A,TRUE,"GENERAL"}</definedName>
    <definedName name="frfr" localSheetId="26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10" hidden="1">{"via1",#N/A,TRUE,"general";"via2",#N/A,TRUE,"general";"via3",#N/A,TRUE,"general"}</definedName>
    <definedName name="fwff" localSheetId="14" hidden="1">{"via1",#N/A,TRUE,"general";"via2",#N/A,TRUE,"general";"via3",#N/A,TRUE,"general"}</definedName>
    <definedName name="fwff" localSheetId="20" hidden="1">{"via1",#N/A,TRUE,"general";"via2",#N/A,TRUE,"general";"via3",#N/A,TRUE,"general"}</definedName>
    <definedName name="fwff" localSheetId="23" hidden="1">{"via1",#N/A,TRUE,"general";"via2",#N/A,TRUE,"general";"via3",#N/A,TRUE,"general"}</definedName>
    <definedName name="fwff" localSheetId="24" hidden="1">{"via1",#N/A,TRUE,"general";"via2",#N/A,TRUE,"general";"via3",#N/A,TRUE,"general"}</definedName>
    <definedName name="fwff" localSheetId="25" hidden="1">{"via1",#N/A,TRUE,"general";"via2",#N/A,TRUE,"general";"via3",#N/A,TRUE,"general"}</definedName>
    <definedName name="fwff" localSheetId="26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14" hidden="1">{"via1",#N/A,TRUE,"general";"via2",#N/A,TRUE,"general";"via3",#N/A,TRUE,"general"}</definedName>
    <definedName name="fwwe" localSheetId="20" hidden="1">{"via1",#N/A,TRUE,"general";"via2",#N/A,TRUE,"general";"via3",#N/A,TRUE,"general"}</definedName>
    <definedName name="fwwe" localSheetId="23" hidden="1">{"via1",#N/A,TRUE,"general";"via2",#N/A,TRUE,"general";"via3",#N/A,TRUE,"general"}</definedName>
    <definedName name="fwwe" localSheetId="24" hidden="1">{"via1",#N/A,TRUE,"general";"via2",#N/A,TRUE,"general";"via3",#N/A,TRUE,"general"}</definedName>
    <definedName name="fwwe" localSheetId="25" hidden="1">{"via1",#N/A,TRUE,"general";"via2",#N/A,TRUE,"general";"via3",#N/A,TRUE,"general"}</definedName>
    <definedName name="fwwe" localSheetId="26" hidden="1">{"via1",#N/A,TRUE,"general";"via2",#N/A,TRUE,"general";"via3",#N/A,TRUE,"general"}</definedName>
    <definedName name="fwwe" hidden="1">{"via1",#N/A,TRUE,"general";"via2",#N/A,TRUE,"general";"via3",#N/A,TRUE,"general"}</definedName>
    <definedName name="gba" localSheetId="10" hidden="1">{#N/A,#N/A,FALSE,"orthoflow";#N/A,#N/A,FALSE,"Miscelaneos";#N/A,#N/A,FALSE,"Instrumentacio";#N/A,#N/A,FALSE,"Electrico";#N/A,#N/A,FALSE,"Valv. Seguridad"}</definedName>
    <definedName name="gba" localSheetId="14" hidden="1">{#N/A,#N/A,FALSE,"orthoflow";#N/A,#N/A,FALSE,"Miscelaneos";#N/A,#N/A,FALSE,"Instrumentacio";#N/A,#N/A,FALSE,"Electrico";#N/A,#N/A,FALSE,"Valv. Seguridad"}</definedName>
    <definedName name="gba" localSheetId="20" hidden="1">{#N/A,#N/A,FALSE,"orthoflow";#N/A,#N/A,FALSE,"Miscelaneos";#N/A,#N/A,FALSE,"Instrumentacio";#N/A,#N/A,FALSE,"Electrico";#N/A,#N/A,FALSE,"Valv. Seguridad"}</definedName>
    <definedName name="gba" localSheetId="23" hidden="1">{#N/A,#N/A,FALSE,"orthoflow";#N/A,#N/A,FALSE,"Miscelaneos";#N/A,#N/A,FALSE,"Instrumentacio";#N/A,#N/A,FALSE,"Electrico";#N/A,#N/A,FALSE,"Valv. Seguridad"}</definedName>
    <definedName name="gba" localSheetId="24" hidden="1">{#N/A,#N/A,FALSE,"orthoflow";#N/A,#N/A,FALSE,"Miscelaneos";#N/A,#N/A,FALSE,"Instrumentacio";#N/A,#N/A,FALSE,"Electrico";#N/A,#N/A,FALSE,"Valv. Seguridad"}</definedName>
    <definedName name="gba" localSheetId="25" hidden="1">{#N/A,#N/A,FALSE,"orthoflow";#N/A,#N/A,FALSE,"Miscelaneos";#N/A,#N/A,FALSE,"Instrumentacio";#N/A,#N/A,FALSE,"Electrico";#N/A,#N/A,FALSE,"Valv. Seguridad"}</definedName>
    <definedName name="gba" localSheetId="26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0" hidden="1">{#N/A,#N/A,FALSE,"Estatico";#N/A,#N/A,FALSE,"Tuberia";#N/A,#N/A,FALSE,"Instrumentación";#N/A,#N/A,FALSE,"Mecanica";#N/A,#N/A,FALSE,"Electrico";#N/A,#N/A,FALSE,"Ofic.Civiles"}</definedName>
    <definedName name="gbac" localSheetId="14" hidden="1">{#N/A,#N/A,FALSE,"Estatico";#N/A,#N/A,FALSE,"Tuberia";#N/A,#N/A,FALSE,"Instrumentación";#N/A,#N/A,FALSE,"Mecanica";#N/A,#N/A,FALSE,"Electrico";#N/A,#N/A,FALSE,"Ofic.Civiles"}</definedName>
    <definedName name="gbac" localSheetId="20" hidden="1">{#N/A,#N/A,FALSE,"Estatico";#N/A,#N/A,FALSE,"Tuberia";#N/A,#N/A,FALSE,"Instrumentación";#N/A,#N/A,FALSE,"Mecanica";#N/A,#N/A,FALSE,"Electrico";#N/A,#N/A,FALSE,"Ofic.Civiles"}</definedName>
    <definedName name="gbac" localSheetId="23" hidden="1">{#N/A,#N/A,FALSE,"Estatico";#N/A,#N/A,FALSE,"Tuberia";#N/A,#N/A,FALSE,"Instrumentación";#N/A,#N/A,FALSE,"Mecanica";#N/A,#N/A,FALSE,"Electrico";#N/A,#N/A,FALSE,"Ofic.Civiles"}</definedName>
    <definedName name="gbac" localSheetId="24" hidden="1">{#N/A,#N/A,FALSE,"Estatico";#N/A,#N/A,FALSE,"Tuberia";#N/A,#N/A,FALSE,"Instrumentación";#N/A,#N/A,FALSE,"Mecanica";#N/A,#N/A,FALSE,"Electrico";#N/A,#N/A,FALSE,"Ofic.Civiles"}</definedName>
    <definedName name="gbac" localSheetId="25" hidden="1">{#N/A,#N/A,FALSE,"Estatico";#N/A,#N/A,FALSE,"Tuberia";#N/A,#N/A,FALSE,"Instrumentación";#N/A,#N/A,FALSE,"Mecanica";#N/A,#N/A,FALSE,"Electrico";#N/A,#N/A,FALSE,"Ofic.Civiles"}</definedName>
    <definedName name="gbac" localSheetId="26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0" hidden="1">{"TAB1",#N/A,TRUE,"GENERAL";"TAB2",#N/A,TRUE,"GENERAL";"TAB3",#N/A,TRUE,"GENERAL";"TAB4",#N/A,TRUE,"GENERAL";"TAB5",#N/A,TRUE,"GENERAL"}</definedName>
    <definedName name="gbbfghghj" localSheetId="14" hidden="1">{"TAB1",#N/A,TRUE,"GENERAL";"TAB2",#N/A,TRUE,"GENERAL";"TAB3",#N/A,TRUE,"GENERAL";"TAB4",#N/A,TRUE,"GENERAL";"TAB5",#N/A,TRUE,"GENERAL"}</definedName>
    <definedName name="gbbfghghj" localSheetId="20" hidden="1">{"TAB1",#N/A,TRUE,"GENERAL";"TAB2",#N/A,TRUE,"GENERAL";"TAB3",#N/A,TRUE,"GENERAL";"TAB4",#N/A,TRUE,"GENERAL";"TAB5",#N/A,TRUE,"GENERAL"}</definedName>
    <definedName name="gbbfghghj" localSheetId="23" hidden="1">{"TAB1",#N/A,TRUE,"GENERAL";"TAB2",#N/A,TRUE,"GENERAL";"TAB3",#N/A,TRUE,"GENERAL";"TAB4",#N/A,TRUE,"GENERAL";"TAB5",#N/A,TRUE,"GENERAL"}</definedName>
    <definedName name="gbbfghghj" localSheetId="24" hidden="1">{"TAB1",#N/A,TRUE,"GENERAL";"TAB2",#N/A,TRUE,"GENERAL";"TAB3",#N/A,TRUE,"GENERAL";"TAB4",#N/A,TRUE,"GENERAL";"TAB5",#N/A,TRUE,"GENERAL"}</definedName>
    <definedName name="gbbfghghj" localSheetId="25" hidden="1">{"TAB1",#N/A,TRUE,"GENERAL";"TAB2",#N/A,TRUE,"GENERAL";"TAB3",#N/A,TRUE,"GENERAL";"TAB4",#N/A,TRUE,"GENERAL";"TAB5",#N/A,TRUE,"GENERAL"}</definedName>
    <definedName name="gbbfghghj" localSheetId="26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FGDH" localSheetId="40" hidden="1">#REF!</definedName>
    <definedName name="GDFGDH" localSheetId="10" hidden="1">#REF!</definedName>
    <definedName name="GDFGDH" localSheetId="41" hidden="1">#REF!</definedName>
    <definedName name="GDFGDH" localSheetId="44" hidden="1">#REF!</definedName>
    <definedName name="GDFGDH" localSheetId="14" hidden="1">#REF!</definedName>
    <definedName name="GDFGDH" localSheetId="50" hidden="1">#REF!</definedName>
    <definedName name="GDFGDH" localSheetId="20" hidden="1">#REF!</definedName>
    <definedName name="GDFGDH" localSheetId="51" hidden="1">#REF!</definedName>
    <definedName name="GDFGDH" localSheetId="21" hidden="1">#REF!</definedName>
    <definedName name="GDFGDH" localSheetId="52" hidden="1">#REF!</definedName>
    <definedName name="GDFGDH" localSheetId="53" hidden="1">#REF!</definedName>
    <definedName name="GDFGDH" localSheetId="23" hidden="1">#REF!</definedName>
    <definedName name="GDFGDH" localSheetId="54" hidden="1">#REF!</definedName>
    <definedName name="GDFGDH" localSheetId="55" hidden="1">#REF!</definedName>
    <definedName name="GDFGDH" localSheetId="25" hidden="1">#REF!</definedName>
    <definedName name="GDFGDH" localSheetId="56" hidden="1">#REF!</definedName>
    <definedName name="GDFGDH" localSheetId="26" hidden="1">#REF!</definedName>
    <definedName name="GDFGDH" localSheetId="37" hidden="1">#REF!</definedName>
    <definedName name="GDFGDH" hidden="1">#REF!</definedName>
    <definedName name="gdt" localSheetId="10" hidden="1">{"TAB1",#N/A,TRUE,"GENERAL";"TAB2",#N/A,TRUE,"GENERAL";"TAB3",#N/A,TRUE,"GENERAL";"TAB4",#N/A,TRUE,"GENERAL";"TAB5",#N/A,TRUE,"GENERAL"}</definedName>
    <definedName name="gdt" localSheetId="14" hidden="1">{"TAB1",#N/A,TRUE,"GENERAL";"TAB2",#N/A,TRUE,"GENERAL";"TAB3",#N/A,TRUE,"GENERAL";"TAB4",#N/A,TRUE,"GENERAL";"TAB5",#N/A,TRUE,"GENERAL"}</definedName>
    <definedName name="gdt" localSheetId="20" hidden="1">{"TAB1",#N/A,TRUE,"GENERAL";"TAB2",#N/A,TRUE,"GENERAL";"TAB3",#N/A,TRUE,"GENERAL";"TAB4",#N/A,TRUE,"GENERAL";"TAB5",#N/A,TRUE,"GENERAL"}</definedName>
    <definedName name="gdt" localSheetId="23" hidden="1">{"TAB1",#N/A,TRUE,"GENERAL";"TAB2",#N/A,TRUE,"GENERAL";"TAB3",#N/A,TRUE,"GENERAL";"TAB4",#N/A,TRUE,"GENERAL";"TAB5",#N/A,TRUE,"GENERAL"}</definedName>
    <definedName name="gdt" localSheetId="24" hidden="1">{"TAB1",#N/A,TRUE,"GENERAL";"TAB2",#N/A,TRUE,"GENERAL";"TAB3",#N/A,TRUE,"GENERAL";"TAB4",#N/A,TRUE,"GENERAL";"TAB5",#N/A,TRUE,"GENERAL"}</definedName>
    <definedName name="gdt" localSheetId="25" hidden="1">{"TAB1",#N/A,TRUE,"GENERAL";"TAB2",#N/A,TRUE,"GENERAL";"TAB3",#N/A,TRUE,"GENERAL";"TAB4",#N/A,TRUE,"GENERAL";"TAB5",#N/A,TRUE,"GENERAL"}</definedName>
    <definedName name="gdt" localSheetId="26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 localSheetId="40" hidden="1">#REF!,#REF!,#REF!,#REF!,#REF!,#REF!,#REF!,#REF!,#REF!,#REF!,#REF!,#REF!,#REF!,#REF!,#REF!,#REF!,#REF!,#REF!,#REF!</definedName>
    <definedName name="GE" localSheetId="10" hidden="1">#REF!,#REF!,#REF!,#REF!,#REF!,#REF!,#REF!,#REF!,#REF!,#REF!,#REF!,#REF!,#REF!,#REF!,#REF!,#REF!,#REF!,#REF!,#REF!</definedName>
    <definedName name="GE" localSheetId="41" hidden="1">#REF!,#REF!,#REF!,#REF!,#REF!,#REF!,#REF!,#REF!,#REF!,#REF!,#REF!,#REF!,#REF!,#REF!,#REF!,#REF!,#REF!,#REF!,#REF!</definedName>
    <definedName name="GE" localSheetId="44" hidden="1">#REF!,#REF!,#REF!,#REF!,#REF!,#REF!,#REF!,#REF!,#REF!,#REF!,#REF!,#REF!,#REF!,#REF!,#REF!,#REF!,#REF!,#REF!,#REF!</definedName>
    <definedName name="GE" localSheetId="14" hidden="1">#REF!,#REF!,#REF!,#REF!,#REF!,#REF!,#REF!,#REF!,#REF!,#REF!,#REF!,#REF!,#REF!,#REF!,#REF!,#REF!,#REF!,#REF!,#REF!</definedName>
    <definedName name="GE" localSheetId="50" hidden="1">#REF!,#REF!,#REF!,#REF!,#REF!,#REF!,#REF!,#REF!,#REF!,#REF!,#REF!,#REF!,#REF!,#REF!,#REF!,#REF!,#REF!,#REF!,#REF!</definedName>
    <definedName name="GE" localSheetId="20" hidden="1">#REF!,#REF!,#REF!,#REF!,#REF!,#REF!,#REF!,#REF!,#REF!,#REF!,#REF!,#REF!,#REF!,#REF!,#REF!,#REF!,#REF!,#REF!,#REF!</definedName>
    <definedName name="GE" localSheetId="51" hidden="1">#REF!,#REF!,#REF!,#REF!,#REF!,#REF!,#REF!,#REF!,#REF!,#REF!,#REF!,#REF!,#REF!,#REF!,#REF!,#REF!,#REF!,#REF!,#REF!</definedName>
    <definedName name="GE" localSheetId="21" hidden="1">#REF!,#REF!,#REF!,#REF!,#REF!,#REF!,#REF!,#REF!,#REF!,#REF!,#REF!,#REF!,#REF!,#REF!,#REF!,#REF!,#REF!,#REF!,#REF!</definedName>
    <definedName name="GE" localSheetId="52" hidden="1">#REF!,#REF!,#REF!,#REF!,#REF!,#REF!,#REF!,#REF!,#REF!,#REF!,#REF!,#REF!,#REF!,#REF!,#REF!,#REF!,#REF!,#REF!,#REF!</definedName>
    <definedName name="GE" localSheetId="53" hidden="1">#REF!,#REF!,#REF!,#REF!,#REF!,#REF!,#REF!,#REF!,#REF!,#REF!,#REF!,#REF!,#REF!,#REF!,#REF!,#REF!,#REF!,#REF!,#REF!</definedName>
    <definedName name="GE" localSheetId="23" hidden="1">#REF!,#REF!,#REF!,#REF!,#REF!,#REF!,#REF!,#REF!,#REF!,#REF!,#REF!,#REF!,#REF!,#REF!,#REF!,#REF!,#REF!,#REF!,#REF!</definedName>
    <definedName name="GE" localSheetId="54" hidden="1">#REF!,#REF!,#REF!,#REF!,#REF!,#REF!,#REF!,#REF!,#REF!,#REF!,#REF!,#REF!,#REF!,#REF!,#REF!,#REF!,#REF!,#REF!,#REF!</definedName>
    <definedName name="GE" localSheetId="24" hidden="1">#REF!,#REF!,#REF!,#REF!,#REF!,#REF!,#REF!,#REF!,#REF!,#REF!,#REF!,#REF!,#REF!,#REF!,#REF!,#REF!,#REF!,#REF!,#REF!</definedName>
    <definedName name="GE" localSheetId="55" hidden="1">#REF!,#REF!,#REF!,#REF!,#REF!,#REF!,#REF!,#REF!,#REF!,#REF!,#REF!,#REF!,#REF!,#REF!,#REF!,#REF!,#REF!,#REF!,#REF!</definedName>
    <definedName name="GE" localSheetId="25" hidden="1">#REF!,#REF!,#REF!,#REF!,#REF!,#REF!,#REF!,#REF!,#REF!,#REF!,#REF!,#REF!,#REF!,#REF!,#REF!,#REF!,#REF!,#REF!,#REF!</definedName>
    <definedName name="GE" localSheetId="56" hidden="1">#REF!,#REF!,#REF!,#REF!,#REF!,#REF!,#REF!,#REF!,#REF!,#REF!,#REF!,#REF!,#REF!,#REF!,#REF!,#REF!,#REF!,#REF!,#REF!</definedName>
    <definedName name="GE" localSheetId="26" hidden="1">#REF!,#REF!,#REF!,#REF!,#REF!,#REF!,#REF!,#REF!,#REF!,#REF!,#REF!,#REF!,#REF!,#REF!,#REF!,#REF!,#REF!,#REF!,#REF!</definedName>
    <definedName name="GE" localSheetId="37" hidden="1">#REF!,#REF!,#REF!,#REF!,#REF!,#REF!,#REF!,#REF!,#REF!,#REF!,#REF!,#REF!,#REF!,#REF!,#REF!,#REF!,#REF!,#REF!,#REF!</definedName>
    <definedName name="GE" hidden="1">#REF!,#REF!,#REF!,#REF!,#REF!,#REF!,#REF!,#REF!,#REF!,#REF!,#REF!,#REF!,#REF!,#REF!,#REF!,#REF!,#REF!,#REF!,#REF!</definedName>
    <definedName name="geg" localSheetId="10" hidden="1">{"via1",#N/A,TRUE,"general";"via2",#N/A,TRUE,"general";"via3",#N/A,TRUE,"general"}</definedName>
    <definedName name="geg" localSheetId="14" hidden="1">{"via1",#N/A,TRUE,"general";"via2",#N/A,TRUE,"general";"via3",#N/A,TRUE,"general"}</definedName>
    <definedName name="geg" localSheetId="20" hidden="1">{"via1",#N/A,TRUE,"general";"via2",#N/A,TRUE,"general";"via3",#N/A,TRUE,"general"}</definedName>
    <definedName name="geg" localSheetId="23" hidden="1">{"via1",#N/A,TRUE,"general";"via2",#N/A,TRUE,"general";"via3",#N/A,TRUE,"general"}</definedName>
    <definedName name="geg" localSheetId="24" hidden="1">{"via1",#N/A,TRUE,"general";"via2",#N/A,TRUE,"general";"via3",#N/A,TRUE,"general"}</definedName>
    <definedName name="geg" localSheetId="25" hidden="1">{"via1",#N/A,TRUE,"general";"via2",#N/A,TRUE,"general";"via3",#N/A,TRUE,"general"}</definedName>
    <definedName name="geg" localSheetId="26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14" hidden="1">{"TAB1",#N/A,TRUE,"GENERAL";"TAB2",#N/A,TRUE,"GENERAL";"TAB3",#N/A,TRUE,"GENERAL";"TAB4",#N/A,TRUE,"GENERAL";"TAB5",#N/A,TRUE,"GENERAL"}</definedName>
    <definedName name="gerg" localSheetId="20" hidden="1">{"TAB1",#N/A,TRUE,"GENERAL";"TAB2",#N/A,TRUE,"GENERAL";"TAB3",#N/A,TRUE,"GENERAL";"TAB4",#N/A,TRUE,"GENERAL";"TAB5",#N/A,TRUE,"GENERAL"}</definedName>
    <definedName name="gerg" localSheetId="23" hidden="1">{"TAB1",#N/A,TRUE,"GENERAL";"TAB2",#N/A,TRUE,"GENERAL";"TAB3",#N/A,TRUE,"GENERAL";"TAB4",#N/A,TRUE,"GENERAL";"TAB5",#N/A,TRUE,"GENERAL"}</definedName>
    <definedName name="gerg" localSheetId="24" hidden="1">{"TAB1",#N/A,TRUE,"GENERAL";"TAB2",#N/A,TRUE,"GENERAL";"TAB3",#N/A,TRUE,"GENERAL";"TAB4",#N/A,TRUE,"GENERAL";"TAB5",#N/A,TRUE,"GENERAL"}</definedName>
    <definedName name="gerg" localSheetId="25" hidden="1">{"TAB1",#N/A,TRUE,"GENERAL";"TAB2",#N/A,TRUE,"GENERAL";"TAB3",#N/A,TRUE,"GENERAL";"TAB4",#N/A,TRUE,"GENERAL";"TAB5",#N/A,TRUE,"GENERAL"}</definedName>
    <definedName name="gerg" localSheetId="26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0" hidden="1">{"via1",#N/A,TRUE,"general";"via2",#N/A,TRUE,"general";"via3",#N/A,TRUE,"general"}</definedName>
    <definedName name="gerg54" localSheetId="14" hidden="1">{"via1",#N/A,TRUE,"general";"via2",#N/A,TRUE,"general";"via3",#N/A,TRUE,"general"}</definedName>
    <definedName name="gerg54" localSheetId="20" hidden="1">{"via1",#N/A,TRUE,"general";"via2",#N/A,TRUE,"general";"via3",#N/A,TRUE,"general"}</definedName>
    <definedName name="gerg54" localSheetId="23" hidden="1">{"via1",#N/A,TRUE,"general";"via2",#N/A,TRUE,"general";"via3",#N/A,TRUE,"general"}</definedName>
    <definedName name="gerg54" localSheetId="24" hidden="1">{"via1",#N/A,TRUE,"general";"via2",#N/A,TRUE,"general";"via3",#N/A,TRUE,"general"}</definedName>
    <definedName name="gerg54" localSheetId="25" hidden="1">{"via1",#N/A,TRUE,"general";"via2",#N/A,TRUE,"general";"via3",#N/A,TRUE,"general"}</definedName>
    <definedName name="gerg54" localSheetId="26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14" hidden="1">{"TAB1",#N/A,TRUE,"GENERAL";"TAB2",#N/A,TRUE,"GENERAL";"TAB3",#N/A,TRUE,"GENERAL";"TAB4",#N/A,TRUE,"GENERAL";"TAB5",#N/A,TRUE,"GENERAL"}</definedName>
    <definedName name="gergew" localSheetId="20" hidden="1">{"TAB1",#N/A,TRUE,"GENERAL";"TAB2",#N/A,TRUE,"GENERAL";"TAB3",#N/A,TRUE,"GENERAL";"TAB4",#N/A,TRUE,"GENERAL";"TAB5",#N/A,TRUE,"GENERAL"}</definedName>
    <definedName name="gergew" localSheetId="23" hidden="1">{"TAB1",#N/A,TRUE,"GENERAL";"TAB2",#N/A,TRUE,"GENERAL";"TAB3",#N/A,TRUE,"GENERAL";"TAB4",#N/A,TRUE,"GENERAL";"TAB5",#N/A,TRUE,"GENERAL"}</definedName>
    <definedName name="gergew" localSheetId="24" hidden="1">{"TAB1",#N/A,TRUE,"GENERAL";"TAB2",#N/A,TRUE,"GENERAL";"TAB3",#N/A,TRUE,"GENERAL";"TAB4",#N/A,TRUE,"GENERAL";"TAB5",#N/A,TRUE,"GENERAL"}</definedName>
    <definedName name="gergew" localSheetId="25" hidden="1">{"TAB1",#N/A,TRUE,"GENERAL";"TAB2",#N/A,TRUE,"GENERAL";"TAB3",#N/A,TRUE,"GENERAL";"TAB4",#N/A,TRUE,"GENERAL";"TAB5",#N/A,TRUE,"GENERAL"}</definedName>
    <definedName name="gergew" localSheetId="26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14" hidden="1">{"TAB1",#N/A,TRUE,"GENERAL";"TAB2",#N/A,TRUE,"GENERAL";"TAB3",#N/A,TRUE,"GENERAL";"TAB4",#N/A,TRUE,"GENERAL";"TAB5",#N/A,TRUE,"GENERAL"}</definedName>
    <definedName name="gergw" localSheetId="20" hidden="1">{"TAB1",#N/A,TRUE,"GENERAL";"TAB2",#N/A,TRUE,"GENERAL";"TAB3",#N/A,TRUE,"GENERAL";"TAB4",#N/A,TRUE,"GENERAL";"TAB5",#N/A,TRUE,"GENERAL"}</definedName>
    <definedName name="gergw" localSheetId="23" hidden="1">{"TAB1",#N/A,TRUE,"GENERAL";"TAB2",#N/A,TRUE,"GENERAL";"TAB3",#N/A,TRUE,"GENERAL";"TAB4",#N/A,TRUE,"GENERAL";"TAB5",#N/A,TRUE,"GENERAL"}</definedName>
    <definedName name="gergw" localSheetId="24" hidden="1">{"TAB1",#N/A,TRUE,"GENERAL";"TAB2",#N/A,TRUE,"GENERAL";"TAB3",#N/A,TRUE,"GENERAL";"TAB4",#N/A,TRUE,"GENERAL";"TAB5",#N/A,TRUE,"GENERAL"}</definedName>
    <definedName name="gergw" localSheetId="25" hidden="1">{"TAB1",#N/A,TRUE,"GENERAL";"TAB2",#N/A,TRUE,"GENERAL";"TAB3",#N/A,TRUE,"GENERAL";"TAB4",#N/A,TRUE,"GENERAL";"TAB5",#N/A,TRUE,"GENERAL"}</definedName>
    <definedName name="gergw" localSheetId="26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14" hidden="1">{"TAB1",#N/A,TRUE,"GENERAL";"TAB2",#N/A,TRUE,"GENERAL";"TAB3",#N/A,TRUE,"GENERAL";"TAB4",#N/A,TRUE,"GENERAL";"TAB5",#N/A,TRUE,"GENERAL"}</definedName>
    <definedName name="gfd" localSheetId="20" hidden="1">{"TAB1",#N/A,TRUE,"GENERAL";"TAB2",#N/A,TRUE,"GENERAL";"TAB3",#N/A,TRUE,"GENERAL";"TAB4",#N/A,TRUE,"GENERAL";"TAB5",#N/A,TRUE,"GENERAL"}</definedName>
    <definedName name="gfd" localSheetId="23" hidden="1">{"TAB1",#N/A,TRUE,"GENERAL";"TAB2",#N/A,TRUE,"GENERAL";"TAB3",#N/A,TRUE,"GENERAL";"TAB4",#N/A,TRUE,"GENERAL";"TAB5",#N/A,TRUE,"GENERAL"}</definedName>
    <definedName name="gfd" localSheetId="24" hidden="1">{"TAB1",#N/A,TRUE,"GENERAL";"TAB2",#N/A,TRUE,"GENERAL";"TAB3",#N/A,TRUE,"GENERAL";"TAB4",#N/A,TRUE,"GENERAL";"TAB5",#N/A,TRUE,"GENERAL"}</definedName>
    <definedName name="gfd" localSheetId="25" hidden="1">{"TAB1",#N/A,TRUE,"GENERAL";"TAB2",#N/A,TRUE,"GENERAL";"TAB3",#N/A,TRUE,"GENERAL";"TAB4",#N/A,TRUE,"GENERAL";"TAB5",#N/A,TRUE,"GENERAL"}</definedName>
    <definedName name="gfd" localSheetId="26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0" hidden="1">{"via1",#N/A,TRUE,"general";"via2",#N/A,TRUE,"general";"via3",#N/A,TRUE,"general"}</definedName>
    <definedName name="gfdg" localSheetId="14" hidden="1">{"via1",#N/A,TRUE,"general";"via2",#N/A,TRUE,"general";"via3",#N/A,TRUE,"general"}</definedName>
    <definedName name="gfdg" localSheetId="20" hidden="1">{"via1",#N/A,TRUE,"general";"via2",#N/A,TRUE,"general";"via3",#N/A,TRUE,"general"}</definedName>
    <definedName name="gfdg" localSheetId="23" hidden="1">{"via1",#N/A,TRUE,"general";"via2",#N/A,TRUE,"general";"via3",#N/A,TRUE,"general"}</definedName>
    <definedName name="gfdg" localSheetId="24" hidden="1">{"via1",#N/A,TRUE,"general";"via2",#N/A,TRUE,"general";"via3",#N/A,TRUE,"general"}</definedName>
    <definedName name="gfdg" localSheetId="25" hidden="1">{"via1",#N/A,TRUE,"general";"via2",#N/A,TRUE,"general";"via3",#N/A,TRUE,"general"}</definedName>
    <definedName name="gfdg" localSheetId="26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0" hidden="1">{#N/A,#N/A,TRUE,"INGENIERIA";#N/A,#N/A,TRUE,"COMPRAS";#N/A,#N/A,TRUE,"DIRECCION";#N/A,#N/A,TRUE,"RESUMEN"}</definedName>
    <definedName name="gffgfhhf" localSheetId="14" hidden="1">{#N/A,#N/A,TRUE,"INGENIERIA";#N/A,#N/A,TRUE,"COMPRAS";#N/A,#N/A,TRUE,"DIRECCION";#N/A,#N/A,TRUE,"RESUMEN"}</definedName>
    <definedName name="gffgfhhf" localSheetId="20" hidden="1">{#N/A,#N/A,TRUE,"INGENIERIA";#N/A,#N/A,TRUE,"COMPRAS";#N/A,#N/A,TRUE,"DIRECCION";#N/A,#N/A,TRUE,"RESUMEN"}</definedName>
    <definedName name="gffgfhhf" localSheetId="23" hidden="1">{#N/A,#N/A,TRUE,"INGENIERIA";#N/A,#N/A,TRUE,"COMPRAS";#N/A,#N/A,TRUE,"DIRECCION";#N/A,#N/A,TRUE,"RESUMEN"}</definedName>
    <definedName name="gffgfhhf" localSheetId="24" hidden="1">{#N/A,#N/A,TRUE,"INGENIERIA";#N/A,#N/A,TRUE,"COMPRAS";#N/A,#N/A,TRUE,"DIRECCION";#N/A,#N/A,TRUE,"RESUMEN"}</definedName>
    <definedName name="gffgfhhf" localSheetId="25" hidden="1">{#N/A,#N/A,TRUE,"INGENIERIA";#N/A,#N/A,TRUE,"COMPRAS";#N/A,#N/A,TRUE,"DIRECCION";#N/A,#N/A,TRUE,"RESUMEN"}</definedName>
    <definedName name="gffgfhhf" localSheetId="26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0" hidden="1">{"via1",#N/A,TRUE,"general";"via2",#N/A,TRUE,"general";"via3",#N/A,TRUE,"general"}</definedName>
    <definedName name="gfgfgr" localSheetId="14" hidden="1">{"via1",#N/A,TRUE,"general";"via2",#N/A,TRUE,"general";"via3",#N/A,TRUE,"general"}</definedName>
    <definedName name="gfgfgr" localSheetId="20" hidden="1">{"via1",#N/A,TRUE,"general";"via2",#N/A,TRUE,"general";"via3",#N/A,TRUE,"general"}</definedName>
    <definedName name="gfgfgr" localSheetId="23" hidden="1">{"via1",#N/A,TRUE,"general";"via2",#N/A,TRUE,"general";"via3",#N/A,TRUE,"general"}</definedName>
    <definedName name="gfgfgr" localSheetId="24" hidden="1">{"via1",#N/A,TRUE,"general";"via2",#N/A,TRUE,"general";"via3",#N/A,TRUE,"general"}</definedName>
    <definedName name="gfgfgr" localSheetId="25" hidden="1">{"via1",#N/A,TRUE,"general";"via2",#N/A,TRUE,"general";"via3",#N/A,TRUE,"general"}</definedName>
    <definedName name="gfgfgr" localSheetId="26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14" hidden="1">{"via1",#N/A,TRUE,"general";"via2",#N/A,TRUE,"general";"via3",#N/A,TRUE,"general"}</definedName>
    <definedName name="gfhf" localSheetId="20" hidden="1">{"via1",#N/A,TRUE,"general";"via2",#N/A,TRUE,"general";"via3",#N/A,TRUE,"general"}</definedName>
    <definedName name="gfhf" localSheetId="23" hidden="1">{"via1",#N/A,TRUE,"general";"via2",#N/A,TRUE,"general";"via3",#N/A,TRUE,"general"}</definedName>
    <definedName name="gfhf" localSheetId="24" hidden="1">{"via1",#N/A,TRUE,"general";"via2",#N/A,TRUE,"general";"via3",#N/A,TRUE,"general"}</definedName>
    <definedName name="gfhf" localSheetId="25" hidden="1">{"via1",#N/A,TRUE,"general";"via2",#N/A,TRUE,"general";"via3",#N/A,TRUE,"general"}</definedName>
    <definedName name="gfhf" localSheetId="26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14" hidden="1">{"TAB1",#N/A,TRUE,"GENERAL";"TAB2",#N/A,TRUE,"GENERAL";"TAB3",#N/A,TRUE,"GENERAL";"TAB4",#N/A,TRUE,"GENERAL";"TAB5",#N/A,TRUE,"GENERAL"}</definedName>
    <definedName name="gfhfdh" localSheetId="20" hidden="1">{"TAB1",#N/A,TRUE,"GENERAL";"TAB2",#N/A,TRUE,"GENERAL";"TAB3",#N/A,TRUE,"GENERAL";"TAB4",#N/A,TRUE,"GENERAL";"TAB5",#N/A,TRUE,"GENERAL"}</definedName>
    <definedName name="gfhfdh" localSheetId="23" hidden="1">{"TAB1",#N/A,TRUE,"GENERAL";"TAB2",#N/A,TRUE,"GENERAL";"TAB3",#N/A,TRUE,"GENERAL";"TAB4",#N/A,TRUE,"GENERAL";"TAB5",#N/A,TRUE,"GENERAL"}</definedName>
    <definedName name="gfhfdh" localSheetId="24" hidden="1">{"TAB1",#N/A,TRUE,"GENERAL";"TAB2",#N/A,TRUE,"GENERAL";"TAB3",#N/A,TRUE,"GENERAL";"TAB4",#N/A,TRUE,"GENERAL";"TAB5",#N/A,TRUE,"GENERAL"}</definedName>
    <definedName name="gfhfdh" localSheetId="25" hidden="1">{"TAB1",#N/A,TRUE,"GENERAL";"TAB2",#N/A,TRUE,"GENERAL";"TAB3",#N/A,TRUE,"GENERAL";"TAB4",#N/A,TRUE,"GENERAL";"TAB5",#N/A,TRUE,"GENERAL"}</definedName>
    <definedName name="gfhfdh" localSheetId="26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14" hidden="1">{"TAB1",#N/A,TRUE,"GENERAL";"TAB2",#N/A,TRUE,"GENERAL";"TAB3",#N/A,TRUE,"GENERAL";"TAB4",#N/A,TRUE,"GENERAL";"TAB5",#N/A,TRUE,"GENERAL"}</definedName>
    <definedName name="gfhgfh" localSheetId="20" hidden="1">{"TAB1",#N/A,TRUE,"GENERAL";"TAB2",#N/A,TRUE,"GENERAL";"TAB3",#N/A,TRUE,"GENERAL";"TAB4",#N/A,TRUE,"GENERAL";"TAB5",#N/A,TRUE,"GENERAL"}</definedName>
    <definedName name="gfhgfh" localSheetId="23" hidden="1">{"TAB1",#N/A,TRUE,"GENERAL";"TAB2",#N/A,TRUE,"GENERAL";"TAB3",#N/A,TRUE,"GENERAL";"TAB4",#N/A,TRUE,"GENERAL";"TAB5",#N/A,TRUE,"GENERAL"}</definedName>
    <definedName name="gfhgfh" localSheetId="24" hidden="1">{"TAB1",#N/A,TRUE,"GENERAL";"TAB2",#N/A,TRUE,"GENERAL";"TAB3",#N/A,TRUE,"GENERAL";"TAB4",#N/A,TRUE,"GENERAL";"TAB5",#N/A,TRUE,"GENERAL"}</definedName>
    <definedName name="gfhgfh" localSheetId="25" hidden="1">{"TAB1",#N/A,TRUE,"GENERAL";"TAB2",#N/A,TRUE,"GENERAL";"TAB3",#N/A,TRUE,"GENERAL";"TAB4",#N/A,TRUE,"GENERAL";"TAB5",#N/A,TRUE,"GENERAL"}</definedName>
    <definedName name="gfhgfh" localSheetId="26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14" hidden="1">{"TAB1",#N/A,TRUE,"GENERAL";"TAB2",#N/A,TRUE,"GENERAL";"TAB3",#N/A,TRUE,"GENERAL";"TAB4",#N/A,TRUE,"GENERAL";"TAB5",#N/A,TRUE,"GENERAL"}</definedName>
    <definedName name="GFJHGJ" localSheetId="20" hidden="1">{"TAB1",#N/A,TRUE,"GENERAL";"TAB2",#N/A,TRUE,"GENERAL";"TAB3",#N/A,TRUE,"GENERAL";"TAB4",#N/A,TRUE,"GENERAL";"TAB5",#N/A,TRUE,"GENERAL"}</definedName>
    <definedName name="GFJHGJ" localSheetId="23" hidden="1">{"TAB1",#N/A,TRUE,"GENERAL";"TAB2",#N/A,TRUE,"GENERAL";"TAB3",#N/A,TRUE,"GENERAL";"TAB4",#N/A,TRUE,"GENERAL";"TAB5",#N/A,TRUE,"GENERAL"}</definedName>
    <definedName name="GFJHGJ" localSheetId="24" hidden="1">{"TAB1",#N/A,TRUE,"GENERAL";"TAB2",#N/A,TRUE,"GENERAL";"TAB3",#N/A,TRUE,"GENERAL";"TAB4",#N/A,TRUE,"GENERAL";"TAB5",#N/A,TRUE,"GENERAL"}</definedName>
    <definedName name="GFJHGJ" localSheetId="25" hidden="1">{"TAB1",#N/A,TRUE,"GENERAL";"TAB2",#N/A,TRUE,"GENERAL";"TAB3",#N/A,TRUE,"GENERAL";"TAB4",#N/A,TRUE,"GENERAL";"TAB5",#N/A,TRUE,"GENERAL"}</definedName>
    <definedName name="GFJHGJ" localSheetId="26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0" hidden="1">{"via1",#N/A,TRUE,"general";"via2",#N/A,TRUE,"general";"via3",#N/A,TRUE,"general"}</definedName>
    <definedName name="gfjjh" localSheetId="14" hidden="1">{"via1",#N/A,TRUE,"general";"via2",#N/A,TRUE,"general";"via3",#N/A,TRUE,"general"}</definedName>
    <definedName name="gfjjh" localSheetId="20" hidden="1">{"via1",#N/A,TRUE,"general";"via2",#N/A,TRUE,"general";"via3",#N/A,TRUE,"general"}</definedName>
    <definedName name="gfjjh" localSheetId="23" hidden="1">{"via1",#N/A,TRUE,"general";"via2",#N/A,TRUE,"general";"via3",#N/A,TRUE,"general"}</definedName>
    <definedName name="gfjjh" localSheetId="24" hidden="1">{"via1",#N/A,TRUE,"general";"via2",#N/A,TRUE,"general";"via3",#N/A,TRUE,"general"}</definedName>
    <definedName name="gfjjh" localSheetId="25" hidden="1">{"via1",#N/A,TRUE,"general";"via2",#N/A,TRUE,"general";"via3",#N/A,TRUE,"general"}</definedName>
    <definedName name="gfjjh" localSheetId="26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14" hidden="1">{"via1",#N/A,TRUE,"general";"via2",#N/A,TRUE,"general";"via3",#N/A,TRUE,"general"}</definedName>
    <definedName name="gfutyj6" localSheetId="20" hidden="1">{"via1",#N/A,TRUE,"general";"via2",#N/A,TRUE,"general";"via3",#N/A,TRUE,"general"}</definedName>
    <definedName name="gfutyj6" localSheetId="23" hidden="1">{"via1",#N/A,TRUE,"general";"via2",#N/A,TRUE,"general";"via3",#N/A,TRUE,"general"}</definedName>
    <definedName name="gfutyj6" localSheetId="24" hidden="1">{"via1",#N/A,TRUE,"general";"via2",#N/A,TRUE,"general";"via3",#N/A,TRUE,"general"}</definedName>
    <definedName name="gfutyj6" localSheetId="25" hidden="1">{"via1",#N/A,TRUE,"general";"via2",#N/A,TRUE,"general";"via3",#N/A,TRUE,"general"}</definedName>
    <definedName name="gfutyj6" localSheetId="26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0" hidden="1">{"TAB1",#N/A,TRUE,"GENERAL";"TAB2",#N/A,TRUE,"GENERAL";"TAB3",#N/A,TRUE,"GENERAL";"TAB4",#N/A,TRUE,"GENERAL";"TAB5",#N/A,TRUE,"GENERAL"}</definedName>
    <definedName name="gg" localSheetId="14" hidden="1">{"TAB1",#N/A,TRUE,"GENERAL";"TAB2",#N/A,TRUE,"GENERAL";"TAB3",#N/A,TRUE,"GENERAL";"TAB4",#N/A,TRUE,"GENERAL";"TAB5",#N/A,TRUE,"GENERAL"}</definedName>
    <definedName name="gg" localSheetId="20" hidden="1">{"TAB1",#N/A,TRUE,"GENERAL";"TAB2",#N/A,TRUE,"GENERAL";"TAB3",#N/A,TRUE,"GENERAL";"TAB4",#N/A,TRUE,"GENERAL";"TAB5",#N/A,TRUE,"GENERAL"}</definedName>
    <definedName name="gg" localSheetId="23" hidden="1">{"TAB1",#N/A,TRUE,"GENERAL";"TAB2",#N/A,TRUE,"GENERAL";"TAB3",#N/A,TRUE,"GENERAL";"TAB4",#N/A,TRUE,"GENERAL";"TAB5",#N/A,TRUE,"GENERAL"}</definedName>
    <definedName name="gg" localSheetId="24" hidden="1">{"TAB1",#N/A,TRUE,"GENERAL";"TAB2",#N/A,TRUE,"GENERAL";"TAB3",#N/A,TRUE,"GENERAL";"TAB4",#N/A,TRUE,"GENERAL";"TAB5",#N/A,TRUE,"GENERAL"}</definedName>
    <definedName name="gg" localSheetId="25" hidden="1">{"TAB1",#N/A,TRUE,"GENERAL";"TAB2",#N/A,TRUE,"GENERAL";"TAB3",#N/A,TRUE,"GENERAL";"TAB4",#N/A,TRUE,"GENERAL";"TAB5",#N/A,TRUE,"GENERAL"}</definedName>
    <definedName name="gg" localSheetId="26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0" hidden="1">{"via1",#N/A,TRUE,"general";"via2",#N/A,TRUE,"general";"via3",#N/A,TRUE,"general"}</definedName>
    <definedName name="ggdr" localSheetId="14" hidden="1">{"via1",#N/A,TRUE,"general";"via2",#N/A,TRUE,"general";"via3",#N/A,TRUE,"general"}</definedName>
    <definedName name="ggdr" localSheetId="20" hidden="1">{"via1",#N/A,TRUE,"general";"via2",#N/A,TRUE,"general";"via3",#N/A,TRUE,"general"}</definedName>
    <definedName name="ggdr" localSheetId="23" hidden="1">{"via1",#N/A,TRUE,"general";"via2",#N/A,TRUE,"general";"via3",#N/A,TRUE,"general"}</definedName>
    <definedName name="ggdr" localSheetId="24" hidden="1">{"via1",#N/A,TRUE,"general";"via2",#N/A,TRUE,"general";"via3",#N/A,TRUE,"general"}</definedName>
    <definedName name="ggdr" localSheetId="25" hidden="1">{"via1",#N/A,TRUE,"general";"via2",#N/A,TRUE,"general";"via3",#N/A,TRUE,"general"}</definedName>
    <definedName name="ggdr" localSheetId="26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14" hidden="1">{"TAB1",#N/A,TRUE,"GENERAL";"TAB2",#N/A,TRUE,"GENERAL";"TAB3",#N/A,TRUE,"GENERAL";"TAB4",#N/A,TRUE,"GENERAL";"TAB5",#N/A,TRUE,"GENERAL"}</definedName>
    <definedName name="ggerg" localSheetId="20" hidden="1">{"TAB1",#N/A,TRUE,"GENERAL";"TAB2",#N/A,TRUE,"GENERAL";"TAB3",#N/A,TRUE,"GENERAL";"TAB4",#N/A,TRUE,"GENERAL";"TAB5",#N/A,TRUE,"GENERAL"}</definedName>
    <definedName name="ggerg" localSheetId="23" hidden="1">{"TAB1",#N/A,TRUE,"GENERAL";"TAB2",#N/A,TRUE,"GENERAL";"TAB3",#N/A,TRUE,"GENERAL";"TAB4",#N/A,TRUE,"GENERAL";"TAB5",#N/A,TRUE,"GENERAL"}</definedName>
    <definedName name="ggerg" localSheetId="24" hidden="1">{"TAB1",#N/A,TRUE,"GENERAL";"TAB2",#N/A,TRUE,"GENERAL";"TAB3",#N/A,TRUE,"GENERAL";"TAB4",#N/A,TRUE,"GENERAL";"TAB5",#N/A,TRUE,"GENERAL"}</definedName>
    <definedName name="ggerg" localSheetId="25" hidden="1">{"TAB1",#N/A,TRUE,"GENERAL";"TAB2",#N/A,TRUE,"GENERAL";"TAB3",#N/A,TRUE,"GENERAL";"TAB4",#N/A,TRUE,"GENERAL";"TAB5",#N/A,TRUE,"GENERAL"}</definedName>
    <definedName name="ggerg" localSheetId="26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14" hidden="1">{"TAB1",#N/A,TRUE,"GENERAL";"TAB2",#N/A,TRUE,"GENERAL";"TAB3",#N/A,TRUE,"GENERAL";"TAB4",#N/A,TRUE,"GENERAL";"TAB5",#N/A,TRUE,"GENERAL"}</definedName>
    <definedName name="gggb" localSheetId="20" hidden="1">{"TAB1",#N/A,TRUE,"GENERAL";"TAB2",#N/A,TRUE,"GENERAL";"TAB3",#N/A,TRUE,"GENERAL";"TAB4",#N/A,TRUE,"GENERAL";"TAB5",#N/A,TRUE,"GENERAL"}</definedName>
    <definedName name="gggb" localSheetId="23" hidden="1">{"TAB1",#N/A,TRUE,"GENERAL";"TAB2",#N/A,TRUE,"GENERAL";"TAB3",#N/A,TRUE,"GENERAL";"TAB4",#N/A,TRUE,"GENERAL";"TAB5",#N/A,TRUE,"GENERAL"}</definedName>
    <definedName name="gggb" localSheetId="24" hidden="1">{"TAB1",#N/A,TRUE,"GENERAL";"TAB2",#N/A,TRUE,"GENERAL";"TAB3",#N/A,TRUE,"GENERAL";"TAB4",#N/A,TRUE,"GENERAL";"TAB5",#N/A,TRUE,"GENERAL"}</definedName>
    <definedName name="gggb" localSheetId="25" hidden="1">{"TAB1",#N/A,TRUE,"GENERAL";"TAB2",#N/A,TRUE,"GENERAL";"TAB3",#N/A,TRUE,"GENERAL";"TAB4",#N/A,TRUE,"GENERAL";"TAB5",#N/A,TRUE,"GENERAL"}</definedName>
    <definedName name="gggb" localSheetId="26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0" hidden="1">{"via1",#N/A,TRUE,"general";"via2",#N/A,TRUE,"general";"via3",#N/A,TRUE,"general"}</definedName>
    <definedName name="gggg" localSheetId="14" hidden="1">{"via1",#N/A,TRUE,"general";"via2",#N/A,TRUE,"general";"via3",#N/A,TRUE,"general"}</definedName>
    <definedName name="gggg" localSheetId="20" hidden="1">{"via1",#N/A,TRUE,"general";"via2",#N/A,TRUE,"general";"via3",#N/A,TRUE,"general"}</definedName>
    <definedName name="gggg" localSheetId="23" hidden="1">{"via1",#N/A,TRUE,"general";"via2",#N/A,TRUE,"general";"via3",#N/A,TRUE,"general"}</definedName>
    <definedName name="gggg" localSheetId="24" hidden="1">{"via1",#N/A,TRUE,"general";"via2",#N/A,TRUE,"general";"via3",#N/A,TRUE,"general"}</definedName>
    <definedName name="gggg" localSheetId="25" hidden="1">{"via1",#N/A,TRUE,"general";"via2",#N/A,TRUE,"general";"via3",#N/A,TRUE,"general"}</definedName>
    <definedName name="gggg" localSheetId="26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14" hidden="1">{"TAB1",#N/A,TRUE,"GENERAL";"TAB2",#N/A,TRUE,"GENERAL";"TAB3",#N/A,TRUE,"GENERAL";"TAB4",#N/A,TRUE,"GENERAL";"TAB5",#N/A,TRUE,"GENERAL"}</definedName>
    <definedName name="ggggd" localSheetId="20" hidden="1">{"TAB1",#N/A,TRUE,"GENERAL";"TAB2",#N/A,TRUE,"GENERAL";"TAB3",#N/A,TRUE,"GENERAL";"TAB4",#N/A,TRUE,"GENERAL";"TAB5",#N/A,TRUE,"GENERAL"}</definedName>
    <definedName name="ggggd" localSheetId="23" hidden="1">{"TAB1",#N/A,TRUE,"GENERAL";"TAB2",#N/A,TRUE,"GENERAL";"TAB3",#N/A,TRUE,"GENERAL";"TAB4",#N/A,TRUE,"GENERAL";"TAB5",#N/A,TRUE,"GENERAL"}</definedName>
    <definedName name="ggggd" localSheetId="24" hidden="1">{"TAB1",#N/A,TRUE,"GENERAL";"TAB2",#N/A,TRUE,"GENERAL";"TAB3",#N/A,TRUE,"GENERAL";"TAB4",#N/A,TRUE,"GENERAL";"TAB5",#N/A,TRUE,"GENERAL"}</definedName>
    <definedName name="ggggd" localSheetId="25" hidden="1">{"TAB1",#N/A,TRUE,"GENERAL";"TAB2",#N/A,TRUE,"GENERAL";"TAB3",#N/A,TRUE,"GENERAL";"TAB4",#N/A,TRUE,"GENERAL";"TAB5",#N/A,TRUE,"GENERAL"}</definedName>
    <definedName name="ggggd" localSheetId="26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0" hidden="1">{"via1",#N/A,TRUE,"general";"via2",#N/A,TRUE,"general";"via3",#N/A,TRUE,"general"}</definedName>
    <definedName name="gggggt" localSheetId="14" hidden="1">{"via1",#N/A,TRUE,"general";"via2",#N/A,TRUE,"general";"via3",#N/A,TRUE,"general"}</definedName>
    <definedName name="gggggt" localSheetId="20" hidden="1">{"via1",#N/A,TRUE,"general";"via2",#N/A,TRUE,"general";"via3",#N/A,TRUE,"general"}</definedName>
    <definedName name="gggggt" localSheetId="23" hidden="1">{"via1",#N/A,TRUE,"general";"via2",#N/A,TRUE,"general";"via3",#N/A,TRUE,"general"}</definedName>
    <definedName name="gggggt" localSheetId="24" hidden="1">{"via1",#N/A,TRUE,"general";"via2",#N/A,TRUE,"general";"via3",#N/A,TRUE,"general"}</definedName>
    <definedName name="gggggt" localSheetId="25" hidden="1">{"via1",#N/A,TRUE,"general";"via2",#N/A,TRUE,"general";"via3",#N/A,TRUE,"general"}</definedName>
    <definedName name="gggggt" localSheetId="26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14" hidden="1">{"TAB1",#N/A,TRUE,"GENERAL";"TAB2",#N/A,TRUE,"GENERAL";"TAB3",#N/A,TRUE,"GENERAL";"TAB4",#N/A,TRUE,"GENERAL";"TAB5",#N/A,TRUE,"GENERAL"}</definedName>
    <definedName name="gggghn" localSheetId="20" hidden="1">{"TAB1",#N/A,TRUE,"GENERAL";"TAB2",#N/A,TRUE,"GENERAL";"TAB3",#N/A,TRUE,"GENERAL";"TAB4",#N/A,TRUE,"GENERAL";"TAB5",#N/A,TRUE,"GENERAL"}</definedName>
    <definedName name="gggghn" localSheetId="23" hidden="1">{"TAB1",#N/A,TRUE,"GENERAL";"TAB2",#N/A,TRUE,"GENERAL";"TAB3",#N/A,TRUE,"GENERAL";"TAB4",#N/A,TRUE,"GENERAL";"TAB5",#N/A,TRUE,"GENERAL"}</definedName>
    <definedName name="gggghn" localSheetId="24" hidden="1">{"TAB1",#N/A,TRUE,"GENERAL";"TAB2",#N/A,TRUE,"GENERAL";"TAB3",#N/A,TRUE,"GENERAL";"TAB4",#N/A,TRUE,"GENERAL";"TAB5",#N/A,TRUE,"GENERAL"}</definedName>
    <definedName name="gggghn" localSheetId="25" hidden="1">{"TAB1",#N/A,TRUE,"GENERAL";"TAB2",#N/A,TRUE,"GENERAL";"TAB3",#N/A,TRUE,"GENERAL";"TAB4",#N/A,TRUE,"GENERAL";"TAB5",#N/A,TRUE,"GENERAL"}</definedName>
    <definedName name="gggghn" localSheetId="26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14" hidden="1">{"TAB1",#N/A,TRUE,"GENERAL";"TAB2",#N/A,TRUE,"GENERAL";"TAB3",#N/A,TRUE,"GENERAL";"TAB4",#N/A,TRUE,"GENERAL";"TAB5",#N/A,TRUE,"GENERAL"}</definedName>
    <definedName name="ggggt" localSheetId="20" hidden="1">{"TAB1",#N/A,TRUE,"GENERAL";"TAB2",#N/A,TRUE,"GENERAL";"TAB3",#N/A,TRUE,"GENERAL";"TAB4",#N/A,TRUE,"GENERAL";"TAB5",#N/A,TRUE,"GENERAL"}</definedName>
    <definedName name="ggggt" localSheetId="23" hidden="1">{"TAB1",#N/A,TRUE,"GENERAL";"TAB2",#N/A,TRUE,"GENERAL";"TAB3",#N/A,TRUE,"GENERAL";"TAB4",#N/A,TRUE,"GENERAL";"TAB5",#N/A,TRUE,"GENERAL"}</definedName>
    <definedName name="ggggt" localSheetId="24" hidden="1">{"TAB1",#N/A,TRUE,"GENERAL";"TAB2",#N/A,TRUE,"GENERAL";"TAB3",#N/A,TRUE,"GENERAL";"TAB4",#N/A,TRUE,"GENERAL";"TAB5",#N/A,TRUE,"GENERAL"}</definedName>
    <definedName name="ggggt" localSheetId="25" hidden="1">{"TAB1",#N/A,TRUE,"GENERAL";"TAB2",#N/A,TRUE,"GENERAL";"TAB3",#N/A,TRUE,"GENERAL";"TAB4",#N/A,TRUE,"GENERAL";"TAB5",#N/A,TRUE,"GENERAL"}</definedName>
    <definedName name="ggggt" localSheetId="26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14" hidden="1">{"TAB1",#N/A,TRUE,"GENERAL";"TAB2",#N/A,TRUE,"GENERAL";"TAB3",#N/A,TRUE,"GENERAL";"TAB4",#N/A,TRUE,"GENERAL";"TAB5",#N/A,TRUE,"GENERAL"}</definedName>
    <definedName name="ggggy" localSheetId="20" hidden="1">{"TAB1",#N/A,TRUE,"GENERAL";"TAB2",#N/A,TRUE,"GENERAL";"TAB3",#N/A,TRUE,"GENERAL";"TAB4",#N/A,TRUE,"GENERAL";"TAB5",#N/A,TRUE,"GENERAL"}</definedName>
    <definedName name="ggggy" localSheetId="23" hidden="1">{"TAB1",#N/A,TRUE,"GENERAL";"TAB2",#N/A,TRUE,"GENERAL";"TAB3",#N/A,TRUE,"GENERAL";"TAB4",#N/A,TRUE,"GENERAL";"TAB5",#N/A,TRUE,"GENERAL"}</definedName>
    <definedName name="ggggy" localSheetId="24" hidden="1">{"TAB1",#N/A,TRUE,"GENERAL";"TAB2",#N/A,TRUE,"GENERAL";"TAB3",#N/A,TRUE,"GENERAL";"TAB4",#N/A,TRUE,"GENERAL";"TAB5",#N/A,TRUE,"GENERAL"}</definedName>
    <definedName name="ggggy" localSheetId="25" hidden="1">{"TAB1",#N/A,TRUE,"GENERAL";"TAB2",#N/A,TRUE,"GENERAL";"TAB3",#N/A,TRUE,"GENERAL";"TAB4",#N/A,TRUE,"GENERAL";"TAB5",#N/A,TRUE,"GENERAL"}</definedName>
    <definedName name="ggggy" localSheetId="26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0" hidden="1">{"via1",#N/A,TRUE,"general";"via2",#N/A,TRUE,"general";"via3",#N/A,TRUE,"general"}</definedName>
    <definedName name="gggtgd" localSheetId="14" hidden="1">{"via1",#N/A,TRUE,"general";"via2",#N/A,TRUE,"general";"via3",#N/A,TRUE,"general"}</definedName>
    <definedName name="gggtgd" localSheetId="20" hidden="1">{"via1",#N/A,TRUE,"general";"via2",#N/A,TRUE,"general";"via3",#N/A,TRUE,"general"}</definedName>
    <definedName name="gggtgd" localSheetId="23" hidden="1">{"via1",#N/A,TRUE,"general";"via2",#N/A,TRUE,"general";"via3",#N/A,TRUE,"general"}</definedName>
    <definedName name="gggtgd" localSheetId="24" hidden="1">{"via1",#N/A,TRUE,"general";"via2",#N/A,TRUE,"general";"via3",#N/A,TRUE,"general"}</definedName>
    <definedName name="gggtgd" localSheetId="25" hidden="1">{"via1",#N/A,TRUE,"general";"via2",#N/A,TRUE,"general";"via3",#N/A,TRUE,"general"}</definedName>
    <definedName name="gggtgd" localSheetId="26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0" hidden="1">{#N/A,#N/A,TRUE,"1842CWN0"}</definedName>
    <definedName name="ggjgjkg" localSheetId="14" hidden="1">{#N/A,#N/A,TRUE,"1842CWN0"}</definedName>
    <definedName name="ggjgjkg" localSheetId="20" hidden="1">{#N/A,#N/A,TRUE,"1842CWN0"}</definedName>
    <definedName name="ggjgjkg" localSheetId="23" hidden="1">{#N/A,#N/A,TRUE,"1842CWN0"}</definedName>
    <definedName name="ggjgjkg" localSheetId="24" hidden="1">{#N/A,#N/A,TRUE,"1842CWN0"}</definedName>
    <definedName name="ggjgjkg" localSheetId="25" hidden="1">{#N/A,#N/A,TRUE,"1842CWN0"}</definedName>
    <definedName name="ggjgjkg" localSheetId="26" hidden="1">{#N/A,#N/A,TRUE,"1842CWN0"}</definedName>
    <definedName name="ggjgjkg" hidden="1">{#N/A,#N/A,TRUE,"1842CWN0"}</definedName>
    <definedName name="ggtgt" localSheetId="10" hidden="1">{"via1",#N/A,TRUE,"general";"via2",#N/A,TRUE,"general";"via3",#N/A,TRUE,"general"}</definedName>
    <definedName name="ggtgt" localSheetId="14" hidden="1">{"via1",#N/A,TRUE,"general";"via2",#N/A,TRUE,"general";"via3",#N/A,TRUE,"general"}</definedName>
    <definedName name="ggtgt" localSheetId="20" hidden="1">{"via1",#N/A,TRUE,"general";"via2",#N/A,TRUE,"general";"via3",#N/A,TRUE,"general"}</definedName>
    <definedName name="ggtgt" localSheetId="23" hidden="1">{"via1",#N/A,TRUE,"general";"via2",#N/A,TRUE,"general";"via3",#N/A,TRUE,"general"}</definedName>
    <definedName name="ggtgt" localSheetId="24" hidden="1">{"via1",#N/A,TRUE,"general";"via2",#N/A,TRUE,"general";"via3",#N/A,TRUE,"general"}</definedName>
    <definedName name="ggtgt" localSheetId="25" hidden="1">{"via1",#N/A,TRUE,"general";"via2",#N/A,TRUE,"general";"via3",#N/A,TRUE,"general"}</definedName>
    <definedName name="ggtgt" localSheetId="26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14" hidden="1">{"via1",#N/A,TRUE,"general";"via2",#N/A,TRUE,"general";"via3",#N/A,TRUE,"general"}</definedName>
    <definedName name="ghdghuy" localSheetId="20" hidden="1">{"via1",#N/A,TRUE,"general";"via2",#N/A,TRUE,"general";"via3",#N/A,TRUE,"general"}</definedName>
    <definedName name="ghdghuy" localSheetId="23" hidden="1">{"via1",#N/A,TRUE,"general";"via2",#N/A,TRUE,"general";"via3",#N/A,TRUE,"general"}</definedName>
    <definedName name="ghdghuy" localSheetId="24" hidden="1">{"via1",#N/A,TRUE,"general";"via2",#N/A,TRUE,"general";"via3",#N/A,TRUE,"general"}</definedName>
    <definedName name="ghdghuy" localSheetId="25" hidden="1">{"via1",#N/A,TRUE,"general";"via2",#N/A,TRUE,"general";"via3",#N/A,TRUE,"general"}</definedName>
    <definedName name="ghdghuy" localSheetId="26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14" hidden="1">{"via1",#N/A,TRUE,"general";"via2",#N/A,TRUE,"general";"via3",#N/A,TRUE,"general"}</definedName>
    <definedName name="GHDP" localSheetId="20" hidden="1">{"via1",#N/A,TRUE,"general";"via2",#N/A,TRUE,"general";"via3",#N/A,TRUE,"general"}</definedName>
    <definedName name="GHDP" localSheetId="23" hidden="1">{"via1",#N/A,TRUE,"general";"via2",#N/A,TRUE,"general";"via3",#N/A,TRUE,"general"}</definedName>
    <definedName name="GHDP" localSheetId="24" hidden="1">{"via1",#N/A,TRUE,"general";"via2",#N/A,TRUE,"general";"via3",#N/A,TRUE,"general"}</definedName>
    <definedName name="GHDP" localSheetId="25" hidden="1">{"via1",#N/A,TRUE,"general";"via2",#N/A,TRUE,"general";"via3",#N/A,TRUE,"general"}</definedName>
    <definedName name="GHDP" localSheetId="26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14" hidden="1">{"via1",#N/A,TRUE,"general";"via2",#N/A,TRUE,"general";"via3",#N/A,TRUE,"general"}</definedName>
    <definedName name="ghfg" localSheetId="20" hidden="1">{"via1",#N/A,TRUE,"general";"via2",#N/A,TRUE,"general";"via3",#N/A,TRUE,"general"}</definedName>
    <definedName name="ghfg" localSheetId="23" hidden="1">{"via1",#N/A,TRUE,"general";"via2",#N/A,TRUE,"general";"via3",#N/A,TRUE,"general"}</definedName>
    <definedName name="ghfg" localSheetId="24" hidden="1">{"via1",#N/A,TRUE,"general";"via2",#N/A,TRUE,"general";"via3",#N/A,TRUE,"general"}</definedName>
    <definedName name="ghfg" localSheetId="25" hidden="1">{"via1",#N/A,TRUE,"general";"via2",#N/A,TRUE,"general";"via3",#N/A,TRUE,"general"}</definedName>
    <definedName name="ghfg" localSheetId="26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14" hidden="1">{"TAB1",#N/A,TRUE,"GENERAL";"TAB2",#N/A,TRUE,"GENERAL";"TAB3",#N/A,TRUE,"GENERAL";"TAB4",#N/A,TRUE,"GENERAL";"TAB5",#N/A,TRUE,"GENERAL"}</definedName>
    <definedName name="ghjghj" localSheetId="20" hidden="1">{"TAB1",#N/A,TRUE,"GENERAL";"TAB2",#N/A,TRUE,"GENERAL";"TAB3",#N/A,TRUE,"GENERAL";"TAB4",#N/A,TRUE,"GENERAL";"TAB5",#N/A,TRUE,"GENERAL"}</definedName>
    <definedName name="ghjghj" localSheetId="23" hidden="1">{"TAB1",#N/A,TRUE,"GENERAL";"TAB2",#N/A,TRUE,"GENERAL";"TAB3",#N/A,TRUE,"GENERAL";"TAB4",#N/A,TRUE,"GENERAL";"TAB5",#N/A,TRUE,"GENERAL"}</definedName>
    <definedName name="ghjghj" localSheetId="24" hidden="1">{"TAB1",#N/A,TRUE,"GENERAL";"TAB2",#N/A,TRUE,"GENERAL";"TAB3",#N/A,TRUE,"GENERAL";"TAB4",#N/A,TRUE,"GENERAL";"TAB5",#N/A,TRUE,"GENERAL"}</definedName>
    <definedName name="ghjghj" localSheetId="25" hidden="1">{"TAB1",#N/A,TRUE,"GENERAL";"TAB2",#N/A,TRUE,"GENERAL";"TAB3",#N/A,TRUE,"GENERAL";"TAB4",#N/A,TRUE,"GENERAL";"TAB5",#N/A,TRUE,"GENERAL"}</definedName>
    <definedName name="ghjghj" localSheetId="26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14" hidden="1">{"TAB1",#N/A,TRUE,"GENERAL";"TAB2",#N/A,TRUE,"GENERAL";"TAB3",#N/A,TRUE,"GENERAL";"TAB4",#N/A,TRUE,"GENERAL";"TAB5",#N/A,TRUE,"GENERAL"}</definedName>
    <definedName name="GHKJHK" localSheetId="20" hidden="1">{"TAB1",#N/A,TRUE,"GENERAL";"TAB2",#N/A,TRUE,"GENERAL";"TAB3",#N/A,TRUE,"GENERAL";"TAB4",#N/A,TRUE,"GENERAL";"TAB5",#N/A,TRUE,"GENERAL"}</definedName>
    <definedName name="GHKJHK" localSheetId="23" hidden="1">{"TAB1",#N/A,TRUE,"GENERAL";"TAB2",#N/A,TRUE,"GENERAL";"TAB3",#N/A,TRUE,"GENERAL";"TAB4",#N/A,TRUE,"GENERAL";"TAB5",#N/A,TRUE,"GENERAL"}</definedName>
    <definedName name="GHKJHK" localSheetId="24" hidden="1">{"TAB1",#N/A,TRUE,"GENERAL";"TAB2",#N/A,TRUE,"GENERAL";"TAB3",#N/A,TRUE,"GENERAL";"TAB4",#N/A,TRUE,"GENERAL";"TAB5",#N/A,TRUE,"GENERAL"}</definedName>
    <definedName name="GHKJHK" localSheetId="25" hidden="1">{"TAB1",#N/A,TRUE,"GENERAL";"TAB2",#N/A,TRUE,"GENERAL";"TAB3",#N/A,TRUE,"GENERAL";"TAB4",#N/A,TRUE,"GENERAL";"TAB5",#N/A,TRUE,"GENERAL"}</definedName>
    <definedName name="GHKJHK" localSheetId="26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0" hidden="1">{#N/A,#N/A,TRUE,"1842CWN0"}</definedName>
    <definedName name="ghnbbfr" localSheetId="14" hidden="1">{#N/A,#N/A,TRUE,"1842CWN0"}</definedName>
    <definedName name="ghnbbfr" localSheetId="20" hidden="1">{#N/A,#N/A,TRUE,"1842CWN0"}</definedName>
    <definedName name="ghnbbfr" localSheetId="23" hidden="1">{#N/A,#N/A,TRUE,"1842CWN0"}</definedName>
    <definedName name="ghnbbfr" localSheetId="24" hidden="1">{#N/A,#N/A,TRUE,"1842CWN0"}</definedName>
    <definedName name="ghnbbfr" localSheetId="25" hidden="1">{#N/A,#N/A,TRUE,"1842CWN0"}</definedName>
    <definedName name="ghnbbfr" localSheetId="26" hidden="1">{#N/A,#N/A,TRUE,"1842CWN0"}</definedName>
    <definedName name="ghnbbfr" hidden="1">{#N/A,#N/A,TRUE,"1842CWN0"}</definedName>
    <definedName name="GJHVCB" localSheetId="10" hidden="1">{"TAB1",#N/A,TRUE,"GENERAL";"TAB2",#N/A,TRUE,"GENERAL";"TAB3",#N/A,TRUE,"GENERAL";"TAB4",#N/A,TRUE,"GENERAL";"TAB5",#N/A,TRUE,"GENERAL"}</definedName>
    <definedName name="GJHVCB" localSheetId="14" hidden="1">{"TAB1",#N/A,TRUE,"GENERAL";"TAB2",#N/A,TRUE,"GENERAL";"TAB3",#N/A,TRUE,"GENERAL";"TAB4",#N/A,TRUE,"GENERAL";"TAB5",#N/A,TRUE,"GENERAL"}</definedName>
    <definedName name="GJHVCB" localSheetId="20" hidden="1">{"TAB1",#N/A,TRUE,"GENERAL";"TAB2",#N/A,TRUE,"GENERAL";"TAB3",#N/A,TRUE,"GENERAL";"TAB4",#N/A,TRUE,"GENERAL";"TAB5",#N/A,TRUE,"GENERAL"}</definedName>
    <definedName name="GJHVCB" localSheetId="23" hidden="1">{"TAB1",#N/A,TRUE,"GENERAL";"TAB2",#N/A,TRUE,"GENERAL";"TAB3",#N/A,TRUE,"GENERAL";"TAB4",#N/A,TRUE,"GENERAL";"TAB5",#N/A,TRUE,"GENERAL"}</definedName>
    <definedName name="GJHVCB" localSheetId="24" hidden="1">{"TAB1",#N/A,TRUE,"GENERAL";"TAB2",#N/A,TRUE,"GENERAL";"TAB3",#N/A,TRUE,"GENERAL";"TAB4",#N/A,TRUE,"GENERAL";"TAB5",#N/A,TRUE,"GENERAL"}</definedName>
    <definedName name="GJHVCB" localSheetId="25" hidden="1">{"TAB1",#N/A,TRUE,"GENERAL";"TAB2",#N/A,TRUE,"GENERAL";"TAB3",#N/A,TRUE,"GENERAL";"TAB4",#N/A,TRUE,"GENERAL";"TAB5",#N/A,TRUE,"GENERAL"}</definedName>
    <definedName name="GJHVCB" localSheetId="26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0" hidden="1">{"via1",#N/A,TRUE,"general";"via2",#N/A,TRUE,"general";"via3",#N/A,TRUE,"general"}</definedName>
    <definedName name="gk" localSheetId="14" hidden="1">{"via1",#N/A,TRUE,"general";"via2",#N/A,TRUE,"general";"via3",#N/A,TRUE,"general"}</definedName>
    <definedName name="gk" localSheetId="20" hidden="1">{"via1",#N/A,TRUE,"general";"via2",#N/A,TRUE,"general";"via3",#N/A,TRUE,"general"}</definedName>
    <definedName name="gk" localSheetId="23" hidden="1">{"via1",#N/A,TRUE,"general";"via2",#N/A,TRUE,"general";"via3",#N/A,TRUE,"general"}</definedName>
    <definedName name="gk" localSheetId="24" hidden="1">{"via1",#N/A,TRUE,"general";"via2",#N/A,TRUE,"general";"via3",#N/A,TRUE,"general"}</definedName>
    <definedName name="gk" localSheetId="25" hidden="1">{"via1",#N/A,TRUE,"general";"via2",#N/A,TRUE,"general";"via3",#N/A,TRUE,"general"}</definedName>
    <definedName name="gk" localSheetId="26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14" hidden="1">{"via1",#N/A,TRUE,"general";"via2",#N/A,TRUE,"general";"via3",#N/A,TRUE,"general"}</definedName>
    <definedName name="GRAF1ANO" localSheetId="20" hidden="1">{"via1",#N/A,TRUE,"general";"via2",#N/A,TRUE,"general";"via3",#N/A,TRUE,"general"}</definedName>
    <definedName name="GRAF1ANO" localSheetId="23" hidden="1">{"via1",#N/A,TRUE,"general";"via2",#N/A,TRUE,"general";"via3",#N/A,TRUE,"general"}</definedName>
    <definedName name="GRAF1ANO" localSheetId="24" hidden="1">{"via1",#N/A,TRUE,"general";"via2",#N/A,TRUE,"general";"via3",#N/A,TRUE,"general"}</definedName>
    <definedName name="GRAF1ANO" localSheetId="25" hidden="1">{"via1",#N/A,TRUE,"general";"via2",#N/A,TRUE,"general";"via3",#N/A,TRUE,"general"}</definedName>
    <definedName name="GRAF1ANO" localSheetId="26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14" hidden="1">{"TAB1",#N/A,TRUE,"GENERAL";"TAB2",#N/A,TRUE,"GENERAL";"TAB3",#N/A,TRUE,"GENERAL";"TAB4",#N/A,TRUE,"GENERAL";"TAB5",#N/A,TRUE,"GENERAL"}</definedName>
    <definedName name="GRAF1AÑO" localSheetId="20" hidden="1">{"TAB1",#N/A,TRUE,"GENERAL";"TAB2",#N/A,TRUE,"GENERAL";"TAB3",#N/A,TRUE,"GENERAL";"TAB4",#N/A,TRUE,"GENERAL";"TAB5",#N/A,TRUE,"GENERAL"}</definedName>
    <definedName name="GRAF1AÑO" localSheetId="23" hidden="1">{"TAB1",#N/A,TRUE,"GENERAL";"TAB2",#N/A,TRUE,"GENERAL";"TAB3",#N/A,TRUE,"GENERAL";"TAB4",#N/A,TRUE,"GENERAL";"TAB5",#N/A,TRUE,"GENERAL"}</definedName>
    <definedName name="GRAF1AÑO" localSheetId="24" hidden="1">{"TAB1",#N/A,TRUE,"GENERAL";"TAB2",#N/A,TRUE,"GENERAL";"TAB3",#N/A,TRUE,"GENERAL";"TAB4",#N/A,TRUE,"GENERAL";"TAB5",#N/A,TRUE,"GENERAL"}</definedName>
    <definedName name="GRAF1AÑO" localSheetId="25" hidden="1">{"TAB1",#N/A,TRUE,"GENERAL";"TAB2",#N/A,TRUE,"GENERAL";"TAB3",#N/A,TRUE,"GENERAL";"TAB4",#N/A,TRUE,"GENERAL";"TAB5",#N/A,TRUE,"GENERAL"}</definedName>
    <definedName name="GRAF1AÑO" localSheetId="26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14" hidden="1">{"TAB1",#N/A,TRUE,"GENERAL";"TAB2",#N/A,TRUE,"GENERAL";"TAB3",#N/A,TRUE,"GENERAL";"TAB4",#N/A,TRUE,"GENERAL";"TAB5",#N/A,TRUE,"GENERAL"}</definedName>
    <definedName name="gregds" localSheetId="20" hidden="1">{"TAB1",#N/A,TRUE,"GENERAL";"TAB2",#N/A,TRUE,"GENERAL";"TAB3",#N/A,TRUE,"GENERAL";"TAB4",#N/A,TRUE,"GENERAL";"TAB5",#N/A,TRUE,"GENERAL"}</definedName>
    <definedName name="gregds" localSheetId="23" hidden="1">{"TAB1",#N/A,TRUE,"GENERAL";"TAB2",#N/A,TRUE,"GENERAL";"TAB3",#N/A,TRUE,"GENERAL";"TAB4",#N/A,TRUE,"GENERAL";"TAB5",#N/A,TRUE,"GENERAL"}</definedName>
    <definedName name="gregds" localSheetId="24" hidden="1">{"TAB1",#N/A,TRUE,"GENERAL";"TAB2",#N/A,TRUE,"GENERAL";"TAB3",#N/A,TRUE,"GENERAL";"TAB4",#N/A,TRUE,"GENERAL";"TAB5",#N/A,TRUE,"GENERAL"}</definedName>
    <definedName name="gregds" localSheetId="25" hidden="1">{"TAB1",#N/A,TRUE,"GENERAL";"TAB2",#N/A,TRUE,"GENERAL";"TAB3",#N/A,TRUE,"GENERAL";"TAB4",#N/A,TRUE,"GENERAL";"TAB5",#N/A,TRUE,"GENERAL"}</definedName>
    <definedName name="gregds" localSheetId="26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14" hidden="1">{"TAB1",#N/A,TRUE,"GENERAL";"TAB2",#N/A,TRUE,"GENERAL";"TAB3",#N/A,TRUE,"GENERAL";"TAB4",#N/A,TRUE,"GENERAL";"TAB5",#N/A,TRUE,"GENERAL"}</definedName>
    <definedName name="grehrtyh" localSheetId="20" hidden="1">{"TAB1",#N/A,TRUE,"GENERAL";"TAB2",#N/A,TRUE,"GENERAL";"TAB3",#N/A,TRUE,"GENERAL";"TAB4",#N/A,TRUE,"GENERAL";"TAB5",#N/A,TRUE,"GENERAL"}</definedName>
    <definedName name="grehrtyh" localSheetId="23" hidden="1">{"TAB1",#N/A,TRUE,"GENERAL";"TAB2",#N/A,TRUE,"GENERAL";"TAB3",#N/A,TRUE,"GENERAL";"TAB4",#N/A,TRUE,"GENERAL";"TAB5",#N/A,TRUE,"GENERAL"}</definedName>
    <definedName name="grehrtyh" localSheetId="24" hidden="1">{"TAB1",#N/A,TRUE,"GENERAL";"TAB2",#N/A,TRUE,"GENERAL";"TAB3",#N/A,TRUE,"GENERAL";"TAB4",#N/A,TRUE,"GENERAL";"TAB5",#N/A,TRUE,"GENERAL"}</definedName>
    <definedName name="grehrtyh" localSheetId="25" hidden="1">{"TAB1",#N/A,TRUE,"GENERAL";"TAB2",#N/A,TRUE,"GENERAL";"TAB3",#N/A,TRUE,"GENERAL";"TAB4",#N/A,TRUE,"GENERAL";"TAB5",#N/A,TRUE,"GENERAL"}</definedName>
    <definedName name="grehrtyh" localSheetId="26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0" hidden="1">{"via1",#N/A,TRUE,"general";"via2",#N/A,TRUE,"general";"via3",#N/A,TRUE,"general"}</definedName>
    <definedName name="grggwero" localSheetId="14" hidden="1">{"via1",#N/A,TRUE,"general";"via2",#N/A,TRUE,"general";"via3",#N/A,TRUE,"general"}</definedName>
    <definedName name="grggwero" localSheetId="20" hidden="1">{"via1",#N/A,TRUE,"general";"via2",#N/A,TRUE,"general";"via3",#N/A,TRUE,"general"}</definedName>
    <definedName name="grggwero" localSheetId="23" hidden="1">{"via1",#N/A,TRUE,"general";"via2",#N/A,TRUE,"general";"via3",#N/A,TRUE,"general"}</definedName>
    <definedName name="grggwero" localSheetId="24" hidden="1">{"via1",#N/A,TRUE,"general";"via2",#N/A,TRUE,"general";"via3",#N/A,TRUE,"general"}</definedName>
    <definedName name="grggwero" localSheetId="25" hidden="1">{"via1",#N/A,TRUE,"general";"via2",#N/A,TRUE,"general";"via3",#N/A,TRUE,"general"}</definedName>
    <definedName name="grggwero" localSheetId="26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14" hidden="1">{"TAB1",#N/A,TRUE,"GENERAL";"TAB2",#N/A,TRUE,"GENERAL";"TAB3",#N/A,TRUE,"GENERAL";"TAB4",#N/A,TRUE,"GENERAL";"TAB5",#N/A,TRUE,"GENERAL"}</definedName>
    <definedName name="grtyerh" localSheetId="20" hidden="1">{"TAB1",#N/A,TRUE,"GENERAL";"TAB2",#N/A,TRUE,"GENERAL";"TAB3",#N/A,TRUE,"GENERAL";"TAB4",#N/A,TRUE,"GENERAL";"TAB5",#N/A,TRUE,"GENERAL"}</definedName>
    <definedName name="grtyerh" localSheetId="23" hidden="1">{"TAB1",#N/A,TRUE,"GENERAL";"TAB2",#N/A,TRUE,"GENERAL";"TAB3",#N/A,TRUE,"GENERAL";"TAB4",#N/A,TRUE,"GENERAL";"TAB5",#N/A,TRUE,"GENERAL"}</definedName>
    <definedName name="grtyerh" localSheetId="24" hidden="1">{"TAB1",#N/A,TRUE,"GENERAL";"TAB2",#N/A,TRUE,"GENERAL";"TAB3",#N/A,TRUE,"GENERAL";"TAB4",#N/A,TRUE,"GENERAL";"TAB5",#N/A,TRUE,"GENERAL"}</definedName>
    <definedName name="grtyerh" localSheetId="25" hidden="1">{"TAB1",#N/A,TRUE,"GENERAL";"TAB2",#N/A,TRUE,"GENERAL";"TAB3",#N/A,TRUE,"GENERAL";"TAB4",#N/A,TRUE,"GENERAL";"TAB5",#N/A,TRUE,"GENERAL"}</definedName>
    <definedName name="grtyerh" localSheetId="26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14" hidden="1">{"TAB1",#N/A,TRUE,"GENERAL";"TAB2",#N/A,TRUE,"GENERAL";"TAB3",#N/A,TRUE,"GENERAL";"TAB4",#N/A,TRUE,"GENERAL";"TAB5",#N/A,TRUE,"GENERAL"}</definedName>
    <definedName name="GSDG" localSheetId="20" hidden="1">{"TAB1",#N/A,TRUE,"GENERAL";"TAB2",#N/A,TRUE,"GENERAL";"TAB3",#N/A,TRUE,"GENERAL";"TAB4",#N/A,TRUE,"GENERAL";"TAB5",#N/A,TRUE,"GENERAL"}</definedName>
    <definedName name="GSDG" localSheetId="23" hidden="1">{"TAB1",#N/A,TRUE,"GENERAL";"TAB2",#N/A,TRUE,"GENERAL";"TAB3",#N/A,TRUE,"GENERAL";"TAB4",#N/A,TRUE,"GENERAL";"TAB5",#N/A,TRUE,"GENERAL"}</definedName>
    <definedName name="GSDG" localSheetId="24" hidden="1">{"TAB1",#N/A,TRUE,"GENERAL";"TAB2",#N/A,TRUE,"GENERAL";"TAB3",#N/A,TRUE,"GENERAL";"TAB4",#N/A,TRUE,"GENERAL";"TAB5",#N/A,TRUE,"GENERAL"}</definedName>
    <definedName name="GSDG" localSheetId="25" hidden="1">{"TAB1",#N/A,TRUE,"GENERAL";"TAB2",#N/A,TRUE,"GENERAL";"TAB3",#N/A,TRUE,"GENERAL";"TAB4",#N/A,TRUE,"GENERAL";"TAB5",#N/A,TRUE,"GENERAL"}</definedName>
    <definedName name="GSDG" localSheetId="26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0" hidden="1">{"via1",#N/A,TRUE,"general";"via2",#N/A,TRUE,"general";"via3",#N/A,TRUE,"general"}</definedName>
    <definedName name="gsfsf" localSheetId="14" hidden="1">{"via1",#N/A,TRUE,"general";"via2",#N/A,TRUE,"general";"via3",#N/A,TRUE,"general"}</definedName>
    <definedName name="gsfsf" localSheetId="20" hidden="1">{"via1",#N/A,TRUE,"general";"via2",#N/A,TRUE,"general";"via3",#N/A,TRUE,"general"}</definedName>
    <definedName name="gsfsf" localSheetId="23" hidden="1">{"via1",#N/A,TRUE,"general";"via2",#N/A,TRUE,"general";"via3",#N/A,TRUE,"general"}</definedName>
    <definedName name="gsfsf" localSheetId="24" hidden="1">{"via1",#N/A,TRUE,"general";"via2",#N/A,TRUE,"general";"via3",#N/A,TRUE,"general"}</definedName>
    <definedName name="gsfsf" localSheetId="25" hidden="1">{"via1",#N/A,TRUE,"general";"via2",#N/A,TRUE,"general";"via3",#N/A,TRUE,"general"}</definedName>
    <definedName name="gsfsf" localSheetId="26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14" hidden="1">{"via1",#N/A,TRUE,"general";"via2",#N/A,TRUE,"general";"via3",#N/A,TRUE,"general"}</definedName>
    <definedName name="gtgt" localSheetId="20" hidden="1">{"via1",#N/A,TRUE,"general";"via2",#N/A,TRUE,"general";"via3",#N/A,TRUE,"general"}</definedName>
    <definedName name="gtgt" localSheetId="23" hidden="1">{"via1",#N/A,TRUE,"general";"via2",#N/A,TRUE,"general";"via3",#N/A,TRUE,"general"}</definedName>
    <definedName name="gtgt" localSheetId="24" hidden="1">{"via1",#N/A,TRUE,"general";"via2",#N/A,TRUE,"general";"via3",#N/A,TRUE,"general"}</definedName>
    <definedName name="gtgt" localSheetId="25" hidden="1">{"via1",#N/A,TRUE,"general";"via2",#N/A,TRUE,"general";"via3",#N/A,TRUE,"general"}</definedName>
    <definedName name="gtgt" localSheetId="26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14" hidden="1">{"via1",#N/A,TRUE,"general";"via2",#N/A,TRUE,"general";"via3",#N/A,TRUE,"general"}</definedName>
    <definedName name="gtgtg" localSheetId="20" hidden="1">{"via1",#N/A,TRUE,"general";"via2",#N/A,TRUE,"general";"via3",#N/A,TRUE,"general"}</definedName>
    <definedName name="gtgtg" localSheetId="23" hidden="1">{"via1",#N/A,TRUE,"general";"via2",#N/A,TRUE,"general";"via3",#N/A,TRUE,"general"}</definedName>
    <definedName name="gtgtg" localSheetId="24" hidden="1">{"via1",#N/A,TRUE,"general";"via2",#N/A,TRUE,"general";"via3",#N/A,TRUE,"general"}</definedName>
    <definedName name="gtgtg" localSheetId="25" hidden="1">{"via1",#N/A,TRUE,"general";"via2",#N/A,TRUE,"general";"via3",#N/A,TRUE,"general"}</definedName>
    <definedName name="gtgtg" localSheetId="26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14" hidden="1">{"via1",#N/A,TRUE,"general";"via2",#N/A,TRUE,"general";"via3",#N/A,TRUE,"general"}</definedName>
    <definedName name="gtgtgff" localSheetId="20" hidden="1">{"via1",#N/A,TRUE,"general";"via2",#N/A,TRUE,"general";"via3",#N/A,TRUE,"general"}</definedName>
    <definedName name="gtgtgff" localSheetId="23" hidden="1">{"via1",#N/A,TRUE,"general";"via2",#N/A,TRUE,"general";"via3",#N/A,TRUE,"general"}</definedName>
    <definedName name="gtgtgff" localSheetId="24" hidden="1">{"via1",#N/A,TRUE,"general";"via2",#N/A,TRUE,"general";"via3",#N/A,TRUE,"general"}</definedName>
    <definedName name="gtgtgff" localSheetId="25" hidden="1">{"via1",#N/A,TRUE,"general";"via2",#N/A,TRUE,"general";"via3",#N/A,TRUE,"general"}</definedName>
    <definedName name="gtgtgff" localSheetId="26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14" hidden="1">{"TAB1",#N/A,TRUE,"GENERAL";"TAB2",#N/A,TRUE,"GENERAL";"TAB3",#N/A,TRUE,"GENERAL";"TAB4",#N/A,TRUE,"GENERAL";"TAB5",#N/A,TRUE,"GENERAL"}</definedName>
    <definedName name="gtgtgyh" localSheetId="20" hidden="1">{"TAB1",#N/A,TRUE,"GENERAL";"TAB2",#N/A,TRUE,"GENERAL";"TAB3",#N/A,TRUE,"GENERAL";"TAB4",#N/A,TRUE,"GENERAL";"TAB5",#N/A,TRUE,"GENERAL"}</definedName>
    <definedName name="gtgtgyh" localSheetId="23" hidden="1">{"TAB1",#N/A,TRUE,"GENERAL";"TAB2",#N/A,TRUE,"GENERAL";"TAB3",#N/A,TRUE,"GENERAL";"TAB4",#N/A,TRUE,"GENERAL";"TAB5",#N/A,TRUE,"GENERAL"}</definedName>
    <definedName name="gtgtgyh" localSheetId="24" hidden="1">{"TAB1",#N/A,TRUE,"GENERAL";"TAB2",#N/A,TRUE,"GENERAL";"TAB3",#N/A,TRUE,"GENERAL";"TAB4",#N/A,TRUE,"GENERAL";"TAB5",#N/A,TRUE,"GENERAL"}</definedName>
    <definedName name="gtgtgyh" localSheetId="25" hidden="1">{"TAB1",#N/A,TRUE,"GENERAL";"TAB2",#N/A,TRUE,"GENERAL";"TAB3",#N/A,TRUE,"GENERAL";"TAB4",#N/A,TRUE,"GENERAL";"TAB5",#N/A,TRUE,"GENERAL"}</definedName>
    <definedName name="gtgtgyh" localSheetId="26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14" hidden="1">{"TAB1",#N/A,TRUE,"GENERAL";"TAB2",#N/A,TRUE,"GENERAL";"TAB3",#N/A,TRUE,"GENERAL";"TAB4",#N/A,TRUE,"GENERAL";"TAB5",#N/A,TRUE,"GENERAL"}</definedName>
    <definedName name="gtgth" localSheetId="20" hidden="1">{"TAB1",#N/A,TRUE,"GENERAL";"TAB2",#N/A,TRUE,"GENERAL";"TAB3",#N/A,TRUE,"GENERAL";"TAB4",#N/A,TRUE,"GENERAL";"TAB5",#N/A,TRUE,"GENERAL"}</definedName>
    <definedName name="gtgth" localSheetId="23" hidden="1">{"TAB1",#N/A,TRUE,"GENERAL";"TAB2",#N/A,TRUE,"GENERAL";"TAB3",#N/A,TRUE,"GENERAL";"TAB4",#N/A,TRUE,"GENERAL";"TAB5",#N/A,TRUE,"GENERAL"}</definedName>
    <definedName name="gtgth" localSheetId="24" hidden="1">{"TAB1",#N/A,TRUE,"GENERAL";"TAB2",#N/A,TRUE,"GENERAL";"TAB3",#N/A,TRUE,"GENERAL";"TAB4",#N/A,TRUE,"GENERAL";"TAB5",#N/A,TRUE,"GENERAL"}</definedName>
    <definedName name="gtgth" localSheetId="25" hidden="1">{"TAB1",#N/A,TRUE,"GENERAL";"TAB2",#N/A,TRUE,"GENERAL";"TAB3",#N/A,TRUE,"GENERAL";"TAB4",#N/A,TRUE,"GENERAL";"TAB5",#N/A,TRUE,"GENERAL"}</definedName>
    <definedName name="gtgth" localSheetId="26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10" hidden="1">{"via1",#N/A,TRUE,"general";"via2",#N/A,TRUE,"general";"via3",#N/A,TRUE,"general"}</definedName>
    <definedName name="h9h" localSheetId="14" hidden="1">{"via1",#N/A,TRUE,"general";"via2",#N/A,TRUE,"general";"via3",#N/A,TRUE,"general"}</definedName>
    <definedName name="h9h" localSheetId="20" hidden="1">{"via1",#N/A,TRUE,"general";"via2",#N/A,TRUE,"general";"via3",#N/A,TRUE,"general"}</definedName>
    <definedName name="h9h" localSheetId="23" hidden="1">{"via1",#N/A,TRUE,"general";"via2",#N/A,TRUE,"general";"via3",#N/A,TRUE,"general"}</definedName>
    <definedName name="h9h" localSheetId="24" hidden="1">{"via1",#N/A,TRUE,"general";"via2",#N/A,TRUE,"general";"via3",#N/A,TRUE,"general"}</definedName>
    <definedName name="h9h" localSheetId="25" hidden="1">{"via1",#N/A,TRUE,"general";"via2",#N/A,TRUE,"general";"via3",#N/A,TRUE,"general"}</definedName>
    <definedName name="h9h" localSheetId="26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14" hidden="1">{"TAB1",#N/A,TRUE,"GENERAL";"TAB2",#N/A,TRUE,"GENERAL";"TAB3",#N/A,TRUE,"GENERAL";"TAB4",#N/A,TRUE,"GENERAL";"TAB5",#N/A,TRUE,"GENERAL"}</definedName>
    <definedName name="hbfdhrw" localSheetId="20" hidden="1">{"TAB1",#N/A,TRUE,"GENERAL";"TAB2",#N/A,TRUE,"GENERAL";"TAB3",#N/A,TRUE,"GENERAL";"TAB4",#N/A,TRUE,"GENERAL";"TAB5",#N/A,TRUE,"GENERAL"}</definedName>
    <definedName name="hbfdhrw" localSheetId="23" hidden="1">{"TAB1",#N/A,TRUE,"GENERAL";"TAB2",#N/A,TRUE,"GENERAL";"TAB3",#N/A,TRUE,"GENERAL";"TAB4",#N/A,TRUE,"GENERAL";"TAB5",#N/A,TRUE,"GENERAL"}</definedName>
    <definedName name="hbfdhrw" localSheetId="24" hidden="1">{"TAB1",#N/A,TRUE,"GENERAL";"TAB2",#N/A,TRUE,"GENERAL";"TAB3",#N/A,TRUE,"GENERAL";"TAB4",#N/A,TRUE,"GENERAL";"TAB5",#N/A,TRUE,"GENERAL"}</definedName>
    <definedName name="hbfdhrw" localSheetId="25" hidden="1">{"TAB1",#N/A,TRUE,"GENERAL";"TAB2",#N/A,TRUE,"GENERAL";"TAB3",#N/A,TRUE,"GENERAL";"TAB4",#N/A,TRUE,"GENERAL";"TAB5",#N/A,TRUE,"GENERAL"}</definedName>
    <definedName name="hbfdhrw" localSheetId="26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0" hidden="1">{"via1",#N/A,TRUE,"general";"via2",#N/A,TRUE,"general";"via3",#N/A,TRUE,"general"}</definedName>
    <definedName name="hdfh" localSheetId="14" hidden="1">{"via1",#N/A,TRUE,"general";"via2",#N/A,TRUE,"general";"via3",#N/A,TRUE,"general"}</definedName>
    <definedName name="hdfh" localSheetId="20" hidden="1">{"via1",#N/A,TRUE,"general";"via2",#N/A,TRUE,"general";"via3",#N/A,TRUE,"general"}</definedName>
    <definedName name="hdfh" localSheetId="23" hidden="1">{"via1",#N/A,TRUE,"general";"via2",#N/A,TRUE,"general";"via3",#N/A,TRUE,"general"}</definedName>
    <definedName name="hdfh" localSheetId="24" hidden="1">{"via1",#N/A,TRUE,"general";"via2",#N/A,TRUE,"general";"via3",#N/A,TRUE,"general"}</definedName>
    <definedName name="hdfh" localSheetId="25" hidden="1">{"via1",#N/A,TRUE,"general";"via2",#N/A,TRUE,"general";"via3",#N/A,TRUE,"general"}</definedName>
    <definedName name="hdfh" localSheetId="26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14" hidden="1">{"TAB1",#N/A,TRUE,"GENERAL";"TAB2",#N/A,TRUE,"GENERAL";"TAB3",#N/A,TRUE,"GENERAL";"TAB4",#N/A,TRUE,"GENERAL";"TAB5",#N/A,TRUE,"GENERAL"}</definedName>
    <definedName name="hdfh4" localSheetId="20" hidden="1">{"TAB1",#N/A,TRUE,"GENERAL";"TAB2",#N/A,TRUE,"GENERAL";"TAB3",#N/A,TRUE,"GENERAL";"TAB4",#N/A,TRUE,"GENERAL";"TAB5",#N/A,TRUE,"GENERAL"}</definedName>
    <definedName name="hdfh4" localSheetId="23" hidden="1">{"TAB1",#N/A,TRUE,"GENERAL";"TAB2",#N/A,TRUE,"GENERAL";"TAB3",#N/A,TRUE,"GENERAL";"TAB4",#N/A,TRUE,"GENERAL";"TAB5",#N/A,TRUE,"GENERAL"}</definedName>
    <definedName name="hdfh4" localSheetId="24" hidden="1">{"TAB1",#N/A,TRUE,"GENERAL";"TAB2",#N/A,TRUE,"GENERAL";"TAB3",#N/A,TRUE,"GENERAL";"TAB4",#N/A,TRUE,"GENERAL";"TAB5",#N/A,TRUE,"GENERAL"}</definedName>
    <definedName name="hdfh4" localSheetId="25" hidden="1">{"TAB1",#N/A,TRUE,"GENERAL";"TAB2",#N/A,TRUE,"GENERAL";"TAB3",#N/A,TRUE,"GENERAL";"TAB4",#N/A,TRUE,"GENERAL";"TAB5",#N/A,TRUE,"GENERAL"}</definedName>
    <definedName name="hdfh4" localSheetId="26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14" hidden="1">{"TAB1",#N/A,TRUE,"GENERAL";"TAB2",#N/A,TRUE,"GENERAL";"TAB3",#N/A,TRUE,"GENERAL";"TAB4",#N/A,TRUE,"GENERAL";"TAB5",#N/A,TRUE,"GENERAL"}</definedName>
    <definedName name="hdfhwq" localSheetId="20" hidden="1">{"TAB1",#N/A,TRUE,"GENERAL";"TAB2",#N/A,TRUE,"GENERAL";"TAB3",#N/A,TRUE,"GENERAL";"TAB4",#N/A,TRUE,"GENERAL";"TAB5",#N/A,TRUE,"GENERAL"}</definedName>
    <definedName name="hdfhwq" localSheetId="23" hidden="1">{"TAB1",#N/A,TRUE,"GENERAL";"TAB2",#N/A,TRUE,"GENERAL";"TAB3",#N/A,TRUE,"GENERAL";"TAB4",#N/A,TRUE,"GENERAL";"TAB5",#N/A,TRUE,"GENERAL"}</definedName>
    <definedName name="hdfhwq" localSheetId="24" hidden="1">{"TAB1",#N/A,TRUE,"GENERAL";"TAB2",#N/A,TRUE,"GENERAL";"TAB3",#N/A,TRUE,"GENERAL";"TAB4",#N/A,TRUE,"GENERAL";"TAB5",#N/A,TRUE,"GENERAL"}</definedName>
    <definedName name="hdfhwq" localSheetId="25" hidden="1">{"TAB1",#N/A,TRUE,"GENERAL";"TAB2",#N/A,TRUE,"GENERAL";"TAB3",#N/A,TRUE,"GENERAL";"TAB4",#N/A,TRUE,"GENERAL";"TAB5",#N/A,TRUE,"GENERAL"}</definedName>
    <definedName name="hdfhwq" localSheetId="26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0" hidden="1">{"via1",#N/A,TRUE,"general";"via2",#N/A,TRUE,"general";"via3",#N/A,TRUE,"general"}</definedName>
    <definedName name="hdgh" localSheetId="14" hidden="1">{"via1",#N/A,TRUE,"general";"via2",#N/A,TRUE,"general";"via3",#N/A,TRUE,"general"}</definedName>
    <definedName name="hdgh" localSheetId="20" hidden="1">{"via1",#N/A,TRUE,"general";"via2",#N/A,TRUE,"general";"via3",#N/A,TRUE,"general"}</definedName>
    <definedName name="hdgh" localSheetId="23" hidden="1">{"via1",#N/A,TRUE,"general";"via2",#N/A,TRUE,"general";"via3",#N/A,TRUE,"general"}</definedName>
    <definedName name="hdgh" localSheetId="24" hidden="1">{"via1",#N/A,TRUE,"general";"via2",#N/A,TRUE,"general";"via3",#N/A,TRUE,"general"}</definedName>
    <definedName name="hdgh" localSheetId="25" hidden="1">{"via1",#N/A,TRUE,"general";"via2",#N/A,TRUE,"general";"via3",#N/A,TRUE,"general"}</definedName>
    <definedName name="hdgh" localSheetId="26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14" hidden="1">{"TAB1",#N/A,TRUE,"GENERAL";"TAB2",#N/A,TRUE,"GENERAL";"TAB3",#N/A,TRUE,"GENERAL";"TAB4",#N/A,TRUE,"GENERAL";"TAB5",#N/A,TRUE,"GENERAL"}</definedName>
    <definedName name="hdhf" localSheetId="20" hidden="1">{"TAB1",#N/A,TRUE,"GENERAL";"TAB2",#N/A,TRUE,"GENERAL";"TAB3",#N/A,TRUE,"GENERAL";"TAB4",#N/A,TRUE,"GENERAL";"TAB5",#N/A,TRUE,"GENERAL"}</definedName>
    <definedName name="hdhf" localSheetId="23" hidden="1">{"TAB1",#N/A,TRUE,"GENERAL";"TAB2",#N/A,TRUE,"GENERAL";"TAB3",#N/A,TRUE,"GENERAL";"TAB4",#N/A,TRUE,"GENERAL";"TAB5",#N/A,TRUE,"GENERAL"}</definedName>
    <definedName name="hdhf" localSheetId="24" hidden="1">{"TAB1",#N/A,TRUE,"GENERAL";"TAB2",#N/A,TRUE,"GENERAL";"TAB3",#N/A,TRUE,"GENERAL";"TAB4",#N/A,TRUE,"GENERAL";"TAB5",#N/A,TRUE,"GENERAL"}</definedName>
    <definedName name="hdhf" localSheetId="25" hidden="1">{"TAB1",#N/A,TRUE,"GENERAL";"TAB2",#N/A,TRUE,"GENERAL";"TAB3",#N/A,TRUE,"GENERAL";"TAB4",#N/A,TRUE,"GENERAL";"TAB5",#N/A,TRUE,"GENERAL"}</definedName>
    <definedName name="hdhf" localSheetId="26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10" hidden="1">{"via1",#N/A,TRUE,"general";"via2",#N/A,TRUE,"general";"via3",#N/A,TRUE,"general"}</definedName>
    <definedName name="hfgh" localSheetId="14" hidden="1">{"via1",#N/A,TRUE,"general";"via2",#N/A,TRUE,"general";"via3",#N/A,TRUE,"general"}</definedName>
    <definedName name="hfgh" localSheetId="20" hidden="1">{"via1",#N/A,TRUE,"general";"via2",#N/A,TRUE,"general";"via3",#N/A,TRUE,"general"}</definedName>
    <definedName name="hfgh" localSheetId="23" hidden="1">{"via1",#N/A,TRUE,"general";"via2",#N/A,TRUE,"general";"via3",#N/A,TRUE,"general"}</definedName>
    <definedName name="hfgh" localSheetId="24" hidden="1">{"via1",#N/A,TRUE,"general";"via2",#N/A,TRUE,"general";"via3",#N/A,TRUE,"general"}</definedName>
    <definedName name="hfgh" localSheetId="25" hidden="1">{"via1",#N/A,TRUE,"general";"via2",#N/A,TRUE,"general";"via3",#N/A,TRUE,"general"}</definedName>
    <definedName name="hfgh" localSheetId="26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14" hidden="1">{"TAB1",#N/A,TRUE,"GENERAL";"TAB2",#N/A,TRUE,"GENERAL";"TAB3",#N/A,TRUE,"GENERAL";"TAB4",#N/A,TRUE,"GENERAL";"TAB5",#N/A,TRUE,"GENERAL"}</definedName>
    <definedName name="hfh" localSheetId="20" hidden="1">{"TAB1",#N/A,TRUE,"GENERAL";"TAB2",#N/A,TRUE,"GENERAL";"TAB3",#N/A,TRUE,"GENERAL";"TAB4",#N/A,TRUE,"GENERAL";"TAB5",#N/A,TRUE,"GENERAL"}</definedName>
    <definedName name="hfh" localSheetId="23" hidden="1">{"TAB1",#N/A,TRUE,"GENERAL";"TAB2",#N/A,TRUE,"GENERAL";"TAB3",#N/A,TRUE,"GENERAL";"TAB4",#N/A,TRUE,"GENERAL";"TAB5",#N/A,TRUE,"GENERAL"}</definedName>
    <definedName name="hfh" localSheetId="24" hidden="1">{"TAB1",#N/A,TRUE,"GENERAL";"TAB2",#N/A,TRUE,"GENERAL";"TAB3",#N/A,TRUE,"GENERAL";"TAB4",#N/A,TRUE,"GENERAL";"TAB5",#N/A,TRUE,"GENERAL"}</definedName>
    <definedName name="hfh" localSheetId="25" hidden="1">{"TAB1",#N/A,TRUE,"GENERAL";"TAB2",#N/A,TRUE,"GENERAL";"TAB3",#N/A,TRUE,"GENERAL";"TAB4",#N/A,TRUE,"GENERAL";"TAB5",#N/A,TRUE,"GENERAL"}</definedName>
    <definedName name="hfh" localSheetId="26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14" hidden="1">{"TAB1",#N/A,TRUE,"GENERAL";"TAB2",#N/A,TRUE,"GENERAL";"TAB3",#N/A,TRUE,"GENERAL";"TAB4",#N/A,TRUE,"GENERAL";"TAB5",#N/A,TRUE,"GENERAL"}</definedName>
    <definedName name="hfhg" localSheetId="20" hidden="1">{"TAB1",#N/A,TRUE,"GENERAL";"TAB2",#N/A,TRUE,"GENERAL";"TAB3",#N/A,TRUE,"GENERAL";"TAB4",#N/A,TRUE,"GENERAL";"TAB5",#N/A,TRUE,"GENERAL"}</definedName>
    <definedName name="hfhg" localSheetId="23" hidden="1">{"TAB1",#N/A,TRUE,"GENERAL";"TAB2",#N/A,TRUE,"GENERAL";"TAB3",#N/A,TRUE,"GENERAL";"TAB4",#N/A,TRUE,"GENERAL";"TAB5",#N/A,TRUE,"GENERAL"}</definedName>
    <definedName name="hfhg" localSheetId="24" hidden="1">{"TAB1",#N/A,TRUE,"GENERAL";"TAB2",#N/A,TRUE,"GENERAL";"TAB3",#N/A,TRUE,"GENERAL";"TAB4",#N/A,TRUE,"GENERAL";"TAB5",#N/A,TRUE,"GENERAL"}</definedName>
    <definedName name="hfhg" localSheetId="25" hidden="1">{"TAB1",#N/A,TRUE,"GENERAL";"TAB2",#N/A,TRUE,"GENERAL";"TAB3",#N/A,TRUE,"GENERAL";"TAB4",#N/A,TRUE,"GENERAL";"TAB5",#N/A,TRUE,"GENERAL"}</definedName>
    <definedName name="hfhg" localSheetId="26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0" hidden="1">{"via1",#N/A,TRUE,"general";"via2",#N/A,TRUE,"general";"via3",#N/A,TRUE,"general"}</definedName>
    <definedName name="hfthr" localSheetId="14" hidden="1">{"via1",#N/A,TRUE,"general";"via2",#N/A,TRUE,"general";"via3",#N/A,TRUE,"general"}</definedName>
    <definedName name="hfthr" localSheetId="20" hidden="1">{"via1",#N/A,TRUE,"general";"via2",#N/A,TRUE,"general";"via3",#N/A,TRUE,"general"}</definedName>
    <definedName name="hfthr" localSheetId="23" hidden="1">{"via1",#N/A,TRUE,"general";"via2",#N/A,TRUE,"general";"via3",#N/A,TRUE,"general"}</definedName>
    <definedName name="hfthr" localSheetId="24" hidden="1">{"via1",#N/A,TRUE,"general";"via2",#N/A,TRUE,"general";"via3",#N/A,TRUE,"general"}</definedName>
    <definedName name="hfthr" localSheetId="25" hidden="1">{"via1",#N/A,TRUE,"general";"via2",#N/A,TRUE,"general";"via3",#N/A,TRUE,"general"}</definedName>
    <definedName name="hfthr" localSheetId="26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14" hidden="1">{"via1",#N/A,TRUE,"general";"via2",#N/A,TRUE,"general";"via3",#N/A,TRUE,"general"}</definedName>
    <definedName name="hg" localSheetId="20" hidden="1">{"via1",#N/A,TRUE,"general";"via2",#N/A,TRUE,"general";"via3",#N/A,TRUE,"general"}</definedName>
    <definedName name="hg" localSheetId="23" hidden="1">{"via1",#N/A,TRUE,"general";"via2",#N/A,TRUE,"general";"via3",#N/A,TRUE,"general"}</definedName>
    <definedName name="hg" localSheetId="24" hidden="1">{"via1",#N/A,TRUE,"general";"via2",#N/A,TRUE,"general";"via3",#N/A,TRUE,"general"}</definedName>
    <definedName name="hg" localSheetId="25" hidden="1">{"via1",#N/A,TRUE,"general";"via2",#N/A,TRUE,"general";"via3",#N/A,TRUE,"general"}</definedName>
    <definedName name="hg" localSheetId="26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14" hidden="1">{"via1",#N/A,TRUE,"general";"via2",#N/A,TRUE,"general";"via3",#N/A,TRUE,"general"}</definedName>
    <definedName name="HGFH" localSheetId="20" hidden="1">{"via1",#N/A,TRUE,"general";"via2",#N/A,TRUE,"general";"via3",#N/A,TRUE,"general"}</definedName>
    <definedName name="HGFH" localSheetId="23" hidden="1">{"via1",#N/A,TRUE,"general";"via2",#N/A,TRUE,"general";"via3",#N/A,TRUE,"general"}</definedName>
    <definedName name="HGFH" localSheetId="24" hidden="1">{"via1",#N/A,TRUE,"general";"via2",#N/A,TRUE,"general";"via3",#N/A,TRUE,"general"}</definedName>
    <definedName name="HGFH" localSheetId="25" hidden="1">{"via1",#N/A,TRUE,"general";"via2",#N/A,TRUE,"general";"via3",#N/A,TRUE,"general"}</definedName>
    <definedName name="HGFH" localSheetId="26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14" hidden="1">{"via1",#N/A,TRUE,"general";"via2",#N/A,TRUE,"general";"via3",#N/A,TRUE,"general"}</definedName>
    <definedName name="hgfhty" localSheetId="20" hidden="1">{"via1",#N/A,TRUE,"general";"via2",#N/A,TRUE,"general";"via3",#N/A,TRUE,"general"}</definedName>
    <definedName name="hgfhty" localSheetId="23" hidden="1">{"via1",#N/A,TRUE,"general";"via2",#N/A,TRUE,"general";"via3",#N/A,TRUE,"general"}</definedName>
    <definedName name="hgfhty" localSheetId="24" hidden="1">{"via1",#N/A,TRUE,"general";"via2",#N/A,TRUE,"general";"via3",#N/A,TRUE,"general"}</definedName>
    <definedName name="hgfhty" localSheetId="25" hidden="1">{"via1",#N/A,TRUE,"general";"via2",#N/A,TRUE,"general";"via3",#N/A,TRUE,"general"}</definedName>
    <definedName name="hgfhty" localSheetId="26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14" hidden="1">{"TAB1",#N/A,TRUE,"GENERAL";"TAB2",#N/A,TRUE,"GENERAL";"TAB3",#N/A,TRUE,"GENERAL";"TAB4",#N/A,TRUE,"GENERAL";"TAB5",#N/A,TRUE,"GENERAL"}</definedName>
    <definedName name="HGHFH7" localSheetId="20" hidden="1">{"TAB1",#N/A,TRUE,"GENERAL";"TAB2",#N/A,TRUE,"GENERAL";"TAB3",#N/A,TRUE,"GENERAL";"TAB4",#N/A,TRUE,"GENERAL";"TAB5",#N/A,TRUE,"GENERAL"}</definedName>
    <definedName name="HGHFH7" localSheetId="23" hidden="1">{"TAB1",#N/A,TRUE,"GENERAL";"TAB2",#N/A,TRUE,"GENERAL";"TAB3",#N/A,TRUE,"GENERAL";"TAB4",#N/A,TRUE,"GENERAL";"TAB5",#N/A,TRUE,"GENERAL"}</definedName>
    <definedName name="HGHFH7" localSheetId="24" hidden="1">{"TAB1",#N/A,TRUE,"GENERAL";"TAB2",#N/A,TRUE,"GENERAL";"TAB3",#N/A,TRUE,"GENERAL";"TAB4",#N/A,TRUE,"GENERAL";"TAB5",#N/A,TRUE,"GENERAL"}</definedName>
    <definedName name="HGHFH7" localSheetId="25" hidden="1">{"TAB1",#N/A,TRUE,"GENERAL";"TAB2",#N/A,TRUE,"GENERAL";"TAB3",#N/A,TRUE,"GENERAL";"TAB4",#N/A,TRUE,"GENERAL";"TAB5",#N/A,TRUE,"GENERAL"}</definedName>
    <definedName name="HGHFH7" localSheetId="26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14" hidden="1">{"TAB1",#N/A,TRUE,"GENERAL";"TAB2",#N/A,TRUE,"GENERAL";"TAB3",#N/A,TRUE,"GENERAL";"TAB4",#N/A,TRUE,"GENERAL";"TAB5",#N/A,TRUE,"GENERAL"}</definedName>
    <definedName name="hghhj" localSheetId="20" hidden="1">{"TAB1",#N/A,TRUE,"GENERAL";"TAB2",#N/A,TRUE,"GENERAL";"TAB3",#N/A,TRUE,"GENERAL";"TAB4",#N/A,TRUE,"GENERAL";"TAB5",#N/A,TRUE,"GENERAL"}</definedName>
    <definedName name="hghhj" localSheetId="23" hidden="1">{"TAB1",#N/A,TRUE,"GENERAL";"TAB2",#N/A,TRUE,"GENERAL";"TAB3",#N/A,TRUE,"GENERAL";"TAB4",#N/A,TRUE,"GENERAL";"TAB5",#N/A,TRUE,"GENERAL"}</definedName>
    <definedName name="hghhj" localSheetId="24" hidden="1">{"TAB1",#N/A,TRUE,"GENERAL";"TAB2",#N/A,TRUE,"GENERAL";"TAB3",#N/A,TRUE,"GENERAL";"TAB4",#N/A,TRUE,"GENERAL";"TAB5",#N/A,TRUE,"GENERAL"}</definedName>
    <definedName name="hghhj" localSheetId="25" hidden="1">{"TAB1",#N/A,TRUE,"GENERAL";"TAB2",#N/A,TRUE,"GENERAL";"TAB3",#N/A,TRUE,"GENERAL";"TAB4",#N/A,TRUE,"GENERAL";"TAB5",#N/A,TRUE,"GENERAL"}</definedName>
    <definedName name="hghhj" localSheetId="26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0" hidden="1">{"via1",#N/A,TRUE,"general";"via2",#N/A,TRUE,"general";"via3",#N/A,TRUE,"general"}</definedName>
    <definedName name="hghydj" localSheetId="14" hidden="1">{"via1",#N/A,TRUE,"general";"via2",#N/A,TRUE,"general";"via3",#N/A,TRUE,"general"}</definedName>
    <definedName name="hghydj" localSheetId="20" hidden="1">{"via1",#N/A,TRUE,"general";"via2",#N/A,TRUE,"general";"via3",#N/A,TRUE,"general"}</definedName>
    <definedName name="hghydj" localSheetId="23" hidden="1">{"via1",#N/A,TRUE,"general";"via2",#N/A,TRUE,"general";"via3",#N/A,TRUE,"general"}</definedName>
    <definedName name="hghydj" localSheetId="24" hidden="1">{"via1",#N/A,TRUE,"general";"via2",#N/A,TRUE,"general";"via3",#N/A,TRUE,"general"}</definedName>
    <definedName name="hghydj" localSheetId="25" hidden="1">{"via1",#N/A,TRUE,"general";"via2",#N/A,TRUE,"general";"via3",#N/A,TRUE,"general"}</definedName>
    <definedName name="hghydj" localSheetId="26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14" hidden="1">{"via1",#N/A,TRUE,"general";"via2",#N/A,TRUE,"general";"via3",#N/A,TRUE,"general"}</definedName>
    <definedName name="hgjfjw" localSheetId="20" hidden="1">{"via1",#N/A,TRUE,"general";"via2",#N/A,TRUE,"general";"via3",#N/A,TRUE,"general"}</definedName>
    <definedName name="hgjfjw" localSheetId="23" hidden="1">{"via1",#N/A,TRUE,"general";"via2",#N/A,TRUE,"general";"via3",#N/A,TRUE,"general"}</definedName>
    <definedName name="hgjfjw" localSheetId="24" hidden="1">{"via1",#N/A,TRUE,"general";"via2",#N/A,TRUE,"general";"via3",#N/A,TRUE,"general"}</definedName>
    <definedName name="hgjfjw" localSheetId="25" hidden="1">{"via1",#N/A,TRUE,"general";"via2",#N/A,TRUE,"general";"via3",#N/A,TRUE,"general"}</definedName>
    <definedName name="hgjfjw" localSheetId="26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14" hidden="1">{"TAB1",#N/A,TRUE,"GENERAL";"TAB2",#N/A,TRUE,"GENERAL";"TAB3",#N/A,TRUE,"GENERAL";"TAB4",#N/A,TRUE,"GENERAL";"TAB5",#N/A,TRUE,"GENERAL"}</definedName>
    <definedName name="HGJG" localSheetId="20" hidden="1">{"TAB1",#N/A,TRUE,"GENERAL";"TAB2",#N/A,TRUE,"GENERAL";"TAB3",#N/A,TRUE,"GENERAL";"TAB4",#N/A,TRUE,"GENERAL";"TAB5",#N/A,TRUE,"GENERAL"}</definedName>
    <definedName name="HGJG" localSheetId="23" hidden="1">{"TAB1",#N/A,TRUE,"GENERAL";"TAB2",#N/A,TRUE,"GENERAL";"TAB3",#N/A,TRUE,"GENERAL";"TAB4",#N/A,TRUE,"GENERAL";"TAB5",#N/A,TRUE,"GENERAL"}</definedName>
    <definedName name="HGJG" localSheetId="24" hidden="1">{"TAB1",#N/A,TRUE,"GENERAL";"TAB2",#N/A,TRUE,"GENERAL";"TAB3",#N/A,TRUE,"GENERAL";"TAB4",#N/A,TRUE,"GENERAL";"TAB5",#N/A,TRUE,"GENERAL"}</definedName>
    <definedName name="HGJG" localSheetId="25" hidden="1">{"TAB1",#N/A,TRUE,"GENERAL";"TAB2",#N/A,TRUE,"GENERAL";"TAB3",#N/A,TRUE,"GENERAL";"TAB4",#N/A,TRUE,"GENERAL";"TAB5",#N/A,TRUE,"GENERAL"}</definedName>
    <definedName name="HGJG" localSheetId="26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10" hidden="1">{#N/A,#N/A,TRUE,"1842CWN0"}</definedName>
    <definedName name="hhg" localSheetId="14" hidden="1">{#N/A,#N/A,TRUE,"1842CWN0"}</definedName>
    <definedName name="hhg" localSheetId="20" hidden="1">{#N/A,#N/A,TRUE,"1842CWN0"}</definedName>
    <definedName name="hhg" localSheetId="23" hidden="1">{#N/A,#N/A,TRUE,"1842CWN0"}</definedName>
    <definedName name="hhg" localSheetId="24" hidden="1">{#N/A,#N/A,TRUE,"1842CWN0"}</definedName>
    <definedName name="hhg" localSheetId="25" hidden="1">{#N/A,#N/A,TRUE,"1842CWN0"}</definedName>
    <definedName name="hhg" localSheetId="26" hidden="1">{#N/A,#N/A,TRUE,"1842CWN0"}</definedName>
    <definedName name="hhg" hidden="1">{#N/A,#N/A,TRUE,"1842CWN0"}</definedName>
    <definedName name="hhh" localSheetId="10" hidden="1">{"TAB1",#N/A,TRUE,"GENERAL";"TAB2",#N/A,TRUE,"GENERAL";"TAB3",#N/A,TRUE,"GENERAL";"TAB4",#N/A,TRUE,"GENERAL";"TAB5",#N/A,TRUE,"GENERAL"}</definedName>
    <definedName name="hhh" localSheetId="14" hidden="1">{"TAB1",#N/A,TRUE,"GENERAL";"TAB2",#N/A,TRUE,"GENERAL";"TAB3",#N/A,TRUE,"GENERAL";"TAB4",#N/A,TRUE,"GENERAL";"TAB5",#N/A,TRUE,"GENERAL"}</definedName>
    <definedName name="hhh" localSheetId="20" hidden="1">{"TAB1",#N/A,TRUE,"GENERAL";"TAB2",#N/A,TRUE,"GENERAL";"TAB3",#N/A,TRUE,"GENERAL";"TAB4",#N/A,TRUE,"GENERAL";"TAB5",#N/A,TRUE,"GENERAL"}</definedName>
    <definedName name="hhh" localSheetId="23" hidden="1">{"TAB1",#N/A,TRUE,"GENERAL";"TAB2",#N/A,TRUE,"GENERAL";"TAB3",#N/A,TRUE,"GENERAL";"TAB4",#N/A,TRUE,"GENERAL";"TAB5",#N/A,TRUE,"GENERAL"}</definedName>
    <definedName name="hhh" localSheetId="24" hidden="1">{"TAB1",#N/A,TRUE,"GENERAL";"TAB2",#N/A,TRUE,"GENERAL";"TAB3",#N/A,TRUE,"GENERAL";"TAB4",#N/A,TRUE,"GENERAL";"TAB5",#N/A,TRUE,"GENERAL"}</definedName>
    <definedName name="hhh" localSheetId="25" hidden="1">{"TAB1",#N/A,TRUE,"GENERAL";"TAB2",#N/A,TRUE,"GENERAL";"TAB3",#N/A,TRUE,"GENERAL";"TAB4",#N/A,TRUE,"GENERAL";"TAB5",#N/A,TRUE,"GENERAL"}</definedName>
    <definedName name="hhh" localSheetId="26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0" hidden="1">{"via1",#N/A,TRUE,"general";"via2",#N/A,TRUE,"general";"via3",#N/A,TRUE,"general"}</definedName>
    <definedName name="hhhhhh" localSheetId="14" hidden="1">{"via1",#N/A,TRUE,"general";"via2",#N/A,TRUE,"general";"via3",#N/A,TRUE,"general"}</definedName>
    <definedName name="hhhhhh" localSheetId="20" hidden="1">{"via1",#N/A,TRUE,"general";"via2",#N/A,TRUE,"general";"via3",#N/A,TRUE,"general"}</definedName>
    <definedName name="hhhhhh" localSheetId="23" hidden="1">{"via1",#N/A,TRUE,"general";"via2",#N/A,TRUE,"general";"via3",#N/A,TRUE,"general"}</definedName>
    <definedName name="hhhhhh" localSheetId="24" hidden="1">{"via1",#N/A,TRUE,"general";"via2",#N/A,TRUE,"general";"via3",#N/A,TRUE,"general"}</definedName>
    <definedName name="hhhhhh" localSheetId="25" hidden="1">{"via1",#N/A,TRUE,"general";"via2",#N/A,TRUE,"general";"via3",#N/A,TRUE,"general"}</definedName>
    <definedName name="hhhhhh" localSheetId="26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14" hidden="1">{"TAB1",#N/A,TRUE,"GENERAL";"TAB2",#N/A,TRUE,"GENERAL";"TAB3",#N/A,TRUE,"GENERAL";"TAB4",#N/A,TRUE,"GENERAL";"TAB5",#N/A,TRUE,"GENERAL"}</definedName>
    <definedName name="hhhhhho" localSheetId="20" hidden="1">{"TAB1",#N/A,TRUE,"GENERAL";"TAB2",#N/A,TRUE,"GENERAL";"TAB3",#N/A,TRUE,"GENERAL";"TAB4",#N/A,TRUE,"GENERAL";"TAB5",#N/A,TRUE,"GENERAL"}</definedName>
    <definedName name="hhhhhho" localSheetId="23" hidden="1">{"TAB1",#N/A,TRUE,"GENERAL";"TAB2",#N/A,TRUE,"GENERAL";"TAB3",#N/A,TRUE,"GENERAL";"TAB4",#N/A,TRUE,"GENERAL";"TAB5",#N/A,TRUE,"GENERAL"}</definedName>
    <definedName name="hhhhhho" localSheetId="24" hidden="1">{"TAB1",#N/A,TRUE,"GENERAL";"TAB2",#N/A,TRUE,"GENERAL";"TAB3",#N/A,TRUE,"GENERAL";"TAB4",#N/A,TRUE,"GENERAL";"TAB5",#N/A,TRUE,"GENERAL"}</definedName>
    <definedName name="hhhhhho" localSheetId="25" hidden="1">{"TAB1",#N/A,TRUE,"GENERAL";"TAB2",#N/A,TRUE,"GENERAL";"TAB3",#N/A,TRUE,"GENERAL";"TAB4",#N/A,TRUE,"GENERAL";"TAB5",#N/A,TRUE,"GENERAL"}</definedName>
    <definedName name="hhhhhho" localSheetId="26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14" hidden="1">{"TAB1",#N/A,TRUE,"GENERAL";"TAB2",#N/A,TRUE,"GENERAL";"TAB3",#N/A,TRUE,"GENERAL";"TAB4",#N/A,TRUE,"GENERAL";"TAB5",#N/A,TRUE,"GENERAL"}</definedName>
    <definedName name="hhhhhpy" localSheetId="20" hidden="1">{"TAB1",#N/A,TRUE,"GENERAL";"TAB2",#N/A,TRUE,"GENERAL";"TAB3",#N/A,TRUE,"GENERAL";"TAB4",#N/A,TRUE,"GENERAL";"TAB5",#N/A,TRUE,"GENERAL"}</definedName>
    <definedName name="hhhhhpy" localSheetId="23" hidden="1">{"TAB1",#N/A,TRUE,"GENERAL";"TAB2",#N/A,TRUE,"GENERAL";"TAB3",#N/A,TRUE,"GENERAL";"TAB4",#N/A,TRUE,"GENERAL";"TAB5",#N/A,TRUE,"GENERAL"}</definedName>
    <definedName name="hhhhhpy" localSheetId="24" hidden="1">{"TAB1",#N/A,TRUE,"GENERAL";"TAB2",#N/A,TRUE,"GENERAL";"TAB3",#N/A,TRUE,"GENERAL";"TAB4",#N/A,TRUE,"GENERAL";"TAB5",#N/A,TRUE,"GENERAL"}</definedName>
    <definedName name="hhhhhpy" localSheetId="25" hidden="1">{"TAB1",#N/A,TRUE,"GENERAL";"TAB2",#N/A,TRUE,"GENERAL";"TAB3",#N/A,TRUE,"GENERAL";"TAB4",#N/A,TRUE,"GENERAL";"TAB5",#N/A,TRUE,"GENERAL"}</definedName>
    <definedName name="hhhhhpy" localSheetId="26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0" hidden="1">{"via1",#N/A,TRUE,"general";"via2",#N/A,TRUE,"general";"via3",#N/A,TRUE,"general"}</definedName>
    <definedName name="hhhhth" localSheetId="14" hidden="1">{"via1",#N/A,TRUE,"general";"via2",#N/A,TRUE,"general";"via3",#N/A,TRUE,"general"}</definedName>
    <definedName name="hhhhth" localSheetId="20" hidden="1">{"via1",#N/A,TRUE,"general";"via2",#N/A,TRUE,"general";"via3",#N/A,TRUE,"general"}</definedName>
    <definedName name="hhhhth" localSheetId="23" hidden="1">{"via1",#N/A,TRUE,"general";"via2",#N/A,TRUE,"general";"via3",#N/A,TRUE,"general"}</definedName>
    <definedName name="hhhhth" localSheetId="24" hidden="1">{"via1",#N/A,TRUE,"general";"via2",#N/A,TRUE,"general";"via3",#N/A,TRUE,"general"}</definedName>
    <definedName name="hhhhth" localSheetId="25" hidden="1">{"via1",#N/A,TRUE,"general";"via2",#N/A,TRUE,"general";"via3",#N/A,TRUE,"general"}</definedName>
    <definedName name="hhhhth" localSheetId="26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14" hidden="1">{"TAB1",#N/A,TRUE,"GENERAL";"TAB2",#N/A,TRUE,"GENERAL";"TAB3",#N/A,TRUE,"GENERAL";"TAB4",#N/A,TRUE,"GENERAL";"TAB5",#N/A,TRUE,"GENERAL"}</definedName>
    <definedName name="hhhyhyh" localSheetId="20" hidden="1">{"TAB1",#N/A,TRUE,"GENERAL";"TAB2",#N/A,TRUE,"GENERAL";"TAB3",#N/A,TRUE,"GENERAL";"TAB4",#N/A,TRUE,"GENERAL";"TAB5",#N/A,TRUE,"GENERAL"}</definedName>
    <definedName name="hhhyhyh" localSheetId="23" hidden="1">{"TAB1",#N/A,TRUE,"GENERAL";"TAB2",#N/A,TRUE,"GENERAL";"TAB3",#N/A,TRUE,"GENERAL";"TAB4",#N/A,TRUE,"GENERAL";"TAB5",#N/A,TRUE,"GENERAL"}</definedName>
    <definedName name="hhhyhyh" localSheetId="24" hidden="1">{"TAB1",#N/A,TRUE,"GENERAL";"TAB2",#N/A,TRUE,"GENERAL";"TAB3",#N/A,TRUE,"GENERAL";"TAB4",#N/A,TRUE,"GENERAL";"TAB5",#N/A,TRUE,"GENERAL"}</definedName>
    <definedName name="hhhyhyh" localSheetId="25" hidden="1">{"TAB1",#N/A,TRUE,"GENERAL";"TAB2",#N/A,TRUE,"GENERAL";"TAB3",#N/A,TRUE,"GENERAL";"TAB4",#N/A,TRUE,"GENERAL";"TAB5",#N/A,TRUE,"GENERAL"}</definedName>
    <definedName name="hhhyhyh" localSheetId="26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0" hidden="1">{"via1",#N/A,TRUE,"general";"via2",#N/A,TRUE,"general";"via3",#N/A,TRUE,"general"}</definedName>
    <definedName name="hhtrhreh" localSheetId="14" hidden="1">{"via1",#N/A,TRUE,"general";"via2",#N/A,TRUE,"general";"via3",#N/A,TRUE,"general"}</definedName>
    <definedName name="hhtrhreh" localSheetId="20" hidden="1">{"via1",#N/A,TRUE,"general";"via2",#N/A,TRUE,"general";"via3",#N/A,TRUE,"general"}</definedName>
    <definedName name="hhtrhreh" localSheetId="23" hidden="1">{"via1",#N/A,TRUE,"general";"via2",#N/A,TRUE,"general";"via3",#N/A,TRUE,"general"}</definedName>
    <definedName name="hhtrhreh" localSheetId="24" hidden="1">{"via1",#N/A,TRUE,"general";"via2",#N/A,TRUE,"general";"via3",#N/A,TRUE,"general"}</definedName>
    <definedName name="hhtrhreh" localSheetId="25" hidden="1">{"via1",#N/A,TRUE,"general";"via2",#N/A,TRUE,"general";"via3",#N/A,TRUE,"general"}</definedName>
    <definedName name="hhtrhreh" localSheetId="26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14" hidden="1">{"via1",#N/A,TRUE,"general";"via2",#N/A,TRUE,"general";"via3",#N/A,TRUE,"general"}</definedName>
    <definedName name="hjfg" localSheetId="20" hidden="1">{"via1",#N/A,TRUE,"general";"via2",#N/A,TRUE,"general";"via3",#N/A,TRUE,"general"}</definedName>
    <definedName name="hjfg" localSheetId="23" hidden="1">{"via1",#N/A,TRUE,"general";"via2",#N/A,TRUE,"general";"via3",#N/A,TRUE,"general"}</definedName>
    <definedName name="hjfg" localSheetId="24" hidden="1">{"via1",#N/A,TRUE,"general";"via2",#N/A,TRUE,"general";"via3",#N/A,TRUE,"general"}</definedName>
    <definedName name="hjfg" localSheetId="25" hidden="1">{"via1",#N/A,TRUE,"general";"via2",#N/A,TRUE,"general";"via3",#N/A,TRUE,"general"}</definedName>
    <definedName name="hjfg" localSheetId="26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14" hidden="1">{"TAB1",#N/A,TRUE,"GENERAL";"TAB2",#N/A,TRUE,"GENERAL";"TAB3",#N/A,TRUE,"GENERAL";"TAB4",#N/A,TRUE,"GENERAL";"TAB5",#N/A,TRUE,"GENERAL"}</definedName>
    <definedName name="hjgh" localSheetId="20" hidden="1">{"TAB1",#N/A,TRUE,"GENERAL";"TAB2",#N/A,TRUE,"GENERAL";"TAB3",#N/A,TRUE,"GENERAL";"TAB4",#N/A,TRUE,"GENERAL";"TAB5",#N/A,TRUE,"GENERAL"}</definedName>
    <definedName name="hjgh" localSheetId="23" hidden="1">{"TAB1",#N/A,TRUE,"GENERAL";"TAB2",#N/A,TRUE,"GENERAL";"TAB3",#N/A,TRUE,"GENERAL";"TAB4",#N/A,TRUE,"GENERAL";"TAB5",#N/A,TRUE,"GENERAL"}</definedName>
    <definedName name="hjgh" localSheetId="24" hidden="1">{"TAB1",#N/A,TRUE,"GENERAL";"TAB2",#N/A,TRUE,"GENERAL";"TAB3",#N/A,TRUE,"GENERAL";"TAB4",#N/A,TRUE,"GENERAL";"TAB5",#N/A,TRUE,"GENERAL"}</definedName>
    <definedName name="hjgh" localSheetId="25" hidden="1">{"TAB1",#N/A,TRUE,"GENERAL";"TAB2",#N/A,TRUE,"GENERAL";"TAB3",#N/A,TRUE,"GENERAL";"TAB4",#N/A,TRUE,"GENERAL";"TAB5",#N/A,TRUE,"GENERAL"}</definedName>
    <definedName name="hjgh" localSheetId="26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14" hidden="1">{"TAB1",#N/A,TRUE,"GENERAL";"TAB2",#N/A,TRUE,"GENERAL";"TAB3",#N/A,TRUE,"GENERAL";"TAB4",#N/A,TRUE,"GENERAL";"TAB5",#N/A,TRUE,"GENERAL"}</definedName>
    <definedName name="hjghj" localSheetId="20" hidden="1">{"TAB1",#N/A,TRUE,"GENERAL";"TAB2",#N/A,TRUE,"GENERAL";"TAB3",#N/A,TRUE,"GENERAL";"TAB4",#N/A,TRUE,"GENERAL";"TAB5",#N/A,TRUE,"GENERAL"}</definedName>
    <definedName name="hjghj" localSheetId="23" hidden="1">{"TAB1",#N/A,TRUE,"GENERAL";"TAB2",#N/A,TRUE,"GENERAL";"TAB3",#N/A,TRUE,"GENERAL";"TAB4",#N/A,TRUE,"GENERAL";"TAB5",#N/A,TRUE,"GENERAL"}</definedName>
    <definedName name="hjghj" localSheetId="24" hidden="1">{"TAB1",#N/A,TRUE,"GENERAL";"TAB2",#N/A,TRUE,"GENERAL";"TAB3",#N/A,TRUE,"GENERAL";"TAB4",#N/A,TRUE,"GENERAL";"TAB5",#N/A,TRUE,"GENERAL"}</definedName>
    <definedName name="hjghj" localSheetId="25" hidden="1">{"TAB1",#N/A,TRUE,"GENERAL";"TAB2",#N/A,TRUE,"GENERAL";"TAB3",#N/A,TRUE,"GENERAL";"TAB4",#N/A,TRUE,"GENERAL";"TAB5",#N/A,TRUE,"GENERAL"}</definedName>
    <definedName name="hjghj" localSheetId="26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14" hidden="1">{"TAB1",#N/A,TRUE,"GENERAL";"TAB2",#N/A,TRUE,"GENERAL";"TAB3",#N/A,TRUE,"GENERAL";"TAB4",#N/A,TRUE,"GENERAL";"TAB5",#N/A,TRUE,"GENERAL"}</definedName>
    <definedName name="hjhjhg" localSheetId="20" hidden="1">{"TAB1",#N/A,TRUE,"GENERAL";"TAB2",#N/A,TRUE,"GENERAL";"TAB3",#N/A,TRUE,"GENERAL";"TAB4",#N/A,TRUE,"GENERAL";"TAB5",#N/A,TRUE,"GENERAL"}</definedName>
    <definedName name="hjhjhg" localSheetId="23" hidden="1">{"TAB1",#N/A,TRUE,"GENERAL";"TAB2",#N/A,TRUE,"GENERAL";"TAB3",#N/A,TRUE,"GENERAL";"TAB4",#N/A,TRUE,"GENERAL";"TAB5",#N/A,TRUE,"GENERAL"}</definedName>
    <definedName name="hjhjhg" localSheetId="24" hidden="1">{"TAB1",#N/A,TRUE,"GENERAL";"TAB2",#N/A,TRUE,"GENERAL";"TAB3",#N/A,TRUE,"GENERAL";"TAB4",#N/A,TRUE,"GENERAL";"TAB5",#N/A,TRUE,"GENERAL"}</definedName>
    <definedName name="hjhjhg" localSheetId="25" hidden="1">{"TAB1",#N/A,TRUE,"GENERAL";"TAB2",#N/A,TRUE,"GENERAL";"TAB3",#N/A,TRUE,"GENERAL";"TAB4",#N/A,TRUE,"GENERAL";"TAB5",#N/A,TRUE,"GENERAL"}</definedName>
    <definedName name="hjhjhg" localSheetId="26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0" hidden="1">{"via1",#N/A,TRUE,"general";"via2",#N/A,TRUE,"general";"via3",#N/A,TRUE,"general"}</definedName>
    <definedName name="HJKH" localSheetId="14" hidden="1">{"via1",#N/A,TRUE,"general";"via2",#N/A,TRUE,"general";"via3",#N/A,TRUE,"general"}</definedName>
    <definedName name="HJKH" localSheetId="20" hidden="1">{"via1",#N/A,TRUE,"general";"via2",#N/A,TRUE,"general";"via3",#N/A,TRUE,"general"}</definedName>
    <definedName name="HJKH" localSheetId="23" hidden="1">{"via1",#N/A,TRUE,"general";"via2",#N/A,TRUE,"general";"via3",#N/A,TRUE,"general"}</definedName>
    <definedName name="HJKH" localSheetId="24" hidden="1">{"via1",#N/A,TRUE,"general";"via2",#N/A,TRUE,"general";"via3",#N/A,TRUE,"general"}</definedName>
    <definedName name="HJKH" localSheetId="25" hidden="1">{"via1",#N/A,TRUE,"general";"via2",#N/A,TRUE,"general";"via3",#N/A,TRUE,"general"}</definedName>
    <definedName name="HJKH" localSheetId="26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14" hidden="1">{"via1",#N/A,TRUE,"general";"via2",#N/A,TRUE,"general";"via3",#N/A,TRUE,"general"}</definedName>
    <definedName name="hjkjk" localSheetId="20" hidden="1">{"via1",#N/A,TRUE,"general";"via2",#N/A,TRUE,"general";"via3",#N/A,TRUE,"general"}</definedName>
    <definedName name="hjkjk" localSheetId="23" hidden="1">{"via1",#N/A,TRUE,"general";"via2",#N/A,TRUE,"general";"via3",#N/A,TRUE,"general"}</definedName>
    <definedName name="hjkjk" localSheetId="24" hidden="1">{"via1",#N/A,TRUE,"general";"via2",#N/A,TRUE,"general";"via3",#N/A,TRUE,"general"}</definedName>
    <definedName name="hjkjk" localSheetId="25" hidden="1">{"via1",#N/A,TRUE,"general";"via2",#N/A,TRUE,"general";"via3",#N/A,TRUE,"general"}</definedName>
    <definedName name="hjkjk" localSheetId="26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14" hidden="1">{"TAB1",#N/A,TRUE,"GENERAL";"TAB2",#N/A,TRUE,"GENERAL";"TAB3",#N/A,TRUE,"GENERAL";"TAB4",#N/A,TRUE,"GENERAL";"TAB5",#N/A,TRUE,"GENERAL"}</definedName>
    <definedName name="hn" localSheetId="20" hidden="1">{"TAB1",#N/A,TRUE,"GENERAL";"TAB2",#N/A,TRUE,"GENERAL";"TAB3",#N/A,TRUE,"GENERAL";"TAB4",#N/A,TRUE,"GENERAL";"TAB5",#N/A,TRUE,"GENERAL"}</definedName>
    <definedName name="hn" localSheetId="23" hidden="1">{"TAB1",#N/A,TRUE,"GENERAL";"TAB2",#N/A,TRUE,"GENERAL";"TAB3",#N/A,TRUE,"GENERAL";"TAB4",#N/A,TRUE,"GENERAL";"TAB5",#N/A,TRUE,"GENERAL"}</definedName>
    <definedName name="hn" localSheetId="24" hidden="1">{"TAB1",#N/A,TRUE,"GENERAL";"TAB2",#N/A,TRUE,"GENERAL";"TAB3",#N/A,TRUE,"GENERAL";"TAB4",#N/A,TRUE,"GENERAL";"TAB5",#N/A,TRUE,"GENERAL"}</definedName>
    <definedName name="hn" localSheetId="25" hidden="1">{"TAB1",#N/A,TRUE,"GENERAL";"TAB2",#N/A,TRUE,"GENERAL";"TAB3",#N/A,TRUE,"GENERAL";"TAB4",#N/A,TRUE,"GENERAL";"TAB5",#N/A,TRUE,"GENERAL"}</definedName>
    <definedName name="hn" localSheetId="26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14" hidden="1">{"TAB1",#N/A,TRUE,"GENERAL";"TAB2",#N/A,TRUE,"GENERAL";"TAB3",#N/A,TRUE,"GENERAL";"TAB4",#N/A,TRUE,"GENERAL";"TAB5",#N/A,TRUE,"GENERAL"}</definedName>
    <definedName name="hreer" localSheetId="20" hidden="1">{"TAB1",#N/A,TRUE,"GENERAL";"TAB2",#N/A,TRUE,"GENERAL";"TAB3",#N/A,TRUE,"GENERAL";"TAB4",#N/A,TRUE,"GENERAL";"TAB5",#N/A,TRUE,"GENERAL"}</definedName>
    <definedName name="hreer" localSheetId="23" hidden="1">{"TAB1",#N/A,TRUE,"GENERAL";"TAB2",#N/A,TRUE,"GENERAL";"TAB3",#N/A,TRUE,"GENERAL";"TAB4",#N/A,TRUE,"GENERAL";"TAB5",#N/A,TRUE,"GENERAL"}</definedName>
    <definedName name="hreer" localSheetId="24" hidden="1">{"TAB1",#N/A,TRUE,"GENERAL";"TAB2",#N/A,TRUE,"GENERAL";"TAB3",#N/A,TRUE,"GENERAL";"TAB4",#N/A,TRUE,"GENERAL";"TAB5",#N/A,TRUE,"GENERAL"}</definedName>
    <definedName name="hreer" localSheetId="25" hidden="1">{"TAB1",#N/A,TRUE,"GENERAL";"TAB2",#N/A,TRUE,"GENERAL";"TAB3",#N/A,TRUE,"GENERAL";"TAB4",#N/A,TRUE,"GENERAL";"TAB5",#N/A,TRUE,"GENERAL"}</definedName>
    <definedName name="hreer" localSheetId="26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14" hidden="1">{"TAB1",#N/A,TRUE,"GENERAL";"TAB2",#N/A,TRUE,"GENERAL";"TAB3",#N/A,TRUE,"GENERAL";"TAB4",#N/A,TRUE,"GENERAL";"TAB5",#N/A,TRUE,"GENERAL"}</definedName>
    <definedName name="hrhth" localSheetId="20" hidden="1">{"TAB1",#N/A,TRUE,"GENERAL";"TAB2",#N/A,TRUE,"GENERAL";"TAB3",#N/A,TRUE,"GENERAL";"TAB4",#N/A,TRUE,"GENERAL";"TAB5",#N/A,TRUE,"GENERAL"}</definedName>
    <definedName name="hrhth" localSheetId="23" hidden="1">{"TAB1",#N/A,TRUE,"GENERAL";"TAB2",#N/A,TRUE,"GENERAL";"TAB3",#N/A,TRUE,"GENERAL";"TAB4",#N/A,TRUE,"GENERAL";"TAB5",#N/A,TRUE,"GENERAL"}</definedName>
    <definedName name="hrhth" localSheetId="24" hidden="1">{"TAB1",#N/A,TRUE,"GENERAL";"TAB2",#N/A,TRUE,"GENERAL";"TAB3",#N/A,TRUE,"GENERAL";"TAB4",#N/A,TRUE,"GENERAL";"TAB5",#N/A,TRUE,"GENERAL"}</definedName>
    <definedName name="hrhth" localSheetId="25" hidden="1">{"TAB1",#N/A,TRUE,"GENERAL";"TAB2",#N/A,TRUE,"GENERAL";"TAB3",#N/A,TRUE,"GENERAL";"TAB4",#N/A,TRUE,"GENERAL";"TAB5",#N/A,TRUE,"GENERAL"}</definedName>
    <definedName name="hrhth" localSheetId="26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14" hidden="1">{"TAB1",#N/A,TRUE,"GENERAL";"TAB2",#N/A,TRUE,"GENERAL";"TAB3",#N/A,TRUE,"GENERAL";"TAB4",#N/A,TRUE,"GENERAL";"TAB5",#N/A,TRUE,"GENERAL"}</definedName>
    <definedName name="hrthtrh" localSheetId="20" hidden="1">{"TAB1",#N/A,TRUE,"GENERAL";"TAB2",#N/A,TRUE,"GENERAL";"TAB3",#N/A,TRUE,"GENERAL";"TAB4",#N/A,TRUE,"GENERAL";"TAB5",#N/A,TRUE,"GENERAL"}</definedName>
    <definedName name="hrthtrh" localSheetId="23" hidden="1">{"TAB1",#N/A,TRUE,"GENERAL";"TAB2",#N/A,TRUE,"GENERAL";"TAB3",#N/A,TRUE,"GENERAL";"TAB4",#N/A,TRUE,"GENERAL";"TAB5",#N/A,TRUE,"GENERAL"}</definedName>
    <definedName name="hrthtrh" localSheetId="24" hidden="1">{"TAB1",#N/A,TRUE,"GENERAL";"TAB2",#N/A,TRUE,"GENERAL";"TAB3",#N/A,TRUE,"GENERAL";"TAB4",#N/A,TRUE,"GENERAL";"TAB5",#N/A,TRUE,"GENERAL"}</definedName>
    <definedName name="hrthtrh" localSheetId="25" hidden="1">{"TAB1",#N/A,TRUE,"GENERAL";"TAB2",#N/A,TRUE,"GENERAL";"TAB3",#N/A,TRUE,"GENERAL";"TAB4",#N/A,TRUE,"GENERAL";"TAB5",#N/A,TRUE,"GENERAL"}</definedName>
    <definedName name="hrthtrh" localSheetId="26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0" hidden="1">{"via1",#N/A,TRUE,"general";"via2",#N/A,TRUE,"general";"via3",#N/A,TRUE,"general"}</definedName>
    <definedName name="hsfg" localSheetId="14" hidden="1">{"via1",#N/A,TRUE,"general";"via2",#N/A,TRUE,"general";"via3",#N/A,TRUE,"general"}</definedName>
    <definedName name="hsfg" localSheetId="20" hidden="1">{"via1",#N/A,TRUE,"general";"via2",#N/A,TRUE,"general";"via3",#N/A,TRUE,"general"}</definedName>
    <definedName name="hsfg" localSheetId="23" hidden="1">{"via1",#N/A,TRUE,"general";"via2",#N/A,TRUE,"general";"via3",#N/A,TRUE,"general"}</definedName>
    <definedName name="hsfg" localSheetId="24" hidden="1">{"via1",#N/A,TRUE,"general";"via2",#N/A,TRUE,"general";"via3",#N/A,TRUE,"general"}</definedName>
    <definedName name="hsfg" localSheetId="25" hidden="1">{"via1",#N/A,TRUE,"general";"via2",#N/A,TRUE,"general";"via3",#N/A,TRUE,"general"}</definedName>
    <definedName name="hsfg" localSheetId="26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14" hidden="1">{"TAB1",#N/A,TRUE,"GENERAL";"TAB2",#N/A,TRUE,"GENERAL";"TAB3",#N/A,TRUE,"GENERAL";"TAB4",#N/A,TRUE,"GENERAL";"TAB5",#N/A,TRUE,"GENERAL"}</definedName>
    <definedName name="hthdrf" localSheetId="20" hidden="1">{"TAB1",#N/A,TRUE,"GENERAL";"TAB2",#N/A,TRUE,"GENERAL";"TAB3",#N/A,TRUE,"GENERAL";"TAB4",#N/A,TRUE,"GENERAL";"TAB5",#N/A,TRUE,"GENERAL"}</definedName>
    <definedName name="hthdrf" localSheetId="23" hidden="1">{"TAB1",#N/A,TRUE,"GENERAL";"TAB2",#N/A,TRUE,"GENERAL";"TAB3",#N/A,TRUE,"GENERAL";"TAB4",#N/A,TRUE,"GENERAL";"TAB5",#N/A,TRUE,"GENERAL"}</definedName>
    <definedName name="hthdrf" localSheetId="24" hidden="1">{"TAB1",#N/A,TRUE,"GENERAL";"TAB2",#N/A,TRUE,"GENERAL";"TAB3",#N/A,TRUE,"GENERAL";"TAB4",#N/A,TRUE,"GENERAL";"TAB5",#N/A,TRUE,"GENERAL"}</definedName>
    <definedName name="hthdrf" localSheetId="25" hidden="1">{"TAB1",#N/A,TRUE,"GENERAL";"TAB2",#N/A,TRUE,"GENERAL";"TAB3",#N/A,TRUE,"GENERAL";"TAB4",#N/A,TRUE,"GENERAL";"TAB5",#N/A,TRUE,"GENERAL"}</definedName>
    <definedName name="hthdrf" localSheetId="26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10" hidden="1">{"'ANEXO 1'!$A$1:$H$111"}</definedName>
    <definedName name="HTML_Control" localSheetId="14" hidden="1">{"'ANEXO 1'!$A$1:$H$111"}</definedName>
    <definedName name="HTML_Control" localSheetId="20" hidden="1">{"'ANEXO 1'!$A$1:$H$111"}</definedName>
    <definedName name="HTML_Control" localSheetId="23" hidden="1">{"'ANEXO 1'!$A$1:$H$111"}</definedName>
    <definedName name="HTML_Control" localSheetId="24" hidden="1">{"'ANEXO 1'!$A$1:$H$111"}</definedName>
    <definedName name="HTML_Control" localSheetId="25" hidden="1">{"'ANEXO 1'!$A$1:$H$111"}</definedName>
    <definedName name="HTML_Control" localSheetId="26" hidden="1">{"'ANEXO 1'!$A$1:$H$111"}</definedName>
    <definedName name="HTML_Control" hidden="1">{"'ANEXO 1'!$A$1:$H$111"}</definedName>
    <definedName name="HTML_Description" hidden="1">""</definedName>
    <definedName name="HTML_Email" hidden="1">""</definedName>
    <definedName name="HTML_Header" hidden="1">"ANEXO 1"</definedName>
    <definedName name="HTML_LastUpdate" hidden="1">"6/11/2003"</definedName>
    <definedName name="HTML_LineAfter" hidden="1">FALSE</definedName>
    <definedName name="HTML_LineBefore" hidden="1">FALSE</definedName>
    <definedName name="HTML_Name" hidden="1">"Santiago Robledo Salazar"</definedName>
    <definedName name="HTML_OBDlg2" hidden="1">TRUE</definedName>
    <definedName name="HTML_OBDlg4" hidden="1">TRUE</definedName>
    <definedName name="HTML_OS" hidden="1">0</definedName>
    <definedName name="HTML_PathFile" hidden="1">"C:\Mis documentos\Santiago\Proyectos 2003\Fichas\proyectos\anexos educacion\HTML.htm"</definedName>
    <definedName name="HTML_Title" hidden="1">"AnexosAmpliación Cobertura (GP-GP-R-02)"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0" hidden="1">{"via1",#N/A,TRUE,"general";"via2",#N/A,TRUE,"general";"via3",#N/A,TRUE,"general"}</definedName>
    <definedName name="htryrt7" localSheetId="14" hidden="1">{"via1",#N/A,TRUE,"general";"via2",#N/A,TRUE,"general";"via3",#N/A,TRUE,"general"}</definedName>
    <definedName name="htryrt7" localSheetId="20" hidden="1">{"via1",#N/A,TRUE,"general";"via2",#N/A,TRUE,"general";"via3",#N/A,TRUE,"general"}</definedName>
    <definedName name="htryrt7" localSheetId="23" hidden="1">{"via1",#N/A,TRUE,"general";"via2",#N/A,TRUE,"general";"via3",#N/A,TRUE,"general"}</definedName>
    <definedName name="htryrt7" localSheetId="24" hidden="1">{"via1",#N/A,TRUE,"general";"via2",#N/A,TRUE,"general";"via3",#N/A,TRUE,"general"}</definedName>
    <definedName name="htryrt7" localSheetId="25" hidden="1">{"via1",#N/A,TRUE,"general";"via2",#N/A,TRUE,"general";"via3",#N/A,TRUE,"general"}</definedName>
    <definedName name="htryrt7" localSheetId="26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14" hidden="1">{"TAB1",#N/A,TRUE,"GENERAL";"TAB2",#N/A,TRUE,"GENERAL";"TAB3",#N/A,TRUE,"GENERAL";"TAB4",#N/A,TRUE,"GENERAL";"TAB5",#N/A,TRUE,"GENERAL"}</definedName>
    <definedName name="hyhjop" localSheetId="20" hidden="1">{"TAB1",#N/A,TRUE,"GENERAL";"TAB2",#N/A,TRUE,"GENERAL";"TAB3",#N/A,TRUE,"GENERAL";"TAB4",#N/A,TRUE,"GENERAL";"TAB5",#N/A,TRUE,"GENERAL"}</definedName>
    <definedName name="hyhjop" localSheetId="23" hidden="1">{"TAB1",#N/A,TRUE,"GENERAL";"TAB2",#N/A,TRUE,"GENERAL";"TAB3",#N/A,TRUE,"GENERAL";"TAB4",#N/A,TRUE,"GENERAL";"TAB5",#N/A,TRUE,"GENERAL"}</definedName>
    <definedName name="hyhjop" localSheetId="24" hidden="1">{"TAB1",#N/A,TRUE,"GENERAL";"TAB2",#N/A,TRUE,"GENERAL";"TAB3",#N/A,TRUE,"GENERAL";"TAB4",#N/A,TRUE,"GENERAL";"TAB5",#N/A,TRUE,"GENERAL"}</definedName>
    <definedName name="hyhjop" localSheetId="25" hidden="1">{"TAB1",#N/A,TRUE,"GENERAL";"TAB2",#N/A,TRUE,"GENERAL";"TAB3",#N/A,TRUE,"GENERAL";"TAB4",#N/A,TRUE,"GENERAL";"TAB5",#N/A,TRUE,"GENERAL"}</definedName>
    <definedName name="hyhjop" localSheetId="26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14" hidden="1">{"TAB1",#N/A,TRUE,"GENERAL";"TAB2",#N/A,TRUE,"GENERAL";"TAB3",#N/A,TRUE,"GENERAL";"TAB4",#N/A,TRUE,"GENERAL";"TAB5",#N/A,TRUE,"GENERAL"}</definedName>
    <definedName name="hyhyh" localSheetId="20" hidden="1">{"TAB1",#N/A,TRUE,"GENERAL";"TAB2",#N/A,TRUE,"GENERAL";"TAB3",#N/A,TRUE,"GENERAL";"TAB4",#N/A,TRUE,"GENERAL";"TAB5",#N/A,TRUE,"GENERAL"}</definedName>
    <definedName name="hyhyh" localSheetId="23" hidden="1">{"TAB1",#N/A,TRUE,"GENERAL";"TAB2",#N/A,TRUE,"GENERAL";"TAB3",#N/A,TRUE,"GENERAL";"TAB4",#N/A,TRUE,"GENERAL";"TAB5",#N/A,TRUE,"GENERAL"}</definedName>
    <definedName name="hyhyh" localSheetId="24" hidden="1">{"TAB1",#N/A,TRUE,"GENERAL";"TAB2",#N/A,TRUE,"GENERAL";"TAB3",#N/A,TRUE,"GENERAL";"TAB4",#N/A,TRUE,"GENERAL";"TAB5",#N/A,TRUE,"GENERAL"}</definedName>
    <definedName name="hyhyh" localSheetId="25" hidden="1">{"TAB1",#N/A,TRUE,"GENERAL";"TAB2",#N/A,TRUE,"GENERAL";"TAB3",#N/A,TRUE,"GENERAL";"TAB4",#N/A,TRUE,"GENERAL";"TAB5",#N/A,TRUE,"GENERAL"}</definedName>
    <definedName name="hyhyh" localSheetId="26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0" hidden="1">{"via1",#N/A,TRUE,"general";"via2",#N/A,TRUE,"general";"via3",#N/A,TRUE,"general"}</definedName>
    <definedName name="hytirs" localSheetId="14" hidden="1">{"via1",#N/A,TRUE,"general";"via2",#N/A,TRUE,"general";"via3",#N/A,TRUE,"general"}</definedName>
    <definedName name="hytirs" localSheetId="20" hidden="1">{"via1",#N/A,TRUE,"general";"via2",#N/A,TRUE,"general";"via3",#N/A,TRUE,"general"}</definedName>
    <definedName name="hytirs" localSheetId="23" hidden="1">{"via1",#N/A,TRUE,"general";"via2",#N/A,TRUE,"general";"via3",#N/A,TRUE,"general"}</definedName>
    <definedName name="hytirs" localSheetId="24" hidden="1">{"via1",#N/A,TRUE,"general";"via2",#N/A,TRUE,"general";"via3",#N/A,TRUE,"general"}</definedName>
    <definedName name="hytirs" localSheetId="25" hidden="1">{"via1",#N/A,TRUE,"general";"via2",#N/A,TRUE,"general";"via3",#N/A,TRUE,"general"}</definedName>
    <definedName name="hytirs" localSheetId="26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14" hidden="1">{"TAB1",#N/A,TRUE,"GENERAL";"TAB2",#N/A,TRUE,"GENERAL";"TAB3",#N/A,TRUE,"GENERAL";"TAB4",#N/A,TRUE,"GENERAL";"TAB5",#N/A,TRUE,"GENERAL"}</definedName>
    <definedName name="i8i" localSheetId="20" hidden="1">{"TAB1",#N/A,TRUE,"GENERAL";"TAB2",#N/A,TRUE,"GENERAL";"TAB3",#N/A,TRUE,"GENERAL";"TAB4",#N/A,TRUE,"GENERAL";"TAB5",#N/A,TRUE,"GENERAL"}</definedName>
    <definedName name="i8i" localSheetId="23" hidden="1">{"TAB1",#N/A,TRUE,"GENERAL";"TAB2",#N/A,TRUE,"GENERAL";"TAB3",#N/A,TRUE,"GENERAL";"TAB4",#N/A,TRUE,"GENERAL";"TAB5",#N/A,TRUE,"GENERAL"}</definedName>
    <definedName name="i8i" localSheetId="24" hidden="1">{"TAB1",#N/A,TRUE,"GENERAL";"TAB2",#N/A,TRUE,"GENERAL";"TAB3",#N/A,TRUE,"GENERAL";"TAB4",#N/A,TRUE,"GENERAL";"TAB5",#N/A,TRUE,"GENERAL"}</definedName>
    <definedName name="i8i" localSheetId="25" hidden="1">{"TAB1",#N/A,TRUE,"GENERAL";"TAB2",#N/A,TRUE,"GENERAL";"TAB3",#N/A,TRUE,"GENERAL";"TAB4",#N/A,TRUE,"GENERAL";"TAB5",#N/A,TRUE,"GENERAL"}</definedName>
    <definedName name="i8i" localSheetId="26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" localSheetId="14" hidden="1">{"TAB1",#N/A,TRUE,"GENERAL";"TAB2",#N/A,TRUE,"GENERAL";"TAB3",#N/A,TRUE,"GENERAL";"TAB4",#N/A,TRUE,"GENERAL";"TAB5",#N/A,TRUE,"GENERAL"}</definedName>
    <definedName name="ii" localSheetId="20" hidden="1">{"TAB1",#N/A,TRUE,"GENERAL";"TAB2",#N/A,TRUE,"GENERAL";"TAB3",#N/A,TRUE,"GENERAL";"TAB4",#N/A,TRUE,"GENERAL";"TAB5",#N/A,TRUE,"GENERAL"}</definedName>
    <definedName name="ii" localSheetId="23" hidden="1">{"TAB1",#N/A,TRUE,"GENERAL";"TAB2",#N/A,TRUE,"GENERAL";"TAB3",#N/A,TRUE,"GENERAL";"TAB4",#N/A,TRUE,"GENERAL";"TAB5",#N/A,TRUE,"GENERAL"}</definedName>
    <definedName name="ii" localSheetId="24" hidden="1">{"TAB1",#N/A,TRUE,"GENERAL";"TAB2",#N/A,TRUE,"GENERAL";"TAB3",#N/A,TRUE,"GENERAL";"TAB4",#N/A,TRUE,"GENERAL";"TAB5",#N/A,TRUE,"GENERAL"}</definedName>
    <definedName name="ii" localSheetId="25" hidden="1">{"TAB1",#N/A,TRUE,"GENERAL";"TAB2",#N/A,TRUE,"GENERAL";"TAB3",#N/A,TRUE,"GENERAL";"TAB4",#N/A,TRUE,"GENERAL";"TAB5",#N/A,TRUE,"GENERAL"}</definedName>
    <definedName name="ii" localSheetId="26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0" hidden="1">{"via1",#N/A,TRUE,"general";"via2",#N/A,TRUE,"general";"via3",#N/A,TRUE,"general"}</definedName>
    <definedName name="iii" localSheetId="14" hidden="1">{"via1",#N/A,TRUE,"general";"via2",#N/A,TRUE,"general";"via3",#N/A,TRUE,"general"}</definedName>
    <definedName name="iii" localSheetId="20" hidden="1">{"via1",#N/A,TRUE,"general";"via2",#N/A,TRUE,"general";"via3",#N/A,TRUE,"general"}</definedName>
    <definedName name="iii" localSheetId="23" hidden="1">{"via1",#N/A,TRUE,"general";"via2",#N/A,TRUE,"general";"via3",#N/A,TRUE,"general"}</definedName>
    <definedName name="iii" localSheetId="24" hidden="1">{"via1",#N/A,TRUE,"general";"via2",#N/A,TRUE,"general";"via3",#N/A,TRUE,"general"}</definedName>
    <definedName name="iii" localSheetId="25" hidden="1">{"via1",#N/A,TRUE,"general";"via2",#N/A,TRUE,"general";"via3",#N/A,TRUE,"general"}</definedName>
    <definedName name="iii" localSheetId="26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14" hidden="1">{"via1",#N/A,TRUE,"general";"via2",#N/A,TRUE,"general";"via3",#N/A,TRUE,"general"}</definedName>
    <definedName name="iiii" localSheetId="20" hidden="1">{"via1",#N/A,TRUE,"general";"via2",#N/A,TRUE,"general";"via3",#N/A,TRUE,"general"}</definedName>
    <definedName name="iiii" localSheetId="23" hidden="1">{"via1",#N/A,TRUE,"general";"via2",#N/A,TRUE,"general";"via3",#N/A,TRUE,"general"}</definedName>
    <definedName name="iiii" localSheetId="24" hidden="1">{"via1",#N/A,TRUE,"general";"via2",#N/A,TRUE,"general";"via3",#N/A,TRUE,"general"}</definedName>
    <definedName name="iiii" localSheetId="25" hidden="1">{"via1",#N/A,TRUE,"general";"via2",#N/A,TRUE,"general";"via3",#N/A,TRUE,"general"}</definedName>
    <definedName name="iiii" localSheetId="26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14" hidden="1">{"via1",#N/A,TRUE,"general";"via2",#N/A,TRUE,"general";"via3",#N/A,TRUE,"general"}</definedName>
    <definedName name="iiiiiiik" localSheetId="20" hidden="1">{"via1",#N/A,TRUE,"general";"via2",#N/A,TRUE,"general";"via3",#N/A,TRUE,"general"}</definedName>
    <definedName name="iiiiiiik" localSheetId="23" hidden="1">{"via1",#N/A,TRUE,"general";"via2",#N/A,TRUE,"general";"via3",#N/A,TRUE,"general"}</definedName>
    <definedName name="iiiiiiik" localSheetId="24" hidden="1">{"via1",#N/A,TRUE,"general";"via2",#N/A,TRUE,"general";"via3",#N/A,TRUE,"general"}</definedName>
    <definedName name="iiiiiiik" localSheetId="25" hidden="1">{"via1",#N/A,TRUE,"general";"via2",#N/A,TRUE,"general";"via3",#N/A,TRUE,"general"}</definedName>
    <definedName name="iiiiiiik" localSheetId="26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14" hidden="1">{"TAB1",#N/A,TRUE,"GENERAL";"TAB2",#N/A,TRUE,"GENERAL";"TAB3",#N/A,TRUE,"GENERAL";"TAB4",#N/A,TRUE,"GENERAL";"TAB5",#N/A,TRUE,"GENERAL"}</definedName>
    <definedName name="iiiiuh" localSheetId="20" hidden="1">{"TAB1",#N/A,TRUE,"GENERAL";"TAB2",#N/A,TRUE,"GENERAL";"TAB3",#N/A,TRUE,"GENERAL";"TAB4",#N/A,TRUE,"GENERAL";"TAB5",#N/A,TRUE,"GENERAL"}</definedName>
    <definedName name="iiiiuh" localSheetId="23" hidden="1">{"TAB1",#N/A,TRUE,"GENERAL";"TAB2",#N/A,TRUE,"GENERAL";"TAB3",#N/A,TRUE,"GENERAL";"TAB4",#N/A,TRUE,"GENERAL";"TAB5",#N/A,TRUE,"GENERAL"}</definedName>
    <definedName name="iiiiuh" localSheetId="24" hidden="1">{"TAB1",#N/A,TRUE,"GENERAL";"TAB2",#N/A,TRUE,"GENERAL";"TAB3",#N/A,TRUE,"GENERAL";"TAB4",#N/A,TRUE,"GENERAL";"TAB5",#N/A,TRUE,"GENERAL"}</definedName>
    <definedName name="iiiiuh" localSheetId="25" hidden="1">{"TAB1",#N/A,TRUE,"GENERAL";"TAB2",#N/A,TRUE,"GENERAL";"TAB3",#N/A,TRUE,"GENERAL";"TAB4",#N/A,TRUE,"GENERAL";"TAB5",#N/A,TRUE,"GENERAL"}</definedName>
    <definedName name="iiiiuh" localSheetId="26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14" hidden="1">{"TAB1",#N/A,TRUE,"GENERAL";"TAB2",#N/A,TRUE,"GENERAL";"TAB3",#N/A,TRUE,"GENERAL";"TAB4",#N/A,TRUE,"GENERAL";"TAB5",#N/A,TRUE,"GENERAL"}</definedName>
    <definedName name="iktgvfmu" localSheetId="20" hidden="1">{"TAB1",#N/A,TRUE,"GENERAL";"TAB2",#N/A,TRUE,"GENERAL";"TAB3",#N/A,TRUE,"GENERAL";"TAB4",#N/A,TRUE,"GENERAL";"TAB5",#N/A,TRUE,"GENERAL"}</definedName>
    <definedName name="iktgvfmu" localSheetId="23" hidden="1">{"TAB1",#N/A,TRUE,"GENERAL";"TAB2",#N/A,TRUE,"GENERAL";"TAB3",#N/A,TRUE,"GENERAL";"TAB4",#N/A,TRUE,"GENERAL";"TAB5",#N/A,TRUE,"GENERAL"}</definedName>
    <definedName name="iktgvfmu" localSheetId="24" hidden="1">{"TAB1",#N/A,TRUE,"GENERAL";"TAB2",#N/A,TRUE,"GENERAL";"TAB3",#N/A,TRUE,"GENERAL";"TAB4",#N/A,TRUE,"GENERAL";"TAB5",#N/A,TRUE,"GENERAL"}</definedName>
    <definedName name="iktgvfmu" localSheetId="25" hidden="1">{"TAB1",#N/A,TRUE,"GENERAL";"TAB2",#N/A,TRUE,"GENERAL";"TAB3",#N/A,TRUE,"GENERAL";"TAB4",#N/A,TRUE,"GENERAL";"TAB5",#N/A,TRUE,"GENERAL"}</definedName>
    <definedName name="iktgvfmu" localSheetId="26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coval" localSheetId="10" hidden="1">{"via1",#N/A,TRUE,"general";"via2",#N/A,TRUE,"general";"via3",#N/A,TRUE,"general"}</definedName>
    <definedName name="incoval" localSheetId="14" hidden="1">{"via1",#N/A,TRUE,"general";"via2",#N/A,TRUE,"general";"via3",#N/A,TRUE,"general"}</definedName>
    <definedName name="incoval" localSheetId="20" hidden="1">{"via1",#N/A,TRUE,"general";"via2",#N/A,TRUE,"general";"via3",#N/A,TRUE,"general"}</definedName>
    <definedName name="incoval" localSheetId="23" hidden="1">{"via1",#N/A,TRUE,"general";"via2",#N/A,TRUE,"general";"via3",#N/A,TRUE,"general"}</definedName>
    <definedName name="incoval" localSheetId="24" hidden="1">{"via1",#N/A,TRUE,"general";"via2",#N/A,TRUE,"general";"via3",#N/A,TRUE,"general"}</definedName>
    <definedName name="incoval" localSheetId="25" hidden="1">{"via1",#N/A,TRUE,"general";"via2",#N/A,TRUE,"general";"via3",#N/A,TRUE,"general"}</definedName>
    <definedName name="incoval" localSheetId="26" hidden="1">{"via1",#N/A,TRUE,"general";"via2",#N/A,TRUE,"general";"via3",#N/A,TRUE,"general"}</definedName>
    <definedName name="incoval" hidden="1">{"via1",#N/A,TRUE,"general";"via2",#N/A,TRUE,"general";"via3",#N/A,TRUE,"general"}</definedName>
    <definedName name="Informe" localSheetId="10" hidden="1">{#N/A,#N/A,FALSE,"PROPON.2001"}</definedName>
    <definedName name="Informe" localSheetId="14" hidden="1">{#N/A,#N/A,FALSE,"PROPON.2001"}</definedName>
    <definedName name="Informe" localSheetId="20" hidden="1">{#N/A,#N/A,FALSE,"PROPON.2001"}</definedName>
    <definedName name="Informe" localSheetId="23" hidden="1">{#N/A,#N/A,FALSE,"PROPON.2001"}</definedName>
    <definedName name="Informe" localSheetId="24" hidden="1">{#N/A,#N/A,FALSE,"PROPON.2001"}</definedName>
    <definedName name="Informe" localSheetId="25" hidden="1">{#N/A,#N/A,FALSE,"PROPON.2001"}</definedName>
    <definedName name="Informe" localSheetId="26" hidden="1">{#N/A,#N/A,FALSE,"PROPON.2001"}</definedName>
    <definedName name="Informe" hidden="1">{#N/A,#N/A,FALSE,"PROPON.2001"}</definedName>
    <definedName name="INGENIERIA1" localSheetId="40" hidden="1">#REF!</definedName>
    <definedName name="INGENIERIA1" localSheetId="10" hidden="1">#REF!</definedName>
    <definedName name="INGENIERIA1" localSheetId="41" hidden="1">#REF!</definedName>
    <definedName name="INGENIERIA1" localSheetId="44" hidden="1">#REF!</definedName>
    <definedName name="INGENIERIA1" localSheetId="14" hidden="1">#REF!</definedName>
    <definedName name="INGENIERIA1" localSheetId="50" hidden="1">#REF!</definedName>
    <definedName name="INGENIERIA1" localSheetId="20" hidden="1">#REF!</definedName>
    <definedName name="INGENIERIA1" localSheetId="51" hidden="1">#REF!</definedName>
    <definedName name="INGENIERIA1" localSheetId="21" hidden="1">#REF!</definedName>
    <definedName name="INGENIERIA1" localSheetId="52" hidden="1">#REF!</definedName>
    <definedName name="INGENIERIA1" localSheetId="53" hidden="1">#REF!</definedName>
    <definedName name="INGENIERIA1" localSheetId="23" hidden="1">#REF!</definedName>
    <definedName name="INGENIERIA1" localSheetId="54" hidden="1">#REF!</definedName>
    <definedName name="INGENIERIA1" localSheetId="55" hidden="1">#REF!</definedName>
    <definedName name="INGENIERIA1" localSheetId="25" hidden="1">#REF!</definedName>
    <definedName name="INGENIERIA1" localSheetId="56" hidden="1">#REF!</definedName>
    <definedName name="INGENIERIA1" localSheetId="26" hidden="1">#REF!</definedName>
    <definedName name="INGENIERIA1" localSheetId="37" hidden="1">#REF!</definedName>
    <definedName name="INGENIERIA1" hidden="1">#REF!</definedName>
    <definedName name="INGENIERIA11" localSheetId="40" hidden="1">#REF!</definedName>
    <definedName name="INGENIERIA11" localSheetId="10" hidden="1">#REF!</definedName>
    <definedName name="INGENIERIA11" localSheetId="41" hidden="1">#REF!</definedName>
    <definedName name="INGENIERIA11" localSheetId="44" hidden="1">#REF!</definedName>
    <definedName name="INGENIERIA11" localSheetId="14" hidden="1">#REF!</definedName>
    <definedName name="INGENIERIA11" localSheetId="50" hidden="1">#REF!</definedName>
    <definedName name="INGENIERIA11" localSheetId="20" hidden="1">#REF!</definedName>
    <definedName name="INGENIERIA11" localSheetId="51" hidden="1">#REF!</definedName>
    <definedName name="INGENIERIA11" localSheetId="21" hidden="1">#REF!</definedName>
    <definedName name="INGENIERIA11" localSheetId="52" hidden="1">#REF!</definedName>
    <definedName name="INGENIERIA11" localSheetId="53" hidden="1">#REF!</definedName>
    <definedName name="INGENIERIA11" localSheetId="23" hidden="1">#REF!</definedName>
    <definedName name="INGENIERIA11" localSheetId="54" hidden="1">#REF!</definedName>
    <definedName name="INGENIERIA11" localSheetId="55" hidden="1">#REF!</definedName>
    <definedName name="INGENIERIA11" localSheetId="25" hidden="1">#REF!</definedName>
    <definedName name="INGENIERIA11" localSheetId="56" hidden="1">#REF!</definedName>
    <definedName name="INGENIERIA11" localSheetId="26" hidden="1">#REF!</definedName>
    <definedName name="INGENIERIA11" localSheetId="37" hidden="1">#REF!</definedName>
    <definedName name="INGENIERIA11" hidden="1">#REF!</definedName>
    <definedName name="irng" localSheetId="40" hidden="1">#REF!</definedName>
    <definedName name="irng" localSheetId="10" hidden="1">#REF!</definedName>
    <definedName name="irng" localSheetId="41" hidden="1">#REF!</definedName>
    <definedName name="irng" localSheetId="44" hidden="1">#REF!</definedName>
    <definedName name="irng" localSheetId="14" hidden="1">#REF!</definedName>
    <definedName name="irng" localSheetId="50" hidden="1">#REF!</definedName>
    <definedName name="irng" localSheetId="20" hidden="1">#REF!</definedName>
    <definedName name="irng" localSheetId="51" hidden="1">#REF!</definedName>
    <definedName name="irng" localSheetId="21" hidden="1">#REF!</definedName>
    <definedName name="irng" localSheetId="52" hidden="1">#REF!</definedName>
    <definedName name="irng" localSheetId="53" hidden="1">#REF!</definedName>
    <definedName name="irng" localSheetId="23" hidden="1">#REF!</definedName>
    <definedName name="irng" localSheetId="54" hidden="1">#REF!</definedName>
    <definedName name="irng" localSheetId="55" hidden="1">#REF!</definedName>
    <definedName name="irng" localSheetId="25" hidden="1">#REF!</definedName>
    <definedName name="irng" localSheetId="56" hidden="1">#REF!</definedName>
    <definedName name="irng" localSheetId="26" hidden="1">#REF!</definedName>
    <definedName name="irng" localSheetId="37" hidden="1">#REF!</definedName>
    <definedName name="irng" hidden="1">#REF!</definedName>
    <definedName name="IUI" localSheetId="10" hidden="1">{"TAB1",#N/A,TRUE,"GENERAL";"TAB2",#N/A,TRUE,"GENERAL";"TAB3",#N/A,TRUE,"GENERAL";"TAB4",#N/A,TRUE,"GENERAL";"TAB5",#N/A,TRUE,"GENERAL"}</definedName>
    <definedName name="IUI" localSheetId="14" hidden="1">{"TAB1",#N/A,TRUE,"GENERAL";"TAB2",#N/A,TRUE,"GENERAL";"TAB3",#N/A,TRUE,"GENERAL";"TAB4",#N/A,TRUE,"GENERAL";"TAB5",#N/A,TRUE,"GENERAL"}</definedName>
    <definedName name="IUI" localSheetId="20" hidden="1">{"TAB1",#N/A,TRUE,"GENERAL";"TAB2",#N/A,TRUE,"GENERAL";"TAB3",#N/A,TRUE,"GENERAL";"TAB4",#N/A,TRUE,"GENERAL";"TAB5",#N/A,TRUE,"GENERAL"}</definedName>
    <definedName name="IUI" localSheetId="23" hidden="1">{"TAB1",#N/A,TRUE,"GENERAL";"TAB2",#N/A,TRUE,"GENERAL";"TAB3",#N/A,TRUE,"GENERAL";"TAB4",#N/A,TRUE,"GENERAL";"TAB5",#N/A,TRUE,"GENERAL"}</definedName>
    <definedName name="IUI" localSheetId="24" hidden="1">{"TAB1",#N/A,TRUE,"GENERAL";"TAB2",#N/A,TRUE,"GENERAL";"TAB3",#N/A,TRUE,"GENERAL";"TAB4",#N/A,TRUE,"GENERAL";"TAB5",#N/A,TRUE,"GENERAL"}</definedName>
    <definedName name="IUI" localSheetId="25" hidden="1">{"TAB1",#N/A,TRUE,"GENERAL";"TAB2",#N/A,TRUE,"GENERAL";"TAB3",#N/A,TRUE,"GENERAL";"TAB4",#N/A,TRUE,"GENERAL";"TAB5",#N/A,TRUE,"GENERAL"}</definedName>
    <definedName name="IUI" localSheetId="26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14" hidden="1">{"TAB1",#N/A,TRUE,"GENERAL";"TAB2",#N/A,TRUE,"GENERAL";"TAB3",#N/A,TRUE,"GENERAL";"TAB4",#N/A,TRUE,"GENERAL";"TAB5",#N/A,TRUE,"GENERAL"}</definedName>
    <definedName name="iuit7" localSheetId="20" hidden="1">{"TAB1",#N/A,TRUE,"GENERAL";"TAB2",#N/A,TRUE,"GENERAL";"TAB3",#N/A,TRUE,"GENERAL";"TAB4",#N/A,TRUE,"GENERAL";"TAB5",#N/A,TRUE,"GENERAL"}</definedName>
    <definedName name="iuit7" localSheetId="23" hidden="1">{"TAB1",#N/A,TRUE,"GENERAL";"TAB2",#N/A,TRUE,"GENERAL";"TAB3",#N/A,TRUE,"GENERAL";"TAB4",#N/A,TRUE,"GENERAL";"TAB5",#N/A,TRUE,"GENERAL"}</definedName>
    <definedName name="iuit7" localSheetId="24" hidden="1">{"TAB1",#N/A,TRUE,"GENERAL";"TAB2",#N/A,TRUE,"GENERAL";"TAB3",#N/A,TRUE,"GENERAL";"TAB4",#N/A,TRUE,"GENERAL";"TAB5",#N/A,TRUE,"GENERAL"}</definedName>
    <definedName name="iuit7" localSheetId="25" hidden="1">{"TAB1",#N/A,TRUE,"GENERAL";"TAB2",#N/A,TRUE,"GENERAL";"TAB3",#N/A,TRUE,"GENERAL";"TAB4",#N/A,TRUE,"GENERAL";"TAB5",#N/A,TRUE,"GENERAL"}</definedName>
    <definedName name="iuit7" localSheetId="26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0" hidden="1">{"via1",#N/A,TRUE,"general";"via2",#N/A,TRUE,"general";"via3",#N/A,TRUE,"general"}</definedName>
    <definedName name="iul" localSheetId="14" hidden="1">{"via1",#N/A,TRUE,"general";"via2",#N/A,TRUE,"general";"via3",#N/A,TRUE,"general"}</definedName>
    <definedName name="iul" localSheetId="20" hidden="1">{"via1",#N/A,TRUE,"general";"via2",#N/A,TRUE,"general";"via3",#N/A,TRUE,"general"}</definedName>
    <definedName name="iul" localSheetId="23" hidden="1">{"via1",#N/A,TRUE,"general";"via2",#N/A,TRUE,"general";"via3",#N/A,TRUE,"general"}</definedName>
    <definedName name="iul" localSheetId="24" hidden="1">{"via1",#N/A,TRUE,"general";"via2",#N/A,TRUE,"general";"via3",#N/A,TRUE,"general"}</definedName>
    <definedName name="iul" localSheetId="25" hidden="1">{"via1",#N/A,TRUE,"general";"via2",#N/A,TRUE,"general";"via3",#N/A,TRUE,"general"}</definedName>
    <definedName name="iul" localSheetId="26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14" hidden="1">{"via1",#N/A,TRUE,"general";"via2",#N/A,TRUE,"general";"via3",#N/A,TRUE,"general"}</definedName>
    <definedName name="iuouio" localSheetId="20" hidden="1">{"via1",#N/A,TRUE,"general";"via2",#N/A,TRUE,"general";"via3",#N/A,TRUE,"general"}</definedName>
    <definedName name="iuouio" localSheetId="23" hidden="1">{"via1",#N/A,TRUE,"general";"via2",#N/A,TRUE,"general";"via3",#N/A,TRUE,"general"}</definedName>
    <definedName name="iuouio" localSheetId="24" hidden="1">{"via1",#N/A,TRUE,"general";"via2",#N/A,TRUE,"general";"via3",#N/A,TRUE,"general"}</definedName>
    <definedName name="iuouio" localSheetId="25" hidden="1">{"via1",#N/A,TRUE,"general";"via2",#N/A,TRUE,"general";"via3",#N/A,TRUE,"general"}</definedName>
    <definedName name="iuouio" localSheetId="26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14" hidden="1">{"TAB1",#N/A,TRUE,"GENERAL";"TAB2",#N/A,TRUE,"GENERAL";"TAB3",#N/A,TRUE,"GENERAL";"TAB4",#N/A,TRUE,"GENERAL";"TAB5",#N/A,TRUE,"GENERAL"}</definedName>
    <definedName name="iuyi9" localSheetId="20" hidden="1">{"TAB1",#N/A,TRUE,"GENERAL";"TAB2",#N/A,TRUE,"GENERAL";"TAB3",#N/A,TRUE,"GENERAL";"TAB4",#N/A,TRUE,"GENERAL";"TAB5",#N/A,TRUE,"GENERAL"}</definedName>
    <definedName name="iuyi9" localSheetId="23" hidden="1">{"TAB1",#N/A,TRUE,"GENERAL";"TAB2",#N/A,TRUE,"GENERAL";"TAB3",#N/A,TRUE,"GENERAL";"TAB4",#N/A,TRUE,"GENERAL";"TAB5",#N/A,TRUE,"GENERAL"}</definedName>
    <definedName name="iuyi9" localSheetId="24" hidden="1">{"TAB1",#N/A,TRUE,"GENERAL";"TAB2",#N/A,TRUE,"GENERAL";"TAB3",#N/A,TRUE,"GENERAL";"TAB4",#N/A,TRUE,"GENERAL";"TAB5",#N/A,TRUE,"GENERAL"}</definedName>
    <definedName name="iuyi9" localSheetId="25" hidden="1">{"TAB1",#N/A,TRUE,"GENERAL";"TAB2",#N/A,TRUE,"GENERAL";"TAB3",#N/A,TRUE,"GENERAL";"TAB4",#N/A,TRUE,"GENERAL";"TAB5",#N/A,TRUE,"GENERAL"}</definedName>
    <definedName name="iuyi9" localSheetId="26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10" hidden="1">{"via1",#N/A,TRUE,"general";"via2",#N/A,TRUE,"general";"via3",#N/A,TRUE,"general"}</definedName>
    <definedName name="iyuiuyi" localSheetId="14" hidden="1">{"via1",#N/A,TRUE,"general";"via2",#N/A,TRUE,"general";"via3",#N/A,TRUE,"general"}</definedName>
    <definedName name="iyuiuyi" localSheetId="20" hidden="1">{"via1",#N/A,TRUE,"general";"via2",#N/A,TRUE,"general";"via3",#N/A,TRUE,"general"}</definedName>
    <definedName name="iyuiuyi" localSheetId="23" hidden="1">{"via1",#N/A,TRUE,"general";"via2",#N/A,TRUE,"general";"via3",#N/A,TRUE,"general"}</definedName>
    <definedName name="iyuiuyi" localSheetId="24" hidden="1">{"via1",#N/A,TRUE,"general";"via2",#N/A,TRUE,"general";"via3",#N/A,TRUE,"general"}</definedName>
    <definedName name="iyuiuyi" localSheetId="25" hidden="1">{"via1",#N/A,TRUE,"general";"via2",#N/A,TRUE,"general";"via3",#N/A,TRUE,"general"}</definedName>
    <definedName name="iyuiuyi" localSheetId="26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14" hidden="1">{"TAB1",#N/A,TRUE,"GENERAL";"TAB2",#N/A,TRUE,"GENERAL";"TAB3",#N/A,TRUE,"GENERAL";"TAB4",#N/A,TRUE,"GENERAL";"TAB5",#N/A,TRUE,"GENERAL"}</definedName>
    <definedName name="j" localSheetId="20" hidden="1">{"TAB1",#N/A,TRUE,"GENERAL";"TAB2",#N/A,TRUE,"GENERAL";"TAB3",#N/A,TRUE,"GENERAL";"TAB4",#N/A,TRUE,"GENERAL";"TAB5",#N/A,TRUE,"GENERAL"}</definedName>
    <definedName name="j" localSheetId="23" hidden="1">{"TAB1",#N/A,TRUE,"GENERAL";"TAB2",#N/A,TRUE,"GENERAL";"TAB3",#N/A,TRUE,"GENERAL";"TAB4",#N/A,TRUE,"GENERAL";"TAB5",#N/A,TRUE,"GENERAL"}</definedName>
    <definedName name="j" localSheetId="24" hidden="1">{"TAB1",#N/A,TRUE,"GENERAL";"TAB2",#N/A,TRUE,"GENERAL";"TAB3",#N/A,TRUE,"GENERAL";"TAB4",#N/A,TRUE,"GENERAL";"TAB5",#N/A,TRUE,"GENERAL"}</definedName>
    <definedName name="j" localSheetId="25" hidden="1">{"TAB1",#N/A,TRUE,"GENERAL";"TAB2",#N/A,TRUE,"GENERAL";"TAB3",#N/A,TRUE,"GENERAL";"TAB4",#N/A,TRUE,"GENERAL";"TAB5",#N/A,TRUE,"GENERAL"}</definedName>
    <definedName name="j" localSheetId="26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0" hidden="1">{"via1",#N/A,TRUE,"general";"via2",#N/A,TRUE,"general";"via3",#N/A,TRUE,"general"}</definedName>
    <definedName name="jd" localSheetId="14" hidden="1">{"via1",#N/A,TRUE,"general";"via2",#N/A,TRUE,"general";"via3",#N/A,TRUE,"general"}</definedName>
    <definedName name="jd" localSheetId="20" hidden="1">{"via1",#N/A,TRUE,"general";"via2",#N/A,TRUE,"general";"via3",#N/A,TRUE,"general"}</definedName>
    <definedName name="jd" localSheetId="23" hidden="1">{"via1",#N/A,TRUE,"general";"via2",#N/A,TRUE,"general";"via3",#N/A,TRUE,"general"}</definedName>
    <definedName name="jd" localSheetId="24" hidden="1">{"via1",#N/A,TRUE,"general";"via2",#N/A,TRUE,"general";"via3",#N/A,TRUE,"general"}</definedName>
    <definedName name="jd" localSheetId="25" hidden="1">{"via1",#N/A,TRUE,"general";"via2",#N/A,TRUE,"general";"via3",#N/A,TRUE,"general"}</definedName>
    <definedName name="jd" localSheetId="26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14" hidden="1">{"TAB1",#N/A,TRUE,"GENERAL";"TAB2",#N/A,TRUE,"GENERAL";"TAB3",#N/A,TRUE,"GENERAL";"TAB4",#N/A,TRUE,"GENERAL";"TAB5",#N/A,TRUE,"GENERAL"}</definedName>
    <definedName name="jdh" localSheetId="20" hidden="1">{"TAB1",#N/A,TRUE,"GENERAL";"TAB2",#N/A,TRUE,"GENERAL";"TAB3",#N/A,TRUE,"GENERAL";"TAB4",#N/A,TRUE,"GENERAL";"TAB5",#N/A,TRUE,"GENERAL"}</definedName>
    <definedName name="jdh" localSheetId="23" hidden="1">{"TAB1",#N/A,TRUE,"GENERAL";"TAB2",#N/A,TRUE,"GENERAL";"TAB3",#N/A,TRUE,"GENERAL";"TAB4",#N/A,TRUE,"GENERAL";"TAB5",#N/A,TRUE,"GENERAL"}</definedName>
    <definedName name="jdh" localSheetId="24" hidden="1">{"TAB1",#N/A,TRUE,"GENERAL";"TAB2",#N/A,TRUE,"GENERAL";"TAB3",#N/A,TRUE,"GENERAL";"TAB4",#N/A,TRUE,"GENERAL";"TAB5",#N/A,TRUE,"GENERAL"}</definedName>
    <definedName name="jdh" localSheetId="25" hidden="1">{"TAB1",#N/A,TRUE,"GENERAL";"TAB2",#N/A,TRUE,"GENERAL";"TAB3",#N/A,TRUE,"GENERAL";"TAB4",#N/A,TRUE,"GENERAL";"TAB5",#N/A,TRUE,"GENERAL"}</definedName>
    <definedName name="jdh" localSheetId="26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SUS" localSheetId="10" hidden="1">{"PRES REHAB ARM-PER POR ITEMS  KM A KM",#N/A,TRUE,"Rehabilitacion Arm-Per"}</definedName>
    <definedName name="JESUS" localSheetId="14" hidden="1">{"PRES REHAB ARM-PER POR ITEMS  KM A KM",#N/A,TRUE,"Rehabilitacion Arm-Per"}</definedName>
    <definedName name="JESUS" localSheetId="20" hidden="1">{"PRES REHAB ARM-PER POR ITEMS  KM A KM",#N/A,TRUE,"Rehabilitacion Arm-Per"}</definedName>
    <definedName name="JESUS" localSheetId="23" hidden="1">{"PRES REHAB ARM-PER POR ITEMS  KM A KM",#N/A,TRUE,"Rehabilitacion Arm-Per"}</definedName>
    <definedName name="JESUS" localSheetId="24" hidden="1">{"PRES REHAB ARM-PER POR ITEMS  KM A KM",#N/A,TRUE,"Rehabilitacion Arm-Per"}</definedName>
    <definedName name="JESUS" localSheetId="25" hidden="1">{"PRES REHAB ARM-PER POR ITEMS  KM A KM",#N/A,TRUE,"Rehabilitacion Arm-Per"}</definedName>
    <definedName name="JESUS" localSheetId="26" hidden="1">{"PRES REHAB ARM-PER POR ITEMS  KM A KM",#N/A,TRUE,"Rehabilitacion Arm-Per"}</definedName>
    <definedName name="JESUS" hidden="1">{"PRES REHAB ARM-PER POR ITEMS  KM A KM",#N/A,TRUE,"Rehabilitacion Arm-Per"}</definedName>
    <definedName name="jeytj" localSheetId="10" hidden="1">{"TAB1",#N/A,TRUE,"GENERAL";"TAB2",#N/A,TRUE,"GENERAL";"TAB3",#N/A,TRUE,"GENERAL";"TAB4",#N/A,TRUE,"GENERAL";"TAB5",#N/A,TRUE,"GENERAL"}</definedName>
    <definedName name="jeytj" localSheetId="14" hidden="1">{"TAB1",#N/A,TRUE,"GENERAL";"TAB2",#N/A,TRUE,"GENERAL";"TAB3",#N/A,TRUE,"GENERAL";"TAB4",#N/A,TRUE,"GENERAL";"TAB5",#N/A,TRUE,"GENERAL"}</definedName>
    <definedName name="jeytj" localSheetId="20" hidden="1">{"TAB1",#N/A,TRUE,"GENERAL";"TAB2",#N/A,TRUE,"GENERAL";"TAB3",#N/A,TRUE,"GENERAL";"TAB4",#N/A,TRUE,"GENERAL";"TAB5",#N/A,TRUE,"GENERAL"}</definedName>
    <definedName name="jeytj" localSheetId="23" hidden="1">{"TAB1",#N/A,TRUE,"GENERAL";"TAB2",#N/A,TRUE,"GENERAL";"TAB3",#N/A,TRUE,"GENERAL";"TAB4",#N/A,TRUE,"GENERAL";"TAB5",#N/A,TRUE,"GENERAL"}</definedName>
    <definedName name="jeytj" localSheetId="24" hidden="1">{"TAB1",#N/A,TRUE,"GENERAL";"TAB2",#N/A,TRUE,"GENERAL";"TAB3",#N/A,TRUE,"GENERAL";"TAB4",#N/A,TRUE,"GENERAL";"TAB5",#N/A,TRUE,"GENERAL"}</definedName>
    <definedName name="jeytj" localSheetId="25" hidden="1">{"TAB1",#N/A,TRUE,"GENERAL";"TAB2",#N/A,TRUE,"GENERAL";"TAB3",#N/A,TRUE,"GENERAL";"TAB4",#N/A,TRUE,"GENERAL";"TAB5",#N/A,TRUE,"GENERAL"}</definedName>
    <definedName name="jeytj" localSheetId="26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40" hidden="1">#REF!</definedName>
    <definedName name="jfç" localSheetId="10" hidden="1">#REF!</definedName>
    <definedName name="jfç" localSheetId="41" hidden="1">#REF!</definedName>
    <definedName name="jfç" localSheetId="44" hidden="1">#REF!</definedName>
    <definedName name="jfç" localSheetId="14" hidden="1">#REF!</definedName>
    <definedName name="jfç" localSheetId="50" hidden="1">#REF!</definedName>
    <definedName name="jfç" localSheetId="20" hidden="1">#REF!</definedName>
    <definedName name="jfç" localSheetId="51" hidden="1">#REF!</definedName>
    <definedName name="jfç" localSheetId="21" hidden="1">#REF!</definedName>
    <definedName name="jfç" localSheetId="52" hidden="1">#REF!</definedName>
    <definedName name="jfç" localSheetId="53" hidden="1">#REF!</definedName>
    <definedName name="jfç" localSheetId="23" hidden="1">#REF!</definedName>
    <definedName name="jfç" localSheetId="54" hidden="1">#REF!</definedName>
    <definedName name="jfç" localSheetId="55" hidden="1">#REF!</definedName>
    <definedName name="jfç" localSheetId="25" hidden="1">#REF!</definedName>
    <definedName name="jfç" localSheetId="56" hidden="1">#REF!</definedName>
    <definedName name="jfç" localSheetId="26" hidden="1">#REF!</definedName>
    <definedName name="jfç" localSheetId="37" hidden="1">#REF!</definedName>
    <definedName name="jfç" hidden="1">#REF!</definedName>
    <definedName name="jfhjfrt" localSheetId="10" hidden="1">{"TAB1",#N/A,TRUE,"GENERAL";"TAB2",#N/A,TRUE,"GENERAL";"TAB3",#N/A,TRUE,"GENERAL";"TAB4",#N/A,TRUE,"GENERAL";"TAB5",#N/A,TRUE,"GENERAL"}</definedName>
    <definedName name="jfhjfrt" localSheetId="14" hidden="1">{"TAB1",#N/A,TRUE,"GENERAL";"TAB2",#N/A,TRUE,"GENERAL";"TAB3",#N/A,TRUE,"GENERAL";"TAB4",#N/A,TRUE,"GENERAL";"TAB5",#N/A,TRUE,"GENERAL"}</definedName>
    <definedName name="jfhjfrt" localSheetId="20" hidden="1">{"TAB1",#N/A,TRUE,"GENERAL";"TAB2",#N/A,TRUE,"GENERAL";"TAB3",#N/A,TRUE,"GENERAL";"TAB4",#N/A,TRUE,"GENERAL";"TAB5",#N/A,TRUE,"GENERAL"}</definedName>
    <definedName name="jfhjfrt" localSheetId="23" hidden="1">{"TAB1",#N/A,TRUE,"GENERAL";"TAB2",#N/A,TRUE,"GENERAL";"TAB3",#N/A,TRUE,"GENERAL";"TAB4",#N/A,TRUE,"GENERAL";"TAB5",#N/A,TRUE,"GENERAL"}</definedName>
    <definedName name="jfhjfrt" localSheetId="24" hidden="1">{"TAB1",#N/A,TRUE,"GENERAL";"TAB2",#N/A,TRUE,"GENERAL";"TAB3",#N/A,TRUE,"GENERAL";"TAB4",#N/A,TRUE,"GENERAL";"TAB5",#N/A,TRUE,"GENERAL"}</definedName>
    <definedName name="jfhjfrt" localSheetId="25" hidden="1">{"TAB1",#N/A,TRUE,"GENERAL";"TAB2",#N/A,TRUE,"GENERAL";"TAB3",#N/A,TRUE,"GENERAL";"TAB4",#N/A,TRUE,"GENERAL";"TAB5",#N/A,TRUE,"GENERAL"}</definedName>
    <definedName name="jfhjfrt" localSheetId="26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0" hidden="1">{"via1",#N/A,TRUE,"general";"via2",#N/A,TRUE,"general";"via3",#N/A,TRUE,"general"}</definedName>
    <definedName name="jgfj" localSheetId="14" hidden="1">{"via1",#N/A,TRUE,"general";"via2",#N/A,TRUE,"general";"via3",#N/A,TRUE,"general"}</definedName>
    <definedName name="jgfj" localSheetId="20" hidden="1">{"via1",#N/A,TRUE,"general";"via2",#N/A,TRUE,"general";"via3",#N/A,TRUE,"general"}</definedName>
    <definedName name="jgfj" localSheetId="23" hidden="1">{"via1",#N/A,TRUE,"general";"via2",#N/A,TRUE,"general";"via3",#N/A,TRUE,"general"}</definedName>
    <definedName name="jgfj" localSheetId="24" hidden="1">{"via1",#N/A,TRUE,"general";"via2",#N/A,TRUE,"general";"via3",#N/A,TRUE,"general"}</definedName>
    <definedName name="jgfj" localSheetId="25" hidden="1">{"via1",#N/A,TRUE,"general";"via2",#N/A,TRUE,"general";"via3",#N/A,TRUE,"general"}</definedName>
    <definedName name="jgfj" localSheetId="26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14" hidden="1">{"TAB1",#N/A,TRUE,"GENERAL";"TAB2",#N/A,TRUE,"GENERAL";"TAB3",#N/A,TRUE,"GENERAL";"TAB4",#N/A,TRUE,"GENERAL";"TAB5",#N/A,TRUE,"GENERAL"}</definedName>
    <definedName name="jghj" localSheetId="20" hidden="1">{"TAB1",#N/A,TRUE,"GENERAL";"TAB2",#N/A,TRUE,"GENERAL";"TAB3",#N/A,TRUE,"GENERAL";"TAB4",#N/A,TRUE,"GENERAL";"TAB5",#N/A,TRUE,"GENERAL"}</definedName>
    <definedName name="jghj" localSheetId="23" hidden="1">{"TAB1",#N/A,TRUE,"GENERAL";"TAB2",#N/A,TRUE,"GENERAL";"TAB3",#N/A,TRUE,"GENERAL";"TAB4",#N/A,TRUE,"GENERAL";"TAB5",#N/A,TRUE,"GENERAL"}</definedName>
    <definedName name="jghj" localSheetId="24" hidden="1">{"TAB1",#N/A,TRUE,"GENERAL";"TAB2",#N/A,TRUE,"GENERAL";"TAB3",#N/A,TRUE,"GENERAL";"TAB4",#N/A,TRUE,"GENERAL";"TAB5",#N/A,TRUE,"GENERAL"}</definedName>
    <definedName name="jghj" localSheetId="25" hidden="1">{"TAB1",#N/A,TRUE,"GENERAL";"TAB2",#N/A,TRUE,"GENERAL";"TAB3",#N/A,TRUE,"GENERAL";"TAB4",#N/A,TRUE,"GENERAL";"TAB5",#N/A,TRUE,"GENERAL"}</definedName>
    <definedName name="jghj" localSheetId="26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14" hidden="1">{"TAB1",#N/A,TRUE,"GENERAL";"TAB2",#N/A,TRUE,"GENERAL";"TAB3",#N/A,TRUE,"GENERAL";"TAB4",#N/A,TRUE,"GENERAL";"TAB5",#N/A,TRUE,"GENERAL"}</definedName>
    <definedName name="jgj" localSheetId="20" hidden="1">{"TAB1",#N/A,TRUE,"GENERAL";"TAB2",#N/A,TRUE,"GENERAL";"TAB3",#N/A,TRUE,"GENERAL";"TAB4",#N/A,TRUE,"GENERAL";"TAB5",#N/A,TRUE,"GENERAL"}</definedName>
    <definedName name="jgj" localSheetId="23" hidden="1">{"TAB1",#N/A,TRUE,"GENERAL";"TAB2",#N/A,TRUE,"GENERAL";"TAB3",#N/A,TRUE,"GENERAL";"TAB4",#N/A,TRUE,"GENERAL";"TAB5",#N/A,TRUE,"GENERAL"}</definedName>
    <definedName name="jgj" localSheetId="24" hidden="1">{"TAB1",#N/A,TRUE,"GENERAL";"TAB2",#N/A,TRUE,"GENERAL";"TAB3",#N/A,TRUE,"GENERAL";"TAB4",#N/A,TRUE,"GENERAL";"TAB5",#N/A,TRUE,"GENERAL"}</definedName>
    <definedName name="jgj" localSheetId="25" hidden="1">{"TAB1",#N/A,TRUE,"GENERAL";"TAB2",#N/A,TRUE,"GENERAL";"TAB3",#N/A,TRUE,"GENERAL";"TAB4",#N/A,TRUE,"GENERAL";"TAB5",#N/A,TRUE,"GENERAL"}</definedName>
    <definedName name="jgj" localSheetId="26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14" hidden="1">{"TAB1",#N/A,TRUE,"GENERAL";"TAB2",#N/A,TRUE,"GENERAL";"TAB3",#N/A,TRUE,"GENERAL";"TAB4",#N/A,TRUE,"GENERAL";"TAB5",#N/A,TRUE,"GENERAL"}</definedName>
    <definedName name="jhg" localSheetId="20" hidden="1">{"TAB1",#N/A,TRUE,"GENERAL";"TAB2",#N/A,TRUE,"GENERAL";"TAB3",#N/A,TRUE,"GENERAL";"TAB4",#N/A,TRUE,"GENERAL";"TAB5",#N/A,TRUE,"GENERAL"}</definedName>
    <definedName name="jhg" localSheetId="23" hidden="1">{"TAB1",#N/A,TRUE,"GENERAL";"TAB2",#N/A,TRUE,"GENERAL";"TAB3",#N/A,TRUE,"GENERAL";"TAB4",#N/A,TRUE,"GENERAL";"TAB5",#N/A,TRUE,"GENERAL"}</definedName>
    <definedName name="jhg" localSheetId="24" hidden="1">{"TAB1",#N/A,TRUE,"GENERAL";"TAB2",#N/A,TRUE,"GENERAL";"TAB3",#N/A,TRUE,"GENERAL";"TAB4",#N/A,TRUE,"GENERAL";"TAB5",#N/A,TRUE,"GENERAL"}</definedName>
    <definedName name="jhg" localSheetId="25" hidden="1">{"TAB1",#N/A,TRUE,"GENERAL";"TAB2",#N/A,TRUE,"GENERAL";"TAB3",#N/A,TRUE,"GENERAL";"TAB4",#N/A,TRUE,"GENERAL";"TAB5",#N/A,TRUE,"GENERAL"}</definedName>
    <definedName name="jhg" localSheetId="26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0" hidden="1">{"via1",#N/A,TRUE,"general";"via2",#N/A,TRUE,"general";"via3",#N/A,TRUE,"general"}</definedName>
    <definedName name="jhjyj" localSheetId="14" hidden="1">{"via1",#N/A,TRUE,"general";"via2",#N/A,TRUE,"general";"via3",#N/A,TRUE,"general"}</definedName>
    <definedName name="jhjyj" localSheetId="20" hidden="1">{"via1",#N/A,TRUE,"general";"via2",#N/A,TRUE,"general";"via3",#N/A,TRUE,"general"}</definedName>
    <definedName name="jhjyj" localSheetId="23" hidden="1">{"via1",#N/A,TRUE,"general";"via2",#N/A,TRUE,"general";"via3",#N/A,TRUE,"general"}</definedName>
    <definedName name="jhjyj" localSheetId="24" hidden="1">{"via1",#N/A,TRUE,"general";"via2",#N/A,TRUE,"general";"via3",#N/A,TRUE,"general"}</definedName>
    <definedName name="jhjyj" localSheetId="25" hidden="1">{"via1",#N/A,TRUE,"general";"via2",#N/A,TRUE,"general";"via3",#N/A,TRUE,"general"}</definedName>
    <definedName name="jhjyj" localSheetId="26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14" hidden="1">{"TAB1",#N/A,TRUE,"GENERAL";"TAB2",#N/A,TRUE,"GENERAL";"TAB3",#N/A,TRUE,"GENERAL";"TAB4",#N/A,TRUE,"GENERAL";"TAB5",#N/A,TRUE,"GENERAL"}</definedName>
    <definedName name="JHK" localSheetId="20" hidden="1">{"TAB1",#N/A,TRUE,"GENERAL";"TAB2",#N/A,TRUE,"GENERAL";"TAB3",#N/A,TRUE,"GENERAL";"TAB4",#N/A,TRUE,"GENERAL";"TAB5",#N/A,TRUE,"GENERAL"}</definedName>
    <definedName name="JHK" localSheetId="23" hidden="1">{"TAB1",#N/A,TRUE,"GENERAL";"TAB2",#N/A,TRUE,"GENERAL";"TAB3",#N/A,TRUE,"GENERAL";"TAB4",#N/A,TRUE,"GENERAL";"TAB5",#N/A,TRUE,"GENERAL"}</definedName>
    <definedName name="JHK" localSheetId="24" hidden="1">{"TAB1",#N/A,TRUE,"GENERAL";"TAB2",#N/A,TRUE,"GENERAL";"TAB3",#N/A,TRUE,"GENERAL";"TAB4",#N/A,TRUE,"GENERAL";"TAB5",#N/A,TRUE,"GENERAL"}</definedName>
    <definedName name="JHK" localSheetId="25" hidden="1">{"TAB1",#N/A,TRUE,"GENERAL";"TAB2",#N/A,TRUE,"GENERAL";"TAB3",#N/A,TRUE,"GENERAL";"TAB4",#N/A,TRUE,"GENERAL";"TAB5",#N/A,TRUE,"GENERAL"}</definedName>
    <definedName name="JHK" localSheetId="26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14" hidden="1">{"TAB1",#N/A,TRUE,"GENERAL";"TAB2",#N/A,TRUE,"GENERAL";"TAB3",#N/A,TRUE,"GENERAL";"TAB4",#N/A,TRUE,"GENERAL";"TAB5",#N/A,TRUE,"GENERAL"}</definedName>
    <definedName name="jhkgjkvf" localSheetId="20" hidden="1">{"TAB1",#N/A,TRUE,"GENERAL";"TAB2",#N/A,TRUE,"GENERAL";"TAB3",#N/A,TRUE,"GENERAL";"TAB4",#N/A,TRUE,"GENERAL";"TAB5",#N/A,TRUE,"GENERAL"}</definedName>
    <definedName name="jhkgjkvf" localSheetId="23" hidden="1">{"TAB1",#N/A,TRUE,"GENERAL";"TAB2",#N/A,TRUE,"GENERAL";"TAB3",#N/A,TRUE,"GENERAL";"TAB4",#N/A,TRUE,"GENERAL";"TAB5",#N/A,TRUE,"GENERAL"}</definedName>
    <definedName name="jhkgjkvf" localSheetId="24" hidden="1">{"TAB1",#N/A,TRUE,"GENERAL";"TAB2",#N/A,TRUE,"GENERAL";"TAB3",#N/A,TRUE,"GENERAL";"TAB4",#N/A,TRUE,"GENERAL";"TAB5",#N/A,TRUE,"GENERAL"}</definedName>
    <definedName name="jhkgjkvf" localSheetId="25" hidden="1">{"TAB1",#N/A,TRUE,"GENERAL";"TAB2",#N/A,TRUE,"GENERAL";"TAB3",#N/A,TRUE,"GENERAL";"TAB4",#N/A,TRUE,"GENERAL";"TAB5",#N/A,TRUE,"GENERAL"}</definedName>
    <definedName name="jhkgjkvf" localSheetId="26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localSheetId="10" hidden="1">{"via1",#N/A,TRUE,"general";"via2",#N/A,TRUE,"general";"via3",#N/A,TRUE,"general"}</definedName>
    <definedName name="jjfq" localSheetId="14" hidden="1">{"via1",#N/A,TRUE,"general";"via2",#N/A,TRUE,"general";"via3",#N/A,TRUE,"general"}</definedName>
    <definedName name="jjfq" localSheetId="20" hidden="1">{"via1",#N/A,TRUE,"general";"via2",#N/A,TRUE,"general";"via3",#N/A,TRUE,"general"}</definedName>
    <definedName name="jjfq" localSheetId="23" hidden="1">{"via1",#N/A,TRUE,"general";"via2",#N/A,TRUE,"general";"via3",#N/A,TRUE,"general"}</definedName>
    <definedName name="jjfq" localSheetId="24" hidden="1">{"via1",#N/A,TRUE,"general";"via2",#N/A,TRUE,"general";"via3",#N/A,TRUE,"general"}</definedName>
    <definedName name="jjfq" localSheetId="25" hidden="1">{"via1",#N/A,TRUE,"general";"via2",#N/A,TRUE,"general";"via3",#N/A,TRUE,"general"}</definedName>
    <definedName name="jjfq" localSheetId="26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0" hidden="1">{#N/A,#N/A,FALSE,"Hoja1";#N/A,#N/A,FALSE,"Hoja2"}</definedName>
    <definedName name="JJJ" localSheetId="14" hidden="1">{#N/A,#N/A,FALSE,"Hoja1";#N/A,#N/A,FALSE,"Hoja2"}</definedName>
    <definedName name="JJJ" localSheetId="20" hidden="1">{#N/A,#N/A,FALSE,"Hoja1";#N/A,#N/A,FALSE,"Hoja2"}</definedName>
    <definedName name="JJJ" localSheetId="23" hidden="1">{#N/A,#N/A,FALSE,"Hoja1";#N/A,#N/A,FALSE,"Hoja2"}</definedName>
    <definedName name="JJJ" localSheetId="24" hidden="1">{#N/A,#N/A,FALSE,"Hoja1";#N/A,#N/A,FALSE,"Hoja2"}</definedName>
    <definedName name="JJJ" localSheetId="25" hidden="1">{#N/A,#N/A,FALSE,"Hoja1";#N/A,#N/A,FALSE,"Hoja2"}</definedName>
    <definedName name="JJJ" localSheetId="26" hidden="1">{#N/A,#N/A,FALSE,"Hoja1";#N/A,#N/A,FALSE,"Hoja2"}</definedName>
    <definedName name="JJJ" hidden="1">{#N/A,#N/A,FALSE,"Hoja1";#N/A,#N/A,FALSE,"Hoja2"}</definedName>
    <definedName name="jjjhjddfg" localSheetId="10" hidden="1">{"via1",#N/A,TRUE,"general";"via2",#N/A,TRUE,"general";"via3",#N/A,TRUE,"general"}</definedName>
    <definedName name="jjjhjddfg" localSheetId="14" hidden="1">{"via1",#N/A,TRUE,"general";"via2",#N/A,TRUE,"general";"via3",#N/A,TRUE,"general"}</definedName>
    <definedName name="jjjhjddfg" localSheetId="20" hidden="1">{"via1",#N/A,TRUE,"general";"via2",#N/A,TRUE,"general";"via3",#N/A,TRUE,"general"}</definedName>
    <definedName name="jjjhjddfg" localSheetId="23" hidden="1">{"via1",#N/A,TRUE,"general";"via2",#N/A,TRUE,"general";"via3",#N/A,TRUE,"general"}</definedName>
    <definedName name="jjjhjddfg" localSheetId="24" hidden="1">{"via1",#N/A,TRUE,"general";"via2",#N/A,TRUE,"general";"via3",#N/A,TRUE,"general"}</definedName>
    <definedName name="jjjhjddfg" localSheetId="25" hidden="1">{"via1",#N/A,TRUE,"general";"via2",#N/A,TRUE,"general";"via3",#N/A,TRUE,"general"}</definedName>
    <definedName name="jjjhjddfg" localSheetId="26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14" hidden="1">{"via1",#N/A,TRUE,"general";"via2",#N/A,TRUE,"general";"via3",#N/A,TRUE,"general"}</definedName>
    <definedName name="jjjjju" localSheetId="20" hidden="1">{"via1",#N/A,TRUE,"general";"via2",#N/A,TRUE,"general";"via3",#N/A,TRUE,"general"}</definedName>
    <definedName name="jjjjju" localSheetId="23" hidden="1">{"via1",#N/A,TRUE,"general";"via2",#N/A,TRUE,"general";"via3",#N/A,TRUE,"general"}</definedName>
    <definedName name="jjjjju" localSheetId="24" hidden="1">{"via1",#N/A,TRUE,"general";"via2",#N/A,TRUE,"general";"via3",#N/A,TRUE,"general"}</definedName>
    <definedName name="jjjjju" localSheetId="25" hidden="1">{"via1",#N/A,TRUE,"general";"via2",#N/A,TRUE,"general";"via3",#N/A,TRUE,"general"}</definedName>
    <definedName name="jjjjju" localSheetId="26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14" hidden="1">{"TAB1",#N/A,TRUE,"GENERAL";"TAB2",#N/A,TRUE,"GENERAL";"TAB3",#N/A,TRUE,"GENERAL";"TAB4",#N/A,TRUE,"GENERAL";"TAB5",#N/A,TRUE,"GENERAL"}</definedName>
    <definedName name="jjujujty" localSheetId="20" hidden="1">{"TAB1",#N/A,TRUE,"GENERAL";"TAB2",#N/A,TRUE,"GENERAL";"TAB3",#N/A,TRUE,"GENERAL";"TAB4",#N/A,TRUE,"GENERAL";"TAB5",#N/A,TRUE,"GENERAL"}</definedName>
    <definedName name="jjujujty" localSheetId="23" hidden="1">{"TAB1",#N/A,TRUE,"GENERAL";"TAB2",#N/A,TRUE,"GENERAL";"TAB3",#N/A,TRUE,"GENERAL";"TAB4",#N/A,TRUE,"GENERAL";"TAB5",#N/A,TRUE,"GENERAL"}</definedName>
    <definedName name="jjujujty" localSheetId="24" hidden="1">{"TAB1",#N/A,TRUE,"GENERAL";"TAB2",#N/A,TRUE,"GENERAL";"TAB3",#N/A,TRUE,"GENERAL";"TAB4",#N/A,TRUE,"GENERAL";"TAB5",#N/A,TRUE,"GENERAL"}</definedName>
    <definedName name="jjujujty" localSheetId="25" hidden="1">{"TAB1",#N/A,TRUE,"GENERAL";"TAB2",#N/A,TRUE,"GENERAL";"TAB3",#N/A,TRUE,"GENERAL";"TAB4",#N/A,TRUE,"GENERAL";"TAB5",#N/A,TRUE,"GENERAL"}</definedName>
    <definedName name="jjujujty" localSheetId="26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0" hidden="1">{"via1",#N/A,TRUE,"general";"via2",#N/A,TRUE,"general";"via3",#N/A,TRUE,"general"}</definedName>
    <definedName name="jjyjy" localSheetId="14" hidden="1">{"via1",#N/A,TRUE,"general";"via2",#N/A,TRUE,"general";"via3",#N/A,TRUE,"general"}</definedName>
    <definedName name="jjyjy" localSheetId="20" hidden="1">{"via1",#N/A,TRUE,"general";"via2",#N/A,TRUE,"general";"via3",#N/A,TRUE,"general"}</definedName>
    <definedName name="jjyjy" localSheetId="23" hidden="1">{"via1",#N/A,TRUE,"general";"via2",#N/A,TRUE,"general";"via3",#N/A,TRUE,"general"}</definedName>
    <definedName name="jjyjy" localSheetId="24" hidden="1">{"via1",#N/A,TRUE,"general";"via2",#N/A,TRUE,"general";"via3",#N/A,TRUE,"general"}</definedName>
    <definedName name="jjyjy" localSheetId="25" hidden="1">{"via1",#N/A,TRUE,"general";"via2",#N/A,TRUE,"general";"via3",#N/A,TRUE,"general"}</definedName>
    <definedName name="jjyjy" localSheetId="26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14" hidden="1">{"TAB1",#N/A,TRUE,"GENERAL";"TAB2",#N/A,TRUE,"GENERAL";"TAB3",#N/A,TRUE,"GENERAL";"TAB4",#N/A,TRUE,"GENERAL";"TAB5",#N/A,TRUE,"GENERAL"}</definedName>
    <definedName name="jkk" localSheetId="20" hidden="1">{"TAB1",#N/A,TRUE,"GENERAL";"TAB2",#N/A,TRUE,"GENERAL";"TAB3",#N/A,TRUE,"GENERAL";"TAB4",#N/A,TRUE,"GENERAL";"TAB5",#N/A,TRUE,"GENERAL"}</definedName>
    <definedName name="jkk" localSheetId="23" hidden="1">{"TAB1",#N/A,TRUE,"GENERAL";"TAB2",#N/A,TRUE,"GENERAL";"TAB3",#N/A,TRUE,"GENERAL";"TAB4",#N/A,TRUE,"GENERAL";"TAB5",#N/A,TRUE,"GENERAL"}</definedName>
    <definedName name="jkk" localSheetId="24" hidden="1">{"TAB1",#N/A,TRUE,"GENERAL";"TAB2",#N/A,TRUE,"GENERAL";"TAB3",#N/A,TRUE,"GENERAL";"TAB4",#N/A,TRUE,"GENERAL";"TAB5",#N/A,TRUE,"GENERAL"}</definedName>
    <definedName name="jkk" localSheetId="25" hidden="1">{"TAB1",#N/A,TRUE,"GENERAL";"TAB2",#N/A,TRUE,"GENERAL";"TAB3",#N/A,TRUE,"GENERAL";"TAB4",#N/A,TRUE,"GENERAL";"TAB5",#N/A,TRUE,"GENERAL"}</definedName>
    <definedName name="jkk" localSheetId="26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0" hidden="1">{"TAB1",#N/A,TRUE,"GENERAL";"TAB2",#N/A,TRUE,"GENERAL";"TAB3",#N/A,TRUE,"GENERAL";"TAB4",#N/A,TRUE,"GENERAL";"TAB5",#N/A,TRUE,"GENERAL"}</definedName>
    <definedName name="jkl" localSheetId="14" hidden="1">{"TAB1",#N/A,TRUE,"GENERAL";"TAB2",#N/A,TRUE,"GENERAL";"TAB3",#N/A,TRUE,"GENERAL";"TAB4",#N/A,TRUE,"GENERAL";"TAB5",#N/A,TRUE,"GENERAL"}</definedName>
    <definedName name="jkl" localSheetId="20" hidden="1">{"TAB1",#N/A,TRUE,"GENERAL";"TAB2",#N/A,TRUE,"GENERAL";"TAB3",#N/A,TRUE,"GENERAL";"TAB4",#N/A,TRUE,"GENERAL";"TAB5",#N/A,TRUE,"GENERAL"}</definedName>
    <definedName name="jkl" localSheetId="23" hidden="1">{"TAB1",#N/A,TRUE,"GENERAL";"TAB2",#N/A,TRUE,"GENERAL";"TAB3",#N/A,TRUE,"GENERAL";"TAB4",#N/A,TRUE,"GENERAL";"TAB5",#N/A,TRUE,"GENERAL"}</definedName>
    <definedName name="jkl" localSheetId="24" hidden="1">{"TAB1",#N/A,TRUE,"GENERAL";"TAB2",#N/A,TRUE,"GENERAL";"TAB3",#N/A,TRUE,"GENERAL";"TAB4",#N/A,TRUE,"GENERAL";"TAB5",#N/A,TRUE,"GENERAL"}</definedName>
    <definedName name="jkl" localSheetId="25" hidden="1">{"TAB1",#N/A,TRUE,"GENERAL";"TAB2",#N/A,TRUE,"GENERAL";"TAB3",#N/A,TRUE,"GENERAL";"TAB4",#N/A,TRUE,"GENERAL";"TAB5",#N/A,TRUE,"GENERAL"}</definedName>
    <definedName name="jkl" localSheetId="26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10" hidden="1">{"via1",#N/A,TRUE,"general";"via2",#N/A,TRUE,"general";"via3",#N/A,TRUE,"general"}</definedName>
    <definedName name="JRYJ" localSheetId="14" hidden="1">{"via1",#N/A,TRUE,"general";"via2",#N/A,TRUE,"general";"via3",#N/A,TRUE,"general"}</definedName>
    <definedName name="JRYJ" localSheetId="20" hidden="1">{"via1",#N/A,TRUE,"general";"via2",#N/A,TRUE,"general";"via3",#N/A,TRUE,"general"}</definedName>
    <definedName name="JRYJ" localSheetId="23" hidden="1">{"via1",#N/A,TRUE,"general";"via2",#N/A,TRUE,"general";"via3",#N/A,TRUE,"general"}</definedName>
    <definedName name="JRYJ" localSheetId="24" hidden="1">{"via1",#N/A,TRUE,"general";"via2",#N/A,TRUE,"general";"via3",#N/A,TRUE,"general"}</definedName>
    <definedName name="JRYJ" localSheetId="25" hidden="1">{"via1",#N/A,TRUE,"general";"via2",#N/A,TRUE,"general";"via3",#N/A,TRUE,"general"}</definedName>
    <definedName name="JRYJ" localSheetId="26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14" hidden="1">{"TAB1",#N/A,TRUE,"GENERAL";"TAB2",#N/A,TRUE,"GENERAL";"TAB3",#N/A,TRUE,"GENERAL";"TAB4",#N/A,TRUE,"GENERAL";"TAB5",#N/A,TRUE,"GENERAL"}</definedName>
    <definedName name="jtyj" localSheetId="20" hidden="1">{"TAB1",#N/A,TRUE,"GENERAL";"TAB2",#N/A,TRUE,"GENERAL";"TAB3",#N/A,TRUE,"GENERAL";"TAB4",#N/A,TRUE,"GENERAL";"TAB5",#N/A,TRUE,"GENERAL"}</definedName>
    <definedName name="jtyj" localSheetId="23" hidden="1">{"TAB1",#N/A,TRUE,"GENERAL";"TAB2",#N/A,TRUE,"GENERAL";"TAB3",#N/A,TRUE,"GENERAL";"TAB4",#N/A,TRUE,"GENERAL";"TAB5",#N/A,TRUE,"GENERAL"}</definedName>
    <definedName name="jtyj" localSheetId="24" hidden="1">{"TAB1",#N/A,TRUE,"GENERAL";"TAB2",#N/A,TRUE,"GENERAL";"TAB3",#N/A,TRUE,"GENERAL";"TAB4",#N/A,TRUE,"GENERAL";"TAB5",#N/A,TRUE,"GENERAL"}</definedName>
    <definedName name="jtyj" localSheetId="25" hidden="1">{"TAB1",#N/A,TRUE,"GENERAL";"TAB2",#N/A,TRUE,"GENERAL";"TAB3",#N/A,TRUE,"GENERAL";"TAB4",#N/A,TRUE,"GENERAL";"TAB5",#N/A,TRUE,"GENERAL"}</definedName>
    <definedName name="jtyj" localSheetId="26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14" hidden="1">{"TAB1",#N/A,TRUE,"GENERAL";"TAB2",#N/A,TRUE,"GENERAL";"TAB3",#N/A,TRUE,"GENERAL";"TAB4",#N/A,TRUE,"GENERAL";"TAB5",#N/A,TRUE,"GENERAL"}</definedName>
    <definedName name="jtyry" localSheetId="20" hidden="1">{"TAB1",#N/A,TRUE,"GENERAL";"TAB2",#N/A,TRUE,"GENERAL";"TAB3",#N/A,TRUE,"GENERAL";"TAB4",#N/A,TRUE,"GENERAL";"TAB5",#N/A,TRUE,"GENERAL"}</definedName>
    <definedName name="jtyry" localSheetId="23" hidden="1">{"TAB1",#N/A,TRUE,"GENERAL";"TAB2",#N/A,TRUE,"GENERAL";"TAB3",#N/A,TRUE,"GENERAL";"TAB4",#N/A,TRUE,"GENERAL";"TAB5",#N/A,TRUE,"GENERAL"}</definedName>
    <definedName name="jtyry" localSheetId="24" hidden="1">{"TAB1",#N/A,TRUE,"GENERAL";"TAB2",#N/A,TRUE,"GENERAL";"TAB3",#N/A,TRUE,"GENERAL";"TAB4",#N/A,TRUE,"GENERAL";"TAB5",#N/A,TRUE,"GENERAL"}</definedName>
    <definedName name="jtyry" localSheetId="25" hidden="1">{"TAB1",#N/A,TRUE,"GENERAL";"TAB2",#N/A,TRUE,"GENERAL";"TAB3",#N/A,TRUE,"GENERAL";"TAB4",#N/A,TRUE,"GENERAL";"TAB5",#N/A,TRUE,"GENERAL"}</definedName>
    <definedName name="jtyry" localSheetId="26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0" hidden="1">{"via1",#N/A,TRUE,"general";"via2",#N/A,TRUE,"general";"via3",#N/A,TRUE,"general"}</definedName>
    <definedName name="juj" localSheetId="14" hidden="1">{"via1",#N/A,TRUE,"general";"via2",#N/A,TRUE,"general";"via3",#N/A,TRUE,"general"}</definedName>
    <definedName name="juj" localSheetId="20" hidden="1">{"via1",#N/A,TRUE,"general";"via2",#N/A,TRUE,"general";"via3",#N/A,TRUE,"general"}</definedName>
    <definedName name="juj" localSheetId="23" hidden="1">{"via1",#N/A,TRUE,"general";"via2",#N/A,TRUE,"general";"via3",#N/A,TRUE,"general"}</definedName>
    <definedName name="juj" localSheetId="24" hidden="1">{"via1",#N/A,TRUE,"general";"via2",#N/A,TRUE,"general";"via3",#N/A,TRUE,"general"}</definedName>
    <definedName name="juj" localSheetId="25" hidden="1">{"via1",#N/A,TRUE,"general";"via2",#N/A,TRUE,"general";"via3",#N/A,TRUE,"general"}</definedName>
    <definedName name="juj" localSheetId="26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14" hidden="1">{"via1",#N/A,TRUE,"general";"via2",#N/A,TRUE,"general";"via3",#N/A,TRUE,"general"}</definedName>
    <definedName name="jujcx" localSheetId="20" hidden="1">{"via1",#N/A,TRUE,"general";"via2",#N/A,TRUE,"general";"via3",#N/A,TRUE,"general"}</definedName>
    <definedName name="jujcx" localSheetId="23" hidden="1">{"via1",#N/A,TRUE,"general";"via2",#N/A,TRUE,"general";"via3",#N/A,TRUE,"general"}</definedName>
    <definedName name="jujcx" localSheetId="24" hidden="1">{"via1",#N/A,TRUE,"general";"via2",#N/A,TRUE,"general";"via3",#N/A,TRUE,"general"}</definedName>
    <definedName name="jujcx" localSheetId="25" hidden="1">{"via1",#N/A,TRUE,"general";"via2",#N/A,TRUE,"general";"via3",#N/A,TRUE,"general"}</definedName>
    <definedName name="jujcx" localSheetId="26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14" hidden="1">{"via1",#N/A,TRUE,"general";"via2",#N/A,TRUE,"general";"via3",#N/A,TRUE,"general"}</definedName>
    <definedName name="jujuj" localSheetId="20" hidden="1">{"via1",#N/A,TRUE,"general";"via2",#N/A,TRUE,"general";"via3",#N/A,TRUE,"general"}</definedName>
    <definedName name="jujuj" localSheetId="23" hidden="1">{"via1",#N/A,TRUE,"general";"via2",#N/A,TRUE,"general";"via3",#N/A,TRUE,"general"}</definedName>
    <definedName name="jujuj" localSheetId="24" hidden="1">{"via1",#N/A,TRUE,"general";"via2",#N/A,TRUE,"general";"via3",#N/A,TRUE,"general"}</definedName>
    <definedName name="jujuj" localSheetId="25" hidden="1">{"via1",#N/A,TRUE,"general";"via2",#N/A,TRUE,"general";"via3",#N/A,TRUE,"general"}</definedName>
    <definedName name="jujuj" localSheetId="26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14" hidden="1">{"TAB1",#N/A,TRUE,"GENERAL";"TAB2",#N/A,TRUE,"GENERAL";"TAB3",#N/A,TRUE,"GENERAL";"TAB4",#N/A,TRUE,"GENERAL";"TAB5",#N/A,TRUE,"GENERAL"}</definedName>
    <definedName name="jujujuju" localSheetId="20" hidden="1">{"TAB1",#N/A,TRUE,"GENERAL";"TAB2",#N/A,TRUE,"GENERAL";"TAB3",#N/A,TRUE,"GENERAL";"TAB4",#N/A,TRUE,"GENERAL";"TAB5",#N/A,TRUE,"GENERAL"}</definedName>
    <definedName name="jujujuju" localSheetId="23" hidden="1">{"TAB1",#N/A,TRUE,"GENERAL";"TAB2",#N/A,TRUE,"GENERAL";"TAB3",#N/A,TRUE,"GENERAL";"TAB4",#N/A,TRUE,"GENERAL";"TAB5",#N/A,TRUE,"GENERAL"}</definedName>
    <definedName name="jujujuju" localSheetId="24" hidden="1">{"TAB1",#N/A,TRUE,"GENERAL";"TAB2",#N/A,TRUE,"GENERAL";"TAB3",#N/A,TRUE,"GENERAL";"TAB4",#N/A,TRUE,"GENERAL";"TAB5",#N/A,TRUE,"GENERAL"}</definedName>
    <definedName name="jujujuju" localSheetId="25" hidden="1">{"TAB1",#N/A,TRUE,"GENERAL";"TAB2",#N/A,TRUE,"GENERAL";"TAB3",#N/A,TRUE,"GENERAL";"TAB4",#N/A,TRUE,"GENERAL";"TAB5",#N/A,TRUE,"GENERAL"}</definedName>
    <definedName name="jujujuju" localSheetId="26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14" hidden="1">{"TAB1",#N/A,TRUE,"GENERAL";"TAB2",#N/A,TRUE,"GENERAL";"TAB3",#N/A,TRUE,"GENERAL";"TAB4",#N/A,TRUE,"GENERAL";"TAB5",#N/A,TRUE,"GENERAL"}</definedName>
    <definedName name="juuuhb" localSheetId="20" hidden="1">{"TAB1",#N/A,TRUE,"GENERAL";"TAB2",#N/A,TRUE,"GENERAL";"TAB3",#N/A,TRUE,"GENERAL";"TAB4",#N/A,TRUE,"GENERAL";"TAB5",#N/A,TRUE,"GENERAL"}</definedName>
    <definedName name="juuuhb" localSheetId="23" hidden="1">{"TAB1",#N/A,TRUE,"GENERAL";"TAB2",#N/A,TRUE,"GENERAL";"TAB3",#N/A,TRUE,"GENERAL";"TAB4",#N/A,TRUE,"GENERAL";"TAB5",#N/A,TRUE,"GENERAL"}</definedName>
    <definedName name="juuuhb" localSheetId="24" hidden="1">{"TAB1",#N/A,TRUE,"GENERAL";"TAB2",#N/A,TRUE,"GENERAL";"TAB3",#N/A,TRUE,"GENERAL";"TAB4",#N/A,TRUE,"GENERAL";"TAB5",#N/A,TRUE,"GENERAL"}</definedName>
    <definedName name="juuuhb" localSheetId="25" hidden="1">{"TAB1",#N/A,TRUE,"GENERAL";"TAB2",#N/A,TRUE,"GENERAL";"TAB3",#N/A,TRUE,"GENERAL";"TAB4",#N/A,TRUE,"GENERAL";"TAB5",#N/A,TRUE,"GENERAL"}</definedName>
    <definedName name="juuuhb" localSheetId="26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10" hidden="1">{"via1",#N/A,TRUE,"general";"via2",#N/A,TRUE,"general";"via3",#N/A,TRUE,"general"}</definedName>
    <definedName name="jyjt7" localSheetId="14" hidden="1">{"via1",#N/A,TRUE,"general";"via2",#N/A,TRUE,"general";"via3",#N/A,TRUE,"general"}</definedName>
    <definedName name="jyjt7" localSheetId="20" hidden="1">{"via1",#N/A,TRUE,"general";"via2",#N/A,TRUE,"general";"via3",#N/A,TRUE,"general"}</definedName>
    <definedName name="jyjt7" localSheetId="23" hidden="1">{"via1",#N/A,TRUE,"general";"via2",#N/A,TRUE,"general";"via3",#N/A,TRUE,"general"}</definedName>
    <definedName name="jyjt7" localSheetId="24" hidden="1">{"via1",#N/A,TRUE,"general";"via2",#N/A,TRUE,"general";"via3",#N/A,TRUE,"general"}</definedName>
    <definedName name="jyjt7" localSheetId="25" hidden="1">{"via1",#N/A,TRUE,"general";"via2",#N/A,TRUE,"general";"via3",#N/A,TRUE,"general"}</definedName>
    <definedName name="jyjt7" localSheetId="26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14" hidden="1">{"via1",#N/A,TRUE,"general";"via2",#N/A,TRUE,"general";"via3",#N/A,TRUE,"general"}</definedName>
    <definedName name="jyt" localSheetId="20" hidden="1">{"via1",#N/A,TRUE,"general";"via2",#N/A,TRUE,"general";"via3",#N/A,TRUE,"general"}</definedName>
    <definedName name="jyt" localSheetId="23" hidden="1">{"via1",#N/A,TRUE,"general";"via2",#N/A,TRUE,"general";"via3",#N/A,TRUE,"general"}</definedName>
    <definedName name="jyt" localSheetId="24" hidden="1">{"via1",#N/A,TRUE,"general";"via2",#N/A,TRUE,"general";"via3",#N/A,TRUE,"general"}</definedName>
    <definedName name="jyt" localSheetId="25" hidden="1">{"via1",#N/A,TRUE,"general";"via2",#N/A,TRUE,"general";"via3",#N/A,TRUE,"general"}</definedName>
    <definedName name="jyt" localSheetId="26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14" hidden="1">{"via1",#N/A,TRUE,"general";"via2",#N/A,TRUE,"general";"via3",#N/A,TRUE,"general"}</definedName>
    <definedName name="jytj" localSheetId="20" hidden="1">{"via1",#N/A,TRUE,"general";"via2",#N/A,TRUE,"general";"via3",#N/A,TRUE,"general"}</definedName>
    <definedName name="jytj" localSheetId="23" hidden="1">{"via1",#N/A,TRUE,"general";"via2",#N/A,TRUE,"general";"via3",#N/A,TRUE,"general"}</definedName>
    <definedName name="jytj" localSheetId="24" hidden="1">{"via1",#N/A,TRUE,"general";"via2",#N/A,TRUE,"general";"via3",#N/A,TRUE,"general"}</definedName>
    <definedName name="jytj" localSheetId="25" hidden="1">{"via1",#N/A,TRUE,"general";"via2",#N/A,TRUE,"general";"via3",#N/A,TRUE,"general"}</definedName>
    <definedName name="jytj" localSheetId="26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14" hidden="1">{"via1",#N/A,TRUE,"general";"via2",#N/A,TRUE,"general";"via3",#N/A,TRUE,"general"}</definedName>
    <definedName name="jyuju" localSheetId="20" hidden="1">{"via1",#N/A,TRUE,"general";"via2",#N/A,TRUE,"general";"via3",#N/A,TRUE,"general"}</definedName>
    <definedName name="jyuju" localSheetId="23" hidden="1">{"via1",#N/A,TRUE,"general";"via2",#N/A,TRUE,"general";"via3",#N/A,TRUE,"general"}</definedName>
    <definedName name="jyuju" localSheetId="24" hidden="1">{"via1",#N/A,TRUE,"general";"via2",#N/A,TRUE,"general";"via3",#N/A,TRUE,"general"}</definedName>
    <definedName name="jyuju" localSheetId="25" hidden="1">{"via1",#N/A,TRUE,"general";"via2",#N/A,TRUE,"general";"via3",#N/A,TRUE,"general"}</definedName>
    <definedName name="jyuju" localSheetId="26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14" hidden="1">{"via1",#N/A,TRUE,"general";"via2",#N/A,TRUE,"general";"via3",#N/A,TRUE,"general"}</definedName>
    <definedName name="jyujyuj" localSheetId="20" hidden="1">{"via1",#N/A,TRUE,"general";"via2",#N/A,TRUE,"general";"via3",#N/A,TRUE,"general"}</definedName>
    <definedName name="jyujyuj" localSheetId="23" hidden="1">{"via1",#N/A,TRUE,"general";"via2",#N/A,TRUE,"general";"via3",#N/A,TRUE,"general"}</definedName>
    <definedName name="jyujyuj" localSheetId="24" hidden="1">{"via1",#N/A,TRUE,"general";"via2",#N/A,TRUE,"general";"via3",#N/A,TRUE,"general"}</definedName>
    <definedName name="jyujyuj" localSheetId="25" hidden="1">{"via1",#N/A,TRUE,"general";"via2",#N/A,TRUE,"general";"via3",#N/A,TRUE,"general"}</definedName>
    <definedName name="jyujyuj" localSheetId="26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localSheetId="40" hidden="1">#REF!</definedName>
    <definedName name="kdmfm" localSheetId="10" hidden="1">#REF!</definedName>
    <definedName name="kdmfm" localSheetId="41" hidden="1">#REF!</definedName>
    <definedName name="kdmfm" localSheetId="44" hidden="1">#REF!</definedName>
    <definedName name="kdmfm" localSheetId="14" hidden="1">#REF!</definedName>
    <definedName name="kdmfm" localSheetId="50" hidden="1">#REF!</definedName>
    <definedName name="kdmfm" localSheetId="20" hidden="1">#REF!</definedName>
    <definedName name="kdmfm" localSheetId="51" hidden="1">#REF!</definedName>
    <definedName name="kdmfm" localSheetId="21" hidden="1">#REF!</definedName>
    <definedName name="kdmfm" localSheetId="52" hidden="1">#REF!</definedName>
    <definedName name="kdmfm" localSheetId="53" hidden="1">#REF!</definedName>
    <definedName name="kdmfm" localSheetId="23" hidden="1">#REF!</definedName>
    <definedName name="kdmfm" localSheetId="54" hidden="1">#REF!</definedName>
    <definedName name="kdmfm" localSheetId="55" hidden="1">#REF!</definedName>
    <definedName name="kdmfm" localSheetId="25" hidden="1">#REF!</definedName>
    <definedName name="kdmfm" localSheetId="56" hidden="1">#REF!</definedName>
    <definedName name="kdmfm" localSheetId="26" hidden="1">#REF!</definedName>
    <definedName name="kdmfm" localSheetId="37" hidden="1">#REF!</definedName>
    <definedName name="kdmfm" hidden="1">#REF!</definedName>
    <definedName name="KHGGH" localSheetId="10" hidden="1">{"via1",#N/A,TRUE,"general";"via2",#N/A,TRUE,"general";"via3",#N/A,TRUE,"general"}</definedName>
    <definedName name="KHGGH" localSheetId="14" hidden="1">{"via1",#N/A,TRUE,"general";"via2",#N/A,TRUE,"general";"via3",#N/A,TRUE,"general"}</definedName>
    <definedName name="KHGGH" localSheetId="20" hidden="1">{"via1",#N/A,TRUE,"general";"via2",#N/A,TRUE,"general";"via3",#N/A,TRUE,"general"}</definedName>
    <definedName name="KHGGH" localSheetId="23" hidden="1">{"via1",#N/A,TRUE,"general";"via2",#N/A,TRUE,"general";"via3",#N/A,TRUE,"general"}</definedName>
    <definedName name="KHGGH" localSheetId="24" hidden="1">{"via1",#N/A,TRUE,"general";"via2",#N/A,TRUE,"general";"via3",#N/A,TRUE,"general"}</definedName>
    <definedName name="KHGGH" localSheetId="25" hidden="1">{"via1",#N/A,TRUE,"general";"via2",#N/A,TRUE,"general";"via3",#N/A,TRUE,"general"}</definedName>
    <definedName name="KHGGH" localSheetId="26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14" hidden="1">{"TAB1",#N/A,TRUE,"GENERAL";"TAB2",#N/A,TRUE,"GENERAL";"TAB3",#N/A,TRUE,"GENERAL";"TAB4",#N/A,TRUE,"GENERAL";"TAB5",#N/A,TRUE,"GENERAL"}</definedName>
    <definedName name="khjk7" localSheetId="20" hidden="1">{"TAB1",#N/A,TRUE,"GENERAL";"TAB2",#N/A,TRUE,"GENERAL";"TAB3",#N/A,TRUE,"GENERAL";"TAB4",#N/A,TRUE,"GENERAL";"TAB5",#N/A,TRUE,"GENERAL"}</definedName>
    <definedName name="khjk7" localSheetId="23" hidden="1">{"TAB1",#N/A,TRUE,"GENERAL";"TAB2",#N/A,TRUE,"GENERAL";"TAB3",#N/A,TRUE,"GENERAL";"TAB4",#N/A,TRUE,"GENERAL";"TAB5",#N/A,TRUE,"GENERAL"}</definedName>
    <definedName name="khjk7" localSheetId="24" hidden="1">{"TAB1",#N/A,TRUE,"GENERAL";"TAB2",#N/A,TRUE,"GENERAL";"TAB3",#N/A,TRUE,"GENERAL";"TAB4",#N/A,TRUE,"GENERAL";"TAB5",#N/A,TRUE,"GENERAL"}</definedName>
    <definedName name="khjk7" localSheetId="25" hidden="1">{"TAB1",#N/A,TRUE,"GENERAL";"TAB2",#N/A,TRUE,"GENERAL";"TAB3",#N/A,TRUE,"GENERAL";"TAB4",#N/A,TRUE,"GENERAL";"TAB5",#N/A,TRUE,"GENERAL"}</definedName>
    <definedName name="khjk7" localSheetId="26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0" hidden="1">{"via1",#N/A,TRUE,"general";"via2",#N/A,TRUE,"general";"via3",#N/A,TRUE,"general"}</definedName>
    <definedName name="kikik" localSheetId="14" hidden="1">{"via1",#N/A,TRUE,"general";"via2",#N/A,TRUE,"general";"via3",#N/A,TRUE,"general"}</definedName>
    <definedName name="kikik" localSheetId="20" hidden="1">{"via1",#N/A,TRUE,"general";"via2",#N/A,TRUE,"general";"via3",#N/A,TRUE,"general"}</definedName>
    <definedName name="kikik" localSheetId="23" hidden="1">{"via1",#N/A,TRUE,"general";"via2",#N/A,TRUE,"general";"via3",#N/A,TRUE,"general"}</definedName>
    <definedName name="kikik" localSheetId="24" hidden="1">{"via1",#N/A,TRUE,"general";"via2",#N/A,TRUE,"general";"via3",#N/A,TRUE,"general"}</definedName>
    <definedName name="kikik" localSheetId="25" hidden="1">{"via1",#N/A,TRUE,"general";"via2",#N/A,TRUE,"general";"via3",#N/A,TRUE,"general"}</definedName>
    <definedName name="kikik" localSheetId="26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14" hidden="1">{"via1",#N/A,TRUE,"general";"via2",#N/A,TRUE,"general";"via3",#N/A,TRUE,"general"}</definedName>
    <definedName name="kjhkd" localSheetId="20" hidden="1">{"via1",#N/A,TRUE,"general";"via2",#N/A,TRUE,"general";"via3",#N/A,TRUE,"general"}</definedName>
    <definedName name="kjhkd" localSheetId="23" hidden="1">{"via1",#N/A,TRUE,"general";"via2",#N/A,TRUE,"general";"via3",#N/A,TRUE,"general"}</definedName>
    <definedName name="kjhkd" localSheetId="24" hidden="1">{"via1",#N/A,TRUE,"general";"via2",#N/A,TRUE,"general";"via3",#N/A,TRUE,"general"}</definedName>
    <definedName name="kjhkd" localSheetId="25" hidden="1">{"via1",#N/A,TRUE,"general";"via2",#N/A,TRUE,"general";"via3",#N/A,TRUE,"general"}</definedName>
    <definedName name="kjhkd" localSheetId="26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14" hidden="1">{"via1",#N/A,TRUE,"general";"via2",#N/A,TRUE,"general";"via3",#N/A,TRUE,"general"}</definedName>
    <definedName name="kjk" localSheetId="20" hidden="1">{"via1",#N/A,TRUE,"general";"via2",#N/A,TRUE,"general";"via3",#N/A,TRUE,"general"}</definedName>
    <definedName name="kjk" localSheetId="23" hidden="1">{"via1",#N/A,TRUE,"general";"via2",#N/A,TRUE,"general";"via3",#N/A,TRUE,"general"}</definedName>
    <definedName name="kjk" localSheetId="24" hidden="1">{"via1",#N/A,TRUE,"general";"via2",#N/A,TRUE,"general";"via3",#N/A,TRUE,"general"}</definedName>
    <definedName name="kjk" localSheetId="25" hidden="1">{"via1",#N/A,TRUE,"general";"via2",#N/A,TRUE,"general";"via3",#N/A,TRUE,"general"}</definedName>
    <definedName name="kjk" localSheetId="26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14" hidden="1">{"via1",#N/A,TRUE,"general";"via2",#N/A,TRUE,"general";"via3",#N/A,TRUE,"general"}</definedName>
    <definedName name="kjtrkjr" localSheetId="20" hidden="1">{"via1",#N/A,TRUE,"general";"via2",#N/A,TRUE,"general";"via3",#N/A,TRUE,"general"}</definedName>
    <definedName name="kjtrkjr" localSheetId="23" hidden="1">{"via1",#N/A,TRUE,"general";"via2",#N/A,TRUE,"general";"via3",#N/A,TRUE,"general"}</definedName>
    <definedName name="kjtrkjr" localSheetId="24" hidden="1">{"via1",#N/A,TRUE,"general";"via2",#N/A,TRUE,"general";"via3",#N/A,TRUE,"general"}</definedName>
    <definedName name="kjtrkjr" localSheetId="25" hidden="1">{"via1",#N/A,TRUE,"general";"via2",#N/A,TRUE,"general";"via3",#N/A,TRUE,"general"}</definedName>
    <definedName name="kjtrkjr" localSheetId="26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14" hidden="1">{"via1",#N/A,TRUE,"general";"via2",#N/A,TRUE,"general";"via3",#N/A,TRUE,"general"}</definedName>
    <definedName name="kkkki" localSheetId="20" hidden="1">{"via1",#N/A,TRUE,"general";"via2",#N/A,TRUE,"general";"via3",#N/A,TRUE,"general"}</definedName>
    <definedName name="kkkki" localSheetId="23" hidden="1">{"via1",#N/A,TRUE,"general";"via2",#N/A,TRUE,"general";"via3",#N/A,TRUE,"general"}</definedName>
    <definedName name="kkkki" localSheetId="24" hidden="1">{"via1",#N/A,TRUE,"general";"via2",#N/A,TRUE,"general";"via3",#N/A,TRUE,"general"}</definedName>
    <definedName name="kkkki" localSheetId="25" hidden="1">{"via1",#N/A,TRUE,"general";"via2",#N/A,TRUE,"general";"via3",#N/A,TRUE,"general"}</definedName>
    <definedName name="kkkki" localSheetId="26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14" hidden="1">{"TAB1",#N/A,TRUE,"GENERAL";"TAB2",#N/A,TRUE,"GENERAL";"TAB3",#N/A,TRUE,"GENERAL";"TAB4",#N/A,TRUE,"GENERAL";"TAB5",#N/A,TRUE,"GENERAL"}</definedName>
    <definedName name="kkkkkki" localSheetId="20" hidden="1">{"TAB1",#N/A,TRUE,"GENERAL";"TAB2",#N/A,TRUE,"GENERAL";"TAB3",#N/A,TRUE,"GENERAL";"TAB4",#N/A,TRUE,"GENERAL";"TAB5",#N/A,TRUE,"GENERAL"}</definedName>
    <definedName name="kkkkkki" localSheetId="23" hidden="1">{"TAB1",#N/A,TRUE,"GENERAL";"TAB2",#N/A,TRUE,"GENERAL";"TAB3",#N/A,TRUE,"GENERAL";"TAB4",#N/A,TRUE,"GENERAL";"TAB5",#N/A,TRUE,"GENERAL"}</definedName>
    <definedName name="kkkkkki" localSheetId="24" hidden="1">{"TAB1",#N/A,TRUE,"GENERAL";"TAB2",#N/A,TRUE,"GENERAL";"TAB3",#N/A,TRUE,"GENERAL";"TAB4",#N/A,TRUE,"GENERAL";"TAB5",#N/A,TRUE,"GENERAL"}</definedName>
    <definedName name="kkkkkki" localSheetId="25" hidden="1">{"TAB1",#N/A,TRUE,"GENERAL";"TAB2",#N/A,TRUE,"GENERAL";"TAB3",#N/A,TRUE,"GENERAL";"TAB4",#N/A,TRUE,"GENERAL";"TAB5",#N/A,TRUE,"GENERAL"}</definedName>
    <definedName name="kkkkkki" localSheetId="26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10" hidden="1">{"via1",#N/A,TRUE,"general";"via2",#N/A,TRUE,"general";"via3",#N/A,TRUE,"general"}</definedName>
    <definedName name="krtrk" localSheetId="14" hidden="1">{"via1",#N/A,TRUE,"general";"via2",#N/A,TRUE,"general";"via3",#N/A,TRUE,"general"}</definedName>
    <definedName name="krtrk" localSheetId="20" hidden="1">{"via1",#N/A,TRUE,"general";"via2",#N/A,TRUE,"general";"via3",#N/A,TRUE,"general"}</definedName>
    <definedName name="krtrk" localSheetId="23" hidden="1">{"via1",#N/A,TRUE,"general";"via2",#N/A,TRUE,"general";"via3",#N/A,TRUE,"general"}</definedName>
    <definedName name="krtrk" localSheetId="24" hidden="1">{"via1",#N/A,TRUE,"general";"via2",#N/A,TRUE,"general";"via3",#N/A,TRUE,"general"}</definedName>
    <definedName name="krtrk" localSheetId="25" hidden="1">{"via1",#N/A,TRUE,"general";"via2",#N/A,TRUE,"general";"via3",#N/A,TRUE,"general"}</definedName>
    <definedName name="krtrk" localSheetId="26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14" hidden="1">{"TAB1",#N/A,TRUE,"GENERAL";"TAB2",#N/A,TRUE,"GENERAL";"TAB3",#N/A,TRUE,"GENERAL";"TAB4",#N/A,TRUE,"GENERAL";"TAB5",#N/A,TRUE,"GENERAL"}</definedName>
    <definedName name="kyr" localSheetId="20" hidden="1">{"TAB1",#N/A,TRUE,"GENERAL";"TAB2",#N/A,TRUE,"GENERAL";"TAB3",#N/A,TRUE,"GENERAL";"TAB4",#N/A,TRUE,"GENERAL";"TAB5",#N/A,TRUE,"GENERAL"}</definedName>
    <definedName name="kyr" localSheetId="23" hidden="1">{"TAB1",#N/A,TRUE,"GENERAL";"TAB2",#N/A,TRUE,"GENERAL";"TAB3",#N/A,TRUE,"GENERAL";"TAB4",#N/A,TRUE,"GENERAL";"TAB5",#N/A,TRUE,"GENERAL"}</definedName>
    <definedName name="kyr" localSheetId="24" hidden="1">{"TAB1",#N/A,TRUE,"GENERAL";"TAB2",#N/A,TRUE,"GENERAL";"TAB3",#N/A,TRUE,"GENERAL";"TAB4",#N/A,TRUE,"GENERAL";"TAB5",#N/A,TRUE,"GENERAL"}</definedName>
    <definedName name="kyr" localSheetId="25" hidden="1">{"TAB1",#N/A,TRUE,"GENERAL";"TAB2",#N/A,TRUE,"GENERAL";"TAB3",#N/A,TRUE,"GENERAL";"TAB4",#N/A,TRUE,"GENERAL";"TAB5",#N/A,TRUE,"GENERAL"}</definedName>
    <definedName name="kyr" localSheetId="26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localSheetId="40" hidden="1">#REF!</definedName>
    <definedName name="lame" localSheetId="10" hidden="1">#REF!</definedName>
    <definedName name="lame" localSheetId="41" hidden="1">#REF!</definedName>
    <definedName name="lame" localSheetId="44" hidden="1">#REF!</definedName>
    <definedName name="lame" localSheetId="14" hidden="1">#REF!</definedName>
    <definedName name="lame" localSheetId="50" hidden="1">#REF!</definedName>
    <definedName name="lame" localSheetId="20" hidden="1">#REF!</definedName>
    <definedName name="lame" localSheetId="51" hidden="1">#REF!</definedName>
    <definedName name="lame" localSheetId="21" hidden="1">#REF!</definedName>
    <definedName name="lame" localSheetId="52" hidden="1">#REF!</definedName>
    <definedName name="lame" localSheetId="53" hidden="1">#REF!</definedName>
    <definedName name="lame" localSheetId="23" hidden="1">#REF!</definedName>
    <definedName name="lame" localSheetId="54" hidden="1">#REF!</definedName>
    <definedName name="lame" localSheetId="55" hidden="1">#REF!</definedName>
    <definedName name="lame" localSheetId="25" hidden="1">#REF!</definedName>
    <definedName name="lame" localSheetId="56" hidden="1">#REF!</definedName>
    <definedName name="lame" localSheetId="26" hidden="1">#REF!</definedName>
    <definedName name="lame" localSheetId="37" hidden="1">#REF!</definedName>
    <definedName name="lame" hidden="1">#REF!</definedName>
    <definedName name="LARGUILLO" localSheetId="40" hidden="1">#REF!,#REF!,#REF!,#REF!,#REF!,#REF!,#REF!,#REF!,#REF!,#REF!,#REF!,#REF!,#REF!,#REF!,#REF!,#REF!,#REF!,#REF!,#REF!</definedName>
    <definedName name="LARGUILLO" localSheetId="10" hidden="1">#REF!,#REF!,#REF!,#REF!,#REF!,#REF!,#REF!,#REF!,#REF!,#REF!,#REF!,#REF!,#REF!,#REF!,#REF!,#REF!,#REF!,#REF!,#REF!</definedName>
    <definedName name="LARGUILLO" localSheetId="41" hidden="1">#REF!,#REF!,#REF!,#REF!,#REF!,#REF!,#REF!,#REF!,#REF!,#REF!,#REF!,#REF!,#REF!,#REF!,#REF!,#REF!,#REF!,#REF!,#REF!</definedName>
    <definedName name="LARGUILLO" localSheetId="44" hidden="1">#REF!,#REF!,#REF!,#REF!,#REF!,#REF!,#REF!,#REF!,#REF!,#REF!,#REF!,#REF!,#REF!,#REF!,#REF!,#REF!,#REF!,#REF!,#REF!</definedName>
    <definedName name="LARGUILLO" localSheetId="14" hidden="1">#REF!,#REF!,#REF!,#REF!,#REF!,#REF!,#REF!,#REF!,#REF!,#REF!,#REF!,#REF!,#REF!,#REF!,#REF!,#REF!,#REF!,#REF!,#REF!</definedName>
    <definedName name="LARGUILLO" localSheetId="50" hidden="1">#REF!,#REF!,#REF!,#REF!,#REF!,#REF!,#REF!,#REF!,#REF!,#REF!,#REF!,#REF!,#REF!,#REF!,#REF!,#REF!,#REF!,#REF!,#REF!</definedName>
    <definedName name="LARGUILLO" localSheetId="20" hidden="1">#REF!,#REF!,#REF!,#REF!,#REF!,#REF!,#REF!,#REF!,#REF!,#REF!,#REF!,#REF!,#REF!,#REF!,#REF!,#REF!,#REF!,#REF!,#REF!</definedName>
    <definedName name="LARGUILLO" localSheetId="51" hidden="1">#REF!,#REF!,#REF!,#REF!,#REF!,#REF!,#REF!,#REF!,#REF!,#REF!,#REF!,#REF!,#REF!,#REF!,#REF!,#REF!,#REF!,#REF!,#REF!</definedName>
    <definedName name="LARGUILLO" localSheetId="21" hidden="1">#REF!,#REF!,#REF!,#REF!,#REF!,#REF!,#REF!,#REF!,#REF!,#REF!,#REF!,#REF!,#REF!,#REF!,#REF!,#REF!,#REF!,#REF!,#REF!</definedName>
    <definedName name="LARGUILLO" localSheetId="52" hidden="1">#REF!,#REF!,#REF!,#REF!,#REF!,#REF!,#REF!,#REF!,#REF!,#REF!,#REF!,#REF!,#REF!,#REF!,#REF!,#REF!,#REF!,#REF!,#REF!</definedName>
    <definedName name="LARGUILLO" localSheetId="53" hidden="1">#REF!,#REF!,#REF!,#REF!,#REF!,#REF!,#REF!,#REF!,#REF!,#REF!,#REF!,#REF!,#REF!,#REF!,#REF!,#REF!,#REF!,#REF!,#REF!</definedName>
    <definedName name="LARGUILLO" localSheetId="23" hidden="1">#REF!,#REF!,#REF!,#REF!,#REF!,#REF!,#REF!,#REF!,#REF!,#REF!,#REF!,#REF!,#REF!,#REF!,#REF!,#REF!,#REF!,#REF!,#REF!</definedName>
    <definedName name="LARGUILLO" localSheetId="54" hidden="1">#REF!,#REF!,#REF!,#REF!,#REF!,#REF!,#REF!,#REF!,#REF!,#REF!,#REF!,#REF!,#REF!,#REF!,#REF!,#REF!,#REF!,#REF!,#REF!</definedName>
    <definedName name="LARGUILLO" localSheetId="24" hidden="1">#REF!,#REF!,#REF!,#REF!,#REF!,#REF!,#REF!,#REF!,#REF!,#REF!,#REF!,#REF!,#REF!,#REF!,#REF!,#REF!,#REF!,#REF!,#REF!</definedName>
    <definedName name="LARGUILLO" localSheetId="55" hidden="1">#REF!,#REF!,#REF!,#REF!,#REF!,#REF!,#REF!,#REF!,#REF!,#REF!,#REF!,#REF!,#REF!,#REF!,#REF!,#REF!,#REF!,#REF!,#REF!</definedName>
    <definedName name="LARGUILLO" localSheetId="25" hidden="1">#REF!,#REF!,#REF!,#REF!,#REF!,#REF!,#REF!,#REF!,#REF!,#REF!,#REF!,#REF!,#REF!,#REF!,#REF!,#REF!,#REF!,#REF!,#REF!</definedName>
    <definedName name="LARGUILLO" localSheetId="56" hidden="1">#REF!,#REF!,#REF!,#REF!,#REF!,#REF!,#REF!,#REF!,#REF!,#REF!,#REF!,#REF!,#REF!,#REF!,#REF!,#REF!,#REF!,#REF!,#REF!</definedName>
    <definedName name="LARGUILLO" localSheetId="26" hidden="1">#REF!,#REF!,#REF!,#REF!,#REF!,#REF!,#REF!,#REF!,#REF!,#REF!,#REF!,#REF!,#REF!,#REF!,#REF!,#REF!,#REF!,#REF!,#REF!</definedName>
    <definedName name="LARGUILLO" localSheetId="37" hidden="1">#REF!,#REF!,#REF!,#REF!,#REF!,#REF!,#REF!,#REF!,#REF!,#REF!,#REF!,#REF!,#REF!,#REF!,#REF!,#REF!,#REF!,#REF!,#REF!</definedName>
    <definedName name="LARGUILLO" hidden="1">#REF!,#REF!,#REF!,#REF!,#REF!,#REF!,#REF!,#REF!,#REF!,#REF!,#REF!,#REF!,#REF!,#REF!,#REF!,#REF!,#REF!,#REF!,#REF!</definedName>
    <definedName name="listado1" localSheetId="10" hidden="1">{#N/A,#N/A,FALSE,"PROPON.2001"}</definedName>
    <definedName name="listado1" localSheetId="14" hidden="1">{#N/A,#N/A,FALSE,"PROPON.2001"}</definedName>
    <definedName name="listado1" localSheetId="20" hidden="1">{#N/A,#N/A,FALSE,"PROPON.2001"}</definedName>
    <definedName name="listado1" localSheetId="23" hidden="1">{#N/A,#N/A,FALSE,"PROPON.2001"}</definedName>
    <definedName name="listado1" localSheetId="24" hidden="1">{#N/A,#N/A,FALSE,"PROPON.2001"}</definedName>
    <definedName name="listado1" localSheetId="25" hidden="1">{#N/A,#N/A,FALSE,"PROPON.2001"}</definedName>
    <definedName name="listado1" localSheetId="26" hidden="1">{#N/A,#N/A,FALSE,"PROPON.2001"}</definedName>
    <definedName name="listado1" hidden="1">{#N/A,#N/A,FALSE,"PROPON.2001"}</definedName>
    <definedName name="liuoo" localSheetId="10" hidden="1">{"TAB1",#N/A,TRUE,"GENERAL";"TAB2",#N/A,TRUE,"GENERAL";"TAB3",#N/A,TRUE,"GENERAL";"TAB4",#N/A,TRUE,"GENERAL";"TAB5",#N/A,TRUE,"GENERAL"}</definedName>
    <definedName name="liuoo" localSheetId="14" hidden="1">{"TAB1",#N/A,TRUE,"GENERAL";"TAB2",#N/A,TRUE,"GENERAL";"TAB3",#N/A,TRUE,"GENERAL";"TAB4",#N/A,TRUE,"GENERAL";"TAB5",#N/A,TRUE,"GENERAL"}</definedName>
    <definedName name="liuoo" localSheetId="20" hidden="1">{"TAB1",#N/A,TRUE,"GENERAL";"TAB2",#N/A,TRUE,"GENERAL";"TAB3",#N/A,TRUE,"GENERAL";"TAB4",#N/A,TRUE,"GENERAL";"TAB5",#N/A,TRUE,"GENERAL"}</definedName>
    <definedName name="liuoo" localSheetId="23" hidden="1">{"TAB1",#N/A,TRUE,"GENERAL";"TAB2",#N/A,TRUE,"GENERAL";"TAB3",#N/A,TRUE,"GENERAL";"TAB4",#N/A,TRUE,"GENERAL";"TAB5",#N/A,TRUE,"GENERAL"}</definedName>
    <definedName name="liuoo" localSheetId="24" hidden="1">{"TAB1",#N/A,TRUE,"GENERAL";"TAB2",#N/A,TRUE,"GENERAL";"TAB3",#N/A,TRUE,"GENERAL";"TAB4",#N/A,TRUE,"GENERAL";"TAB5",#N/A,TRUE,"GENERAL"}</definedName>
    <definedName name="liuoo" localSheetId="25" hidden="1">{"TAB1",#N/A,TRUE,"GENERAL";"TAB2",#N/A,TRUE,"GENERAL";"TAB3",#N/A,TRUE,"GENERAL";"TAB4",#N/A,TRUE,"GENERAL";"TAB5",#N/A,TRUE,"GENERAL"}</definedName>
    <definedName name="liuoo" localSheetId="26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0" hidden="1">{"via1",#N/A,TRUE,"general";"via2",#N/A,TRUE,"general";"via3",#N/A,TRUE,"general"}</definedName>
    <definedName name="lkj" localSheetId="14" hidden="1">{"via1",#N/A,TRUE,"general";"via2",#N/A,TRUE,"general";"via3",#N/A,TRUE,"general"}</definedName>
    <definedName name="lkj" localSheetId="20" hidden="1">{"via1",#N/A,TRUE,"general";"via2",#N/A,TRUE,"general";"via3",#N/A,TRUE,"general"}</definedName>
    <definedName name="lkj" localSheetId="23" hidden="1">{"via1",#N/A,TRUE,"general";"via2",#N/A,TRUE,"general";"via3",#N/A,TRUE,"general"}</definedName>
    <definedName name="lkj" localSheetId="24" hidden="1">{"via1",#N/A,TRUE,"general";"via2",#N/A,TRUE,"general";"via3",#N/A,TRUE,"general"}</definedName>
    <definedName name="lkj" localSheetId="25" hidden="1">{"via1",#N/A,TRUE,"general";"via2",#N/A,TRUE,"general";"via3",#N/A,TRUE,"general"}</definedName>
    <definedName name="lkj" localSheetId="26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14" hidden="1">{"TAB1",#N/A,TRUE,"GENERAL";"TAB2",#N/A,TRUE,"GENERAL";"TAB3",#N/A,TRUE,"GENERAL";"TAB4",#N/A,TRUE,"GENERAL";"TAB5",#N/A,TRUE,"GENERAL"}</definedName>
    <definedName name="LKJLJK" localSheetId="20" hidden="1">{"TAB1",#N/A,TRUE,"GENERAL";"TAB2",#N/A,TRUE,"GENERAL";"TAB3",#N/A,TRUE,"GENERAL";"TAB4",#N/A,TRUE,"GENERAL";"TAB5",#N/A,TRUE,"GENERAL"}</definedName>
    <definedName name="LKJLJK" localSheetId="23" hidden="1">{"TAB1",#N/A,TRUE,"GENERAL";"TAB2",#N/A,TRUE,"GENERAL";"TAB3",#N/A,TRUE,"GENERAL";"TAB4",#N/A,TRUE,"GENERAL";"TAB5",#N/A,TRUE,"GENERAL"}</definedName>
    <definedName name="LKJLJK" localSheetId="24" hidden="1">{"TAB1",#N/A,TRUE,"GENERAL";"TAB2",#N/A,TRUE,"GENERAL";"TAB3",#N/A,TRUE,"GENERAL";"TAB4",#N/A,TRUE,"GENERAL";"TAB5",#N/A,TRUE,"GENERAL"}</definedName>
    <definedName name="LKJLJK" localSheetId="25" hidden="1">{"TAB1",#N/A,TRUE,"GENERAL";"TAB2",#N/A,TRUE,"GENERAL";"TAB3",#N/A,TRUE,"GENERAL";"TAB4",#N/A,TRUE,"GENERAL";"TAB5",#N/A,TRUE,"GENERAL"}</definedName>
    <definedName name="LKJLJK" localSheetId="26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0" hidden="1">{#N/A,#N/A,FALSE,"orthoflow";#N/A,#N/A,FALSE,"Miscelaneos";#N/A,#N/A,FALSE,"Instrumentacio";#N/A,#N/A,FALSE,"Electrico";#N/A,#N/A,FALSE,"Valv. Seguridad"}</definedName>
    <definedName name="LL" localSheetId="14" hidden="1">{#N/A,#N/A,FALSE,"orthoflow";#N/A,#N/A,FALSE,"Miscelaneos";#N/A,#N/A,FALSE,"Instrumentacio";#N/A,#N/A,FALSE,"Electrico";#N/A,#N/A,FALSE,"Valv. Seguridad"}</definedName>
    <definedName name="LL" localSheetId="20" hidden="1">{#N/A,#N/A,FALSE,"orthoflow";#N/A,#N/A,FALSE,"Miscelaneos";#N/A,#N/A,FALSE,"Instrumentacio";#N/A,#N/A,FALSE,"Electrico";#N/A,#N/A,FALSE,"Valv. Seguridad"}</definedName>
    <definedName name="LL" localSheetId="23" hidden="1">{#N/A,#N/A,FALSE,"orthoflow";#N/A,#N/A,FALSE,"Miscelaneos";#N/A,#N/A,FALSE,"Instrumentacio";#N/A,#N/A,FALSE,"Electrico";#N/A,#N/A,FALSE,"Valv. Seguridad"}</definedName>
    <definedName name="LL" localSheetId="24" hidden="1">{#N/A,#N/A,FALSE,"orthoflow";#N/A,#N/A,FALSE,"Miscelaneos";#N/A,#N/A,FALSE,"Instrumentacio";#N/A,#N/A,FALSE,"Electrico";#N/A,#N/A,FALSE,"Valv. Seguridad"}</definedName>
    <definedName name="LL" localSheetId="25" hidden="1">{#N/A,#N/A,FALSE,"orthoflow";#N/A,#N/A,FALSE,"Miscelaneos";#N/A,#N/A,FALSE,"Instrumentacio";#N/A,#N/A,FALSE,"Electrico";#N/A,#N/A,FALSE,"Valv. Seguridad"}</definedName>
    <definedName name="LL" localSheetId="26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10" hidden="1">{"via1",#N/A,TRUE,"general";"via2",#N/A,TRUE,"general";"via3",#N/A,TRUE,"general"}</definedName>
    <definedName name="lllllh" localSheetId="14" hidden="1">{"via1",#N/A,TRUE,"general";"via2",#N/A,TRUE,"general";"via3",#N/A,TRUE,"general"}</definedName>
    <definedName name="lllllh" localSheetId="20" hidden="1">{"via1",#N/A,TRUE,"general";"via2",#N/A,TRUE,"general";"via3",#N/A,TRUE,"general"}</definedName>
    <definedName name="lllllh" localSheetId="23" hidden="1">{"via1",#N/A,TRUE,"general";"via2",#N/A,TRUE,"general";"via3",#N/A,TRUE,"general"}</definedName>
    <definedName name="lllllh" localSheetId="24" hidden="1">{"via1",#N/A,TRUE,"general";"via2",#N/A,TRUE,"general";"via3",#N/A,TRUE,"general"}</definedName>
    <definedName name="lllllh" localSheetId="25" hidden="1">{"via1",#N/A,TRUE,"general";"via2",#N/A,TRUE,"general";"via3",#N/A,TRUE,"general"}</definedName>
    <definedName name="lllllh" localSheetId="26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14" hidden="1">{"via1",#N/A,TRUE,"general";"via2",#N/A,TRUE,"general";"via3",#N/A,TRUE,"general"}</definedName>
    <definedName name="lllllllo" localSheetId="20" hidden="1">{"via1",#N/A,TRUE,"general";"via2",#N/A,TRUE,"general";"via3",#N/A,TRUE,"general"}</definedName>
    <definedName name="lllllllo" localSheetId="23" hidden="1">{"via1",#N/A,TRUE,"general";"via2",#N/A,TRUE,"general";"via3",#N/A,TRUE,"general"}</definedName>
    <definedName name="lllllllo" localSheetId="24" hidden="1">{"via1",#N/A,TRUE,"general";"via2",#N/A,TRUE,"general";"via3",#N/A,TRUE,"general"}</definedName>
    <definedName name="lllllllo" localSheetId="25" hidden="1">{"via1",#N/A,TRUE,"general";"via2",#N/A,TRUE,"general";"via3",#N/A,TRUE,"general"}</definedName>
    <definedName name="lllllllo" localSheetId="26" hidden="1">{"via1",#N/A,TRUE,"general";"via2",#N/A,TRUE,"general";"via3",#N/A,TRUE,"general"}</definedName>
    <definedName name="lllllllo" hidden="1">{"via1",#N/A,TRUE,"general";"via2",#N/A,TRUE,"general";"via3",#N/A,TRUE,"general"}</definedName>
    <definedName name="Logo1" localSheetId="40" hidden="1">#REF!</definedName>
    <definedName name="Logo1" localSheetId="10" hidden="1">#REF!</definedName>
    <definedName name="Logo1" localSheetId="41" hidden="1">#REF!</definedName>
    <definedName name="Logo1" localSheetId="44" hidden="1">#REF!</definedName>
    <definedName name="Logo1" localSheetId="14" hidden="1">#REF!</definedName>
    <definedName name="Logo1" localSheetId="50" hidden="1">#REF!</definedName>
    <definedName name="Logo1" localSheetId="20" hidden="1">#REF!</definedName>
    <definedName name="Logo1" localSheetId="51" hidden="1">#REF!</definedName>
    <definedName name="Logo1" localSheetId="21" hidden="1">#REF!</definedName>
    <definedName name="Logo1" localSheetId="52" hidden="1">#REF!</definedName>
    <definedName name="Logo1" localSheetId="53" hidden="1">#REF!</definedName>
    <definedName name="Logo1" localSheetId="23" hidden="1">#REF!</definedName>
    <definedName name="Logo1" localSheetId="54" hidden="1">#REF!</definedName>
    <definedName name="Logo1" localSheetId="55" hidden="1">#REF!</definedName>
    <definedName name="Logo1" localSheetId="25" hidden="1">#REF!</definedName>
    <definedName name="Logo1" localSheetId="56" hidden="1">#REF!</definedName>
    <definedName name="Logo1" localSheetId="26" hidden="1">#REF!</definedName>
    <definedName name="Logo1" localSheetId="37" hidden="1">#REF!</definedName>
    <definedName name="Logo1" hidden="1">#REF!</definedName>
    <definedName name="lolol" localSheetId="10" hidden="1">{"TAB1",#N/A,TRUE,"GENERAL";"TAB2",#N/A,TRUE,"GENERAL";"TAB3",#N/A,TRUE,"GENERAL";"TAB4",#N/A,TRUE,"GENERAL";"TAB5",#N/A,TRUE,"GENERAL"}</definedName>
    <definedName name="lolol" localSheetId="14" hidden="1">{"TAB1",#N/A,TRUE,"GENERAL";"TAB2",#N/A,TRUE,"GENERAL";"TAB3",#N/A,TRUE,"GENERAL";"TAB4",#N/A,TRUE,"GENERAL";"TAB5",#N/A,TRUE,"GENERAL"}</definedName>
    <definedName name="lolol" localSheetId="20" hidden="1">{"TAB1",#N/A,TRUE,"GENERAL";"TAB2",#N/A,TRUE,"GENERAL";"TAB3",#N/A,TRUE,"GENERAL";"TAB4",#N/A,TRUE,"GENERAL";"TAB5",#N/A,TRUE,"GENERAL"}</definedName>
    <definedName name="lolol" localSheetId="23" hidden="1">{"TAB1",#N/A,TRUE,"GENERAL";"TAB2",#N/A,TRUE,"GENERAL";"TAB3",#N/A,TRUE,"GENERAL";"TAB4",#N/A,TRUE,"GENERAL";"TAB5",#N/A,TRUE,"GENERAL"}</definedName>
    <definedName name="lolol" localSheetId="24" hidden="1">{"TAB1",#N/A,TRUE,"GENERAL";"TAB2",#N/A,TRUE,"GENERAL";"TAB3",#N/A,TRUE,"GENERAL";"TAB4",#N/A,TRUE,"GENERAL";"TAB5",#N/A,TRUE,"GENERAL"}</definedName>
    <definedName name="lolol" localSheetId="25" hidden="1">{"TAB1",#N/A,TRUE,"GENERAL";"TAB2",#N/A,TRUE,"GENERAL";"TAB3",#N/A,TRUE,"GENERAL";"TAB4",#N/A,TRUE,"GENERAL";"TAB5",#N/A,TRUE,"GENERAL"}</definedName>
    <definedName name="lolol" localSheetId="26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10" hidden="1">{"via1",#N/A,TRUE,"general";"via2",#N/A,TRUE,"general";"via3",#N/A,TRUE,"general"}</definedName>
    <definedName name="lplpl" localSheetId="14" hidden="1">{"via1",#N/A,TRUE,"general";"via2",#N/A,TRUE,"general";"via3",#N/A,TRUE,"general"}</definedName>
    <definedName name="lplpl" localSheetId="20" hidden="1">{"via1",#N/A,TRUE,"general";"via2",#N/A,TRUE,"general";"via3",#N/A,TRUE,"general"}</definedName>
    <definedName name="lplpl" localSheetId="23" hidden="1">{"via1",#N/A,TRUE,"general";"via2",#N/A,TRUE,"general";"via3",#N/A,TRUE,"general"}</definedName>
    <definedName name="lplpl" localSheetId="24" hidden="1">{"via1",#N/A,TRUE,"general";"via2",#N/A,TRUE,"general";"via3",#N/A,TRUE,"general"}</definedName>
    <definedName name="lplpl" localSheetId="25" hidden="1">{"via1",#N/A,TRUE,"general";"via2",#N/A,TRUE,"general";"via3",#N/A,TRUE,"general"}</definedName>
    <definedName name="lplpl" localSheetId="26" hidden="1">{"via1",#N/A,TRUE,"general";"via2",#N/A,TRUE,"general";"via3",#N/A,TRUE,"general"}</definedName>
    <definedName name="lplpl" hidden="1">{"via1",#N/A,TRUE,"general";"via2",#N/A,TRUE,"general";"via3",#N/A,TRUE,"general"}</definedName>
    <definedName name="LUZ" localSheetId="10" hidden="1">{#N/A,#N/A,FALSE,"PROPON.2001"}</definedName>
    <definedName name="LUZ" localSheetId="14" hidden="1">{#N/A,#N/A,FALSE,"PROPON.2001"}</definedName>
    <definedName name="LUZ" localSheetId="20" hidden="1">{#N/A,#N/A,FALSE,"PROPON.2001"}</definedName>
    <definedName name="LUZ" localSheetId="23" hidden="1">{#N/A,#N/A,FALSE,"PROPON.2001"}</definedName>
    <definedName name="LUZ" localSheetId="24" hidden="1">{#N/A,#N/A,FALSE,"PROPON.2001"}</definedName>
    <definedName name="LUZ" localSheetId="25" hidden="1">{#N/A,#N/A,FALSE,"PROPON.2001"}</definedName>
    <definedName name="LUZ" localSheetId="26" hidden="1">{#N/A,#N/A,FALSE,"PROPON.2001"}</definedName>
    <definedName name="LUZ" hidden="1">{#N/A,#N/A,FALSE,"PROPON.2001"}</definedName>
    <definedName name="M" localSheetId="10" hidden="1">{#N/A,#N/A,FALSE,"PROPON.2001"}</definedName>
    <definedName name="M" localSheetId="14" hidden="1">{#N/A,#N/A,FALSE,"PROPON.2001"}</definedName>
    <definedName name="M" localSheetId="20" hidden="1">{#N/A,#N/A,FALSE,"PROPON.2001"}</definedName>
    <definedName name="M" localSheetId="23" hidden="1">{#N/A,#N/A,FALSE,"PROPON.2001"}</definedName>
    <definedName name="M" localSheetId="24" hidden="1">{#N/A,#N/A,FALSE,"PROPON.2001"}</definedName>
    <definedName name="M" localSheetId="25" hidden="1">{#N/A,#N/A,FALSE,"PROPON.2001"}</definedName>
    <definedName name="M" localSheetId="26" hidden="1">{#N/A,#N/A,FALSE,"PROPON.2001"}</definedName>
    <definedName name="M" hidden="1">{#N/A,#N/A,FALSE,"PROPON.2001"}</definedName>
    <definedName name="mafdsf" localSheetId="10" hidden="1">{"via1",#N/A,TRUE,"general";"via2",#N/A,TRUE,"general";"via3",#N/A,TRUE,"general"}</definedName>
    <definedName name="mafdsf" localSheetId="14" hidden="1">{"via1",#N/A,TRUE,"general";"via2",#N/A,TRUE,"general";"via3",#N/A,TRUE,"general"}</definedName>
    <definedName name="mafdsf" localSheetId="20" hidden="1">{"via1",#N/A,TRUE,"general";"via2",#N/A,TRUE,"general";"via3",#N/A,TRUE,"general"}</definedName>
    <definedName name="mafdsf" localSheetId="23" hidden="1">{"via1",#N/A,TRUE,"general";"via2",#N/A,TRUE,"general";"via3",#N/A,TRUE,"general"}</definedName>
    <definedName name="mafdsf" localSheetId="24" hidden="1">{"via1",#N/A,TRUE,"general";"via2",#N/A,TRUE,"general";"via3",#N/A,TRUE,"general"}</definedName>
    <definedName name="mafdsf" localSheetId="25" hidden="1">{"via1",#N/A,TRUE,"general";"via2",#N/A,TRUE,"general";"via3",#N/A,TRUE,"general"}</definedName>
    <definedName name="mafdsf" localSheetId="26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14" hidden="1">{"TAB1",#N/A,TRUE,"GENERAL";"TAB2",#N/A,TRUE,"GENERAL";"TAB3",#N/A,TRUE,"GENERAL";"TAB4",#N/A,TRUE,"GENERAL";"TAB5",#N/A,TRUE,"GENERAL"}</definedName>
    <definedName name="mao" localSheetId="20" hidden="1">{"TAB1",#N/A,TRUE,"GENERAL";"TAB2",#N/A,TRUE,"GENERAL";"TAB3",#N/A,TRUE,"GENERAL";"TAB4",#N/A,TRUE,"GENERAL";"TAB5",#N/A,TRUE,"GENERAL"}</definedName>
    <definedName name="mao" localSheetId="23" hidden="1">{"TAB1",#N/A,TRUE,"GENERAL";"TAB2",#N/A,TRUE,"GENERAL";"TAB3",#N/A,TRUE,"GENERAL";"TAB4",#N/A,TRUE,"GENERAL";"TAB5",#N/A,TRUE,"GENERAL"}</definedName>
    <definedName name="mao" localSheetId="24" hidden="1">{"TAB1",#N/A,TRUE,"GENERAL";"TAB2",#N/A,TRUE,"GENERAL";"TAB3",#N/A,TRUE,"GENERAL";"TAB4",#N/A,TRUE,"GENERAL";"TAB5",#N/A,TRUE,"GENERAL"}</definedName>
    <definedName name="mao" localSheetId="25" hidden="1">{"TAB1",#N/A,TRUE,"GENERAL";"TAB2",#N/A,TRUE,"GENERAL";"TAB3",#N/A,TRUE,"GENERAL";"TAB4",#N/A,TRUE,"GENERAL";"TAB5",#N/A,TRUE,"GENERAL"}</definedName>
    <definedName name="mao" localSheetId="26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0" hidden="1">{"via1",#N/A,TRUE,"general";"via2",#N/A,TRUE,"general";"via3",#N/A,TRUE,"general"}</definedName>
    <definedName name="maow" localSheetId="14" hidden="1">{"via1",#N/A,TRUE,"general";"via2",#N/A,TRUE,"general";"via3",#N/A,TRUE,"general"}</definedName>
    <definedName name="maow" localSheetId="20" hidden="1">{"via1",#N/A,TRUE,"general";"via2",#N/A,TRUE,"general";"via3",#N/A,TRUE,"general"}</definedName>
    <definedName name="maow" localSheetId="23" hidden="1">{"via1",#N/A,TRUE,"general";"via2",#N/A,TRUE,"general";"via3",#N/A,TRUE,"general"}</definedName>
    <definedName name="maow" localSheetId="24" hidden="1">{"via1",#N/A,TRUE,"general";"via2",#N/A,TRUE,"general";"via3",#N/A,TRUE,"general"}</definedName>
    <definedName name="maow" localSheetId="25" hidden="1">{"via1",#N/A,TRUE,"general";"via2",#N/A,TRUE,"general";"via3",#N/A,TRUE,"general"}</definedName>
    <definedName name="maow" localSheetId="26" hidden="1">{"via1",#N/A,TRUE,"general";"via2",#N/A,TRUE,"general";"via3",#N/A,TRUE,"general"}</definedName>
    <definedName name="maow" hidden="1">{"via1",#N/A,TRUE,"general";"via2",#N/A,TRUE,"general";"via3",#N/A,TRUE,"general"}</definedName>
    <definedName name="MARIA" localSheetId="10" hidden="1">{#N/A,#N/A,FALSE,"PROPON.2001"}</definedName>
    <definedName name="MARIA" localSheetId="14" hidden="1">{#N/A,#N/A,FALSE,"PROPON.2001"}</definedName>
    <definedName name="MARIA" localSheetId="20" hidden="1">{#N/A,#N/A,FALSE,"PROPON.2001"}</definedName>
    <definedName name="MARIA" localSheetId="23" hidden="1">{#N/A,#N/A,FALSE,"PROPON.2001"}</definedName>
    <definedName name="MARIA" localSheetId="24" hidden="1">{#N/A,#N/A,FALSE,"PROPON.2001"}</definedName>
    <definedName name="MARIA" localSheetId="25" hidden="1">{#N/A,#N/A,FALSE,"PROPON.2001"}</definedName>
    <definedName name="MARIA" localSheetId="26" hidden="1">{#N/A,#N/A,FALSE,"PROPON.2001"}</definedName>
    <definedName name="MARIA" hidden="1">{#N/A,#N/A,FALSE,"PROPON.2001"}</definedName>
    <definedName name="MARTA" localSheetId="10" hidden="1">{#N/A,#N/A,FALSE,"PROPON.2001"}</definedName>
    <definedName name="MARTA" localSheetId="14" hidden="1">{#N/A,#N/A,FALSE,"PROPON.2001"}</definedName>
    <definedName name="MARTA" localSheetId="20" hidden="1">{#N/A,#N/A,FALSE,"PROPON.2001"}</definedName>
    <definedName name="MARTA" localSheetId="23" hidden="1">{#N/A,#N/A,FALSE,"PROPON.2001"}</definedName>
    <definedName name="MARTA" localSheetId="24" hidden="1">{#N/A,#N/A,FALSE,"PROPON.2001"}</definedName>
    <definedName name="MARTA" localSheetId="25" hidden="1">{#N/A,#N/A,FALSE,"PROPON.2001"}</definedName>
    <definedName name="MARTA" localSheetId="26" hidden="1">{#N/A,#N/A,FALSE,"PROPON.2001"}</definedName>
    <definedName name="MARTA" hidden="1">{#N/A,#N/A,FALSE,"PROPON.2001"}</definedName>
    <definedName name="MASA" localSheetId="40" hidden="1">#REF!,#REF!,#REF!,#REF!,#REF!,#REF!,#REF!,#REF!,#REF!,#REF!,#REF!,#REF!,#REF!,#REF!,#REF!,#REF!,#REF!,#REF!,#REF!</definedName>
    <definedName name="MASA" localSheetId="10" hidden="1">#REF!,#REF!,#REF!,#REF!,#REF!,#REF!,#REF!,#REF!,#REF!,#REF!,#REF!,#REF!,#REF!,#REF!,#REF!,#REF!,#REF!,#REF!,#REF!</definedName>
    <definedName name="MASA" localSheetId="41" hidden="1">#REF!,#REF!,#REF!,#REF!,#REF!,#REF!,#REF!,#REF!,#REF!,#REF!,#REF!,#REF!,#REF!,#REF!,#REF!,#REF!,#REF!,#REF!,#REF!</definedName>
    <definedName name="MASA" localSheetId="44" hidden="1">#REF!,#REF!,#REF!,#REF!,#REF!,#REF!,#REF!,#REF!,#REF!,#REF!,#REF!,#REF!,#REF!,#REF!,#REF!,#REF!,#REF!,#REF!,#REF!</definedName>
    <definedName name="MASA" localSheetId="14" hidden="1">#REF!,#REF!,#REF!,#REF!,#REF!,#REF!,#REF!,#REF!,#REF!,#REF!,#REF!,#REF!,#REF!,#REF!,#REF!,#REF!,#REF!,#REF!,#REF!</definedName>
    <definedName name="MASA" localSheetId="50" hidden="1">#REF!,#REF!,#REF!,#REF!,#REF!,#REF!,#REF!,#REF!,#REF!,#REF!,#REF!,#REF!,#REF!,#REF!,#REF!,#REF!,#REF!,#REF!,#REF!</definedName>
    <definedName name="MASA" localSheetId="20" hidden="1">#REF!,#REF!,#REF!,#REF!,#REF!,#REF!,#REF!,#REF!,#REF!,#REF!,#REF!,#REF!,#REF!,#REF!,#REF!,#REF!,#REF!,#REF!,#REF!</definedName>
    <definedName name="MASA" localSheetId="51" hidden="1">#REF!,#REF!,#REF!,#REF!,#REF!,#REF!,#REF!,#REF!,#REF!,#REF!,#REF!,#REF!,#REF!,#REF!,#REF!,#REF!,#REF!,#REF!,#REF!</definedName>
    <definedName name="MASA" localSheetId="21" hidden="1">#REF!,#REF!,#REF!,#REF!,#REF!,#REF!,#REF!,#REF!,#REF!,#REF!,#REF!,#REF!,#REF!,#REF!,#REF!,#REF!,#REF!,#REF!,#REF!</definedName>
    <definedName name="MASA" localSheetId="52" hidden="1">#REF!,#REF!,#REF!,#REF!,#REF!,#REF!,#REF!,#REF!,#REF!,#REF!,#REF!,#REF!,#REF!,#REF!,#REF!,#REF!,#REF!,#REF!,#REF!</definedName>
    <definedName name="MASA" localSheetId="53" hidden="1">#REF!,#REF!,#REF!,#REF!,#REF!,#REF!,#REF!,#REF!,#REF!,#REF!,#REF!,#REF!,#REF!,#REF!,#REF!,#REF!,#REF!,#REF!,#REF!</definedName>
    <definedName name="MASA" localSheetId="23" hidden="1">#REF!,#REF!,#REF!,#REF!,#REF!,#REF!,#REF!,#REF!,#REF!,#REF!,#REF!,#REF!,#REF!,#REF!,#REF!,#REF!,#REF!,#REF!,#REF!</definedName>
    <definedName name="MASA" localSheetId="54" hidden="1">#REF!,#REF!,#REF!,#REF!,#REF!,#REF!,#REF!,#REF!,#REF!,#REF!,#REF!,#REF!,#REF!,#REF!,#REF!,#REF!,#REF!,#REF!,#REF!</definedName>
    <definedName name="MASA" localSheetId="24" hidden="1">#REF!,#REF!,#REF!,#REF!,#REF!,#REF!,#REF!,#REF!,#REF!,#REF!,#REF!,#REF!,#REF!,#REF!,#REF!,#REF!,#REF!,#REF!,#REF!</definedName>
    <definedName name="MASA" localSheetId="55" hidden="1">#REF!,#REF!,#REF!,#REF!,#REF!,#REF!,#REF!,#REF!,#REF!,#REF!,#REF!,#REF!,#REF!,#REF!,#REF!,#REF!,#REF!,#REF!,#REF!</definedName>
    <definedName name="MASA" localSheetId="25" hidden="1">#REF!,#REF!,#REF!,#REF!,#REF!,#REF!,#REF!,#REF!,#REF!,#REF!,#REF!,#REF!,#REF!,#REF!,#REF!,#REF!,#REF!,#REF!,#REF!</definedName>
    <definedName name="MASA" localSheetId="56" hidden="1">#REF!,#REF!,#REF!,#REF!,#REF!,#REF!,#REF!,#REF!,#REF!,#REF!,#REF!,#REF!,#REF!,#REF!,#REF!,#REF!,#REF!,#REF!,#REF!</definedName>
    <definedName name="MASA" localSheetId="26" hidden="1">#REF!,#REF!,#REF!,#REF!,#REF!,#REF!,#REF!,#REF!,#REF!,#REF!,#REF!,#REF!,#REF!,#REF!,#REF!,#REF!,#REF!,#REF!,#REF!</definedName>
    <definedName name="MASA" localSheetId="37" hidden="1">#REF!,#REF!,#REF!,#REF!,#REF!,#REF!,#REF!,#REF!,#REF!,#REF!,#REF!,#REF!,#REF!,#REF!,#REF!,#REF!,#REF!,#REF!,#REF!</definedName>
    <definedName name="MASA" hidden="1">#REF!,#REF!,#REF!,#REF!,#REF!,#REF!,#REF!,#REF!,#REF!,#REF!,#REF!,#REF!,#REF!,#REF!,#REF!,#REF!,#REF!,#REF!,#REF!</definedName>
    <definedName name="masor" localSheetId="10" hidden="1">{"via1",#N/A,TRUE,"general";"via2",#N/A,TRUE,"general";"via3",#N/A,TRUE,"general"}</definedName>
    <definedName name="masor" localSheetId="14" hidden="1">{"via1",#N/A,TRUE,"general";"via2",#N/A,TRUE,"general";"via3",#N/A,TRUE,"general"}</definedName>
    <definedName name="masor" localSheetId="20" hidden="1">{"via1",#N/A,TRUE,"general";"via2",#N/A,TRUE,"general";"via3",#N/A,TRUE,"general"}</definedName>
    <definedName name="masor" localSheetId="23" hidden="1">{"via1",#N/A,TRUE,"general";"via2",#N/A,TRUE,"general";"via3",#N/A,TRUE,"general"}</definedName>
    <definedName name="masor" localSheetId="24" hidden="1">{"via1",#N/A,TRUE,"general";"via2",#N/A,TRUE,"general";"via3",#N/A,TRUE,"general"}</definedName>
    <definedName name="masor" localSheetId="25" hidden="1">{"via1",#N/A,TRUE,"general";"via2",#N/A,TRUE,"general";"via3",#N/A,TRUE,"general"}</definedName>
    <definedName name="masor" localSheetId="26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14" hidden="1">{"via1",#N/A,TRUE,"general";"via2",#N/A,TRUE,"general";"via3",#N/A,TRUE,"general"}</definedName>
    <definedName name="mdd" localSheetId="20" hidden="1">{"via1",#N/A,TRUE,"general";"via2",#N/A,TRUE,"general";"via3",#N/A,TRUE,"general"}</definedName>
    <definedName name="mdd" localSheetId="23" hidden="1">{"via1",#N/A,TRUE,"general";"via2",#N/A,TRUE,"general";"via3",#N/A,TRUE,"general"}</definedName>
    <definedName name="mdd" localSheetId="24" hidden="1">{"via1",#N/A,TRUE,"general";"via2",#N/A,TRUE,"general";"via3",#N/A,TRUE,"general"}</definedName>
    <definedName name="mdd" localSheetId="25" hidden="1">{"via1",#N/A,TRUE,"general";"via2",#N/A,TRUE,"general";"via3",#N/A,TRUE,"general"}</definedName>
    <definedName name="mdd" localSheetId="26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14" hidden="1">{"TAB1",#N/A,TRUE,"GENERAL";"TAB2",#N/A,TRUE,"GENERAL";"TAB3",#N/A,TRUE,"GENERAL";"TAB4",#N/A,TRUE,"GENERAL";"TAB5",#N/A,TRUE,"GENERAL"}</definedName>
    <definedName name="meg" localSheetId="20" hidden="1">{"TAB1",#N/A,TRUE,"GENERAL";"TAB2",#N/A,TRUE,"GENERAL";"TAB3",#N/A,TRUE,"GENERAL";"TAB4",#N/A,TRUE,"GENERAL";"TAB5",#N/A,TRUE,"GENERAL"}</definedName>
    <definedName name="meg" localSheetId="23" hidden="1">{"TAB1",#N/A,TRUE,"GENERAL";"TAB2",#N/A,TRUE,"GENERAL";"TAB3",#N/A,TRUE,"GENERAL";"TAB4",#N/A,TRUE,"GENERAL";"TAB5",#N/A,TRUE,"GENERAL"}</definedName>
    <definedName name="meg" localSheetId="24" hidden="1">{"TAB1",#N/A,TRUE,"GENERAL";"TAB2",#N/A,TRUE,"GENERAL";"TAB3",#N/A,TRUE,"GENERAL";"TAB4",#N/A,TRUE,"GENERAL";"TAB5",#N/A,TRUE,"GENERAL"}</definedName>
    <definedName name="meg" localSheetId="25" hidden="1">{"TAB1",#N/A,TRUE,"GENERAL";"TAB2",#N/A,TRUE,"GENERAL";"TAB3",#N/A,TRUE,"GENERAL";"TAB4",#N/A,TRUE,"GENERAL";"TAB5",#N/A,TRUE,"GENERAL"}</definedName>
    <definedName name="meg" localSheetId="26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14" hidden="1">{"TAB1",#N/A,TRUE,"GENERAL";"TAB2",#N/A,TRUE,"GENERAL";"TAB3",#N/A,TRUE,"GENERAL";"TAB4",#N/A,TRUE,"GENERAL";"TAB5",#N/A,TRUE,"GENERAL"}</definedName>
    <definedName name="mfgjrdt" localSheetId="20" hidden="1">{"TAB1",#N/A,TRUE,"GENERAL";"TAB2",#N/A,TRUE,"GENERAL";"TAB3",#N/A,TRUE,"GENERAL";"TAB4",#N/A,TRUE,"GENERAL";"TAB5",#N/A,TRUE,"GENERAL"}</definedName>
    <definedName name="mfgjrdt" localSheetId="23" hidden="1">{"TAB1",#N/A,TRUE,"GENERAL";"TAB2",#N/A,TRUE,"GENERAL";"TAB3",#N/A,TRUE,"GENERAL";"TAB4",#N/A,TRUE,"GENERAL";"TAB5",#N/A,TRUE,"GENERAL"}</definedName>
    <definedName name="mfgjrdt" localSheetId="24" hidden="1">{"TAB1",#N/A,TRUE,"GENERAL";"TAB2",#N/A,TRUE,"GENERAL";"TAB3",#N/A,TRUE,"GENERAL";"TAB4",#N/A,TRUE,"GENERAL";"TAB5",#N/A,TRUE,"GENERAL"}</definedName>
    <definedName name="mfgjrdt" localSheetId="25" hidden="1">{"TAB1",#N/A,TRUE,"GENERAL";"TAB2",#N/A,TRUE,"GENERAL";"TAB3",#N/A,TRUE,"GENERAL";"TAB4",#N/A,TRUE,"GENERAL";"TAB5",#N/A,TRUE,"GENERAL"}</definedName>
    <definedName name="mfgjrdt" localSheetId="26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0" hidden="1">{"via1",#N/A,TRUE,"general";"via2",#N/A,TRUE,"general";"via3",#N/A,TRUE,"general"}</definedName>
    <definedName name="mghm" localSheetId="14" hidden="1">{"via1",#N/A,TRUE,"general";"via2",#N/A,TRUE,"general";"via3",#N/A,TRUE,"general"}</definedName>
    <definedName name="mghm" localSheetId="20" hidden="1">{"via1",#N/A,TRUE,"general";"via2",#N/A,TRUE,"general";"via3",#N/A,TRUE,"general"}</definedName>
    <definedName name="mghm" localSheetId="23" hidden="1">{"via1",#N/A,TRUE,"general";"via2",#N/A,TRUE,"general";"via3",#N/A,TRUE,"general"}</definedName>
    <definedName name="mghm" localSheetId="24" hidden="1">{"via1",#N/A,TRUE,"general";"via2",#N/A,TRUE,"general";"via3",#N/A,TRUE,"general"}</definedName>
    <definedName name="mghm" localSheetId="25" hidden="1">{"via1",#N/A,TRUE,"general";"via2",#N/A,TRUE,"general";"via3",#N/A,TRUE,"general"}</definedName>
    <definedName name="mghm" localSheetId="26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14" hidden="1">{"via1",#N/A,TRUE,"general";"via2",#N/A,TRUE,"general";"via3",#N/A,TRUE,"general"}</definedName>
    <definedName name="mjmj" localSheetId="20" hidden="1">{"via1",#N/A,TRUE,"general";"via2",#N/A,TRUE,"general";"via3",#N/A,TRUE,"general"}</definedName>
    <definedName name="mjmj" localSheetId="23" hidden="1">{"via1",#N/A,TRUE,"general";"via2",#N/A,TRUE,"general";"via3",#N/A,TRUE,"general"}</definedName>
    <definedName name="mjmj" localSheetId="24" hidden="1">{"via1",#N/A,TRUE,"general";"via2",#N/A,TRUE,"general";"via3",#N/A,TRUE,"general"}</definedName>
    <definedName name="mjmj" localSheetId="25" hidden="1">{"via1",#N/A,TRUE,"general";"via2",#N/A,TRUE,"general";"via3",#N/A,TRUE,"general"}</definedName>
    <definedName name="mjmj" localSheetId="26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14" hidden="1">{"via1",#N/A,TRUE,"general";"via2",#N/A,TRUE,"general";"via3",#N/A,TRUE,"general"}</definedName>
    <definedName name="mjmjmn" localSheetId="20" hidden="1">{"via1",#N/A,TRUE,"general";"via2",#N/A,TRUE,"general";"via3",#N/A,TRUE,"general"}</definedName>
    <definedName name="mjmjmn" localSheetId="23" hidden="1">{"via1",#N/A,TRUE,"general";"via2",#N/A,TRUE,"general";"via3",#N/A,TRUE,"general"}</definedName>
    <definedName name="mjmjmn" localSheetId="24" hidden="1">{"via1",#N/A,TRUE,"general";"via2",#N/A,TRUE,"general";"via3",#N/A,TRUE,"general"}</definedName>
    <definedName name="mjmjmn" localSheetId="25" hidden="1">{"via1",#N/A,TRUE,"general";"via2",#N/A,TRUE,"general";"via3",#N/A,TRUE,"general"}</definedName>
    <definedName name="mjmjmn" localSheetId="26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14" hidden="1">{"via1",#N/A,TRUE,"general";"via2",#N/A,TRUE,"general";"via3",#N/A,TRUE,"general"}</definedName>
    <definedName name="mjnhgkio" localSheetId="20" hidden="1">{"via1",#N/A,TRUE,"general";"via2",#N/A,TRUE,"general";"via3",#N/A,TRUE,"general"}</definedName>
    <definedName name="mjnhgkio" localSheetId="23" hidden="1">{"via1",#N/A,TRUE,"general";"via2",#N/A,TRUE,"general";"via3",#N/A,TRUE,"general"}</definedName>
    <definedName name="mjnhgkio" localSheetId="24" hidden="1">{"via1",#N/A,TRUE,"general";"via2",#N/A,TRUE,"general";"via3",#N/A,TRUE,"general"}</definedName>
    <definedName name="mjnhgkio" localSheetId="25" hidden="1">{"via1",#N/A,TRUE,"general";"via2",#N/A,TRUE,"general";"via3",#N/A,TRUE,"general"}</definedName>
    <definedName name="mjnhgkio" localSheetId="26" hidden="1">{"via1",#N/A,TRUE,"general";"via2",#N/A,TRUE,"general";"via3",#N/A,TRUE,"general"}</definedName>
    <definedName name="mjnhgkio" hidden="1">{"via1",#N/A,TRUE,"general";"via2",#N/A,TRUE,"general";"via3",#N/A,TRUE,"general"}</definedName>
    <definedName name="mlm" localSheetId="10" hidden="1">{#N/A,#N/A,FALSE,"PROPON.2001"}</definedName>
    <definedName name="mlm" localSheetId="14" hidden="1">{#N/A,#N/A,FALSE,"PROPON.2001"}</definedName>
    <definedName name="mlm" localSheetId="20" hidden="1">{#N/A,#N/A,FALSE,"PROPON.2001"}</definedName>
    <definedName name="mlm" localSheetId="23" hidden="1">{#N/A,#N/A,FALSE,"PROPON.2001"}</definedName>
    <definedName name="mlm" localSheetId="24" hidden="1">{#N/A,#N/A,FALSE,"PROPON.2001"}</definedName>
    <definedName name="mlm" localSheetId="25" hidden="1">{#N/A,#N/A,FALSE,"PROPON.2001"}</definedName>
    <definedName name="mlm" localSheetId="26" hidden="1">{#N/A,#N/A,FALSE,"PROPON.2001"}</definedName>
    <definedName name="mlm" hidden="1">{#N/A,#N/A,FALSE,"PROPON.2001"}</definedName>
    <definedName name="mmjmjh" localSheetId="10" hidden="1">{"TAB1",#N/A,TRUE,"GENERAL";"TAB2",#N/A,TRUE,"GENERAL";"TAB3",#N/A,TRUE,"GENERAL";"TAB4",#N/A,TRUE,"GENERAL";"TAB5",#N/A,TRUE,"GENERAL"}</definedName>
    <definedName name="mmjmjh" localSheetId="14" hidden="1">{"TAB1",#N/A,TRUE,"GENERAL";"TAB2",#N/A,TRUE,"GENERAL";"TAB3",#N/A,TRUE,"GENERAL";"TAB4",#N/A,TRUE,"GENERAL";"TAB5",#N/A,TRUE,"GENERAL"}</definedName>
    <definedName name="mmjmjh" localSheetId="20" hidden="1">{"TAB1",#N/A,TRUE,"GENERAL";"TAB2",#N/A,TRUE,"GENERAL";"TAB3",#N/A,TRUE,"GENERAL";"TAB4",#N/A,TRUE,"GENERAL";"TAB5",#N/A,TRUE,"GENERAL"}</definedName>
    <definedName name="mmjmjh" localSheetId="23" hidden="1">{"TAB1",#N/A,TRUE,"GENERAL";"TAB2",#N/A,TRUE,"GENERAL";"TAB3",#N/A,TRUE,"GENERAL";"TAB4",#N/A,TRUE,"GENERAL";"TAB5",#N/A,TRUE,"GENERAL"}</definedName>
    <definedName name="mmjmjh" localSheetId="24" hidden="1">{"TAB1",#N/A,TRUE,"GENERAL";"TAB2",#N/A,TRUE,"GENERAL";"TAB3",#N/A,TRUE,"GENERAL";"TAB4",#N/A,TRUE,"GENERAL";"TAB5",#N/A,TRUE,"GENERAL"}</definedName>
    <definedName name="mmjmjh" localSheetId="25" hidden="1">{"TAB1",#N/A,TRUE,"GENERAL";"TAB2",#N/A,TRUE,"GENERAL";"TAB3",#N/A,TRUE,"GENERAL";"TAB4",#N/A,TRUE,"GENERAL";"TAB5",#N/A,TRUE,"GENERAL"}</definedName>
    <definedName name="mmjmjh" localSheetId="26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0" hidden="1">{#N/A,#N/A,FALSE,"PROPON.2001"}</definedName>
    <definedName name="mmm" localSheetId="14" hidden="1">{#N/A,#N/A,FALSE,"PROPON.2001"}</definedName>
    <definedName name="mmm" localSheetId="20" hidden="1">{#N/A,#N/A,FALSE,"PROPON.2001"}</definedName>
    <definedName name="mmm" localSheetId="23" hidden="1">{#N/A,#N/A,FALSE,"PROPON.2001"}</definedName>
    <definedName name="mmm" localSheetId="24" hidden="1">{#N/A,#N/A,FALSE,"PROPON.2001"}</definedName>
    <definedName name="mmm" localSheetId="25" hidden="1">{#N/A,#N/A,FALSE,"PROPON.2001"}</definedName>
    <definedName name="mmm" localSheetId="26" hidden="1">{#N/A,#N/A,FALSE,"PROPON.2001"}</definedName>
    <definedName name="mmm" hidden="1">{#N/A,#N/A,FALSE,"PROPON.2001"}</definedName>
    <definedName name="mmmh" localSheetId="10" hidden="1">{"via1",#N/A,TRUE,"general";"via2",#N/A,TRUE,"general";"via3",#N/A,TRUE,"general"}</definedName>
    <definedName name="mmmh" localSheetId="14" hidden="1">{"via1",#N/A,TRUE,"general";"via2",#N/A,TRUE,"general";"via3",#N/A,TRUE,"general"}</definedName>
    <definedName name="mmmh" localSheetId="20" hidden="1">{"via1",#N/A,TRUE,"general";"via2",#N/A,TRUE,"general";"via3",#N/A,TRUE,"general"}</definedName>
    <definedName name="mmmh" localSheetId="23" hidden="1">{"via1",#N/A,TRUE,"general";"via2",#N/A,TRUE,"general";"via3",#N/A,TRUE,"general"}</definedName>
    <definedName name="mmmh" localSheetId="24" hidden="1">{"via1",#N/A,TRUE,"general";"via2",#N/A,TRUE,"general";"via3",#N/A,TRUE,"general"}</definedName>
    <definedName name="mmmh" localSheetId="25" hidden="1">{"via1",#N/A,TRUE,"general";"via2",#N/A,TRUE,"general";"via3",#N/A,TRUE,"general"}</definedName>
    <definedName name="mmmh" localSheetId="26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14" hidden="1">{"TAB1",#N/A,TRUE,"GENERAL";"TAB2",#N/A,TRUE,"GENERAL";"TAB3",#N/A,TRUE,"GENERAL";"TAB4",#N/A,TRUE,"GENERAL";"TAB5",#N/A,TRUE,"GENERAL"}</definedName>
    <definedName name="mmmmmjyt" localSheetId="20" hidden="1">{"TAB1",#N/A,TRUE,"GENERAL";"TAB2",#N/A,TRUE,"GENERAL";"TAB3",#N/A,TRUE,"GENERAL";"TAB4",#N/A,TRUE,"GENERAL";"TAB5",#N/A,TRUE,"GENERAL"}</definedName>
    <definedName name="mmmmmjyt" localSheetId="23" hidden="1">{"TAB1",#N/A,TRUE,"GENERAL";"TAB2",#N/A,TRUE,"GENERAL";"TAB3",#N/A,TRUE,"GENERAL";"TAB4",#N/A,TRUE,"GENERAL";"TAB5",#N/A,TRUE,"GENERAL"}</definedName>
    <definedName name="mmmmmjyt" localSheetId="24" hidden="1">{"TAB1",#N/A,TRUE,"GENERAL";"TAB2",#N/A,TRUE,"GENERAL";"TAB3",#N/A,TRUE,"GENERAL";"TAB4",#N/A,TRUE,"GENERAL";"TAB5",#N/A,TRUE,"GENERAL"}</definedName>
    <definedName name="mmmmmjyt" localSheetId="25" hidden="1">{"TAB1",#N/A,TRUE,"GENERAL";"TAB2",#N/A,TRUE,"GENERAL";"TAB3",#N/A,TRUE,"GENERAL";"TAB4",#N/A,TRUE,"GENERAL";"TAB5",#N/A,TRUE,"GENERAL"}</definedName>
    <definedName name="mmmmmjyt" localSheetId="26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0" hidden="1">{"via1",#N/A,TRUE,"general";"via2",#N/A,TRUE,"general";"via3",#N/A,TRUE,"general"}</definedName>
    <definedName name="mmmmmmg" localSheetId="14" hidden="1">{"via1",#N/A,TRUE,"general";"via2",#N/A,TRUE,"general";"via3",#N/A,TRUE,"general"}</definedName>
    <definedName name="mmmmmmg" localSheetId="20" hidden="1">{"via1",#N/A,TRUE,"general";"via2",#N/A,TRUE,"general";"via3",#N/A,TRUE,"general"}</definedName>
    <definedName name="mmmmmmg" localSheetId="23" hidden="1">{"via1",#N/A,TRUE,"general";"via2",#N/A,TRUE,"general";"via3",#N/A,TRUE,"general"}</definedName>
    <definedName name="mmmmmmg" localSheetId="24" hidden="1">{"via1",#N/A,TRUE,"general";"via2",#N/A,TRUE,"general";"via3",#N/A,TRUE,"general"}</definedName>
    <definedName name="mmmmmmg" localSheetId="25" hidden="1">{"via1",#N/A,TRUE,"general";"via2",#N/A,TRUE,"general";"via3",#N/A,TRUE,"general"}</definedName>
    <definedName name="mmmmmmg" localSheetId="26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14" hidden="1">{"via1",#N/A,TRUE,"general";"via2",#N/A,TRUE,"general";"via3",#N/A,TRUE,"general"}</definedName>
    <definedName name="MN" localSheetId="20" hidden="1">{"via1",#N/A,TRUE,"general";"via2",#N/A,TRUE,"general";"via3",#N/A,TRUE,"general"}</definedName>
    <definedName name="MN" localSheetId="23" hidden="1">{"via1",#N/A,TRUE,"general";"via2",#N/A,TRUE,"general";"via3",#N/A,TRUE,"general"}</definedName>
    <definedName name="MN" localSheetId="24" hidden="1">{"via1",#N/A,TRUE,"general";"via2",#N/A,TRUE,"general";"via3",#N/A,TRUE,"general"}</definedName>
    <definedName name="MN" localSheetId="25" hidden="1">{"via1",#N/A,TRUE,"general";"via2",#N/A,TRUE,"general";"via3",#N/A,TRUE,"general"}</definedName>
    <definedName name="MN" localSheetId="26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0" hidden="1">{#N/A,#N/A,FALSE,"Hoja1";#N/A,#N/A,FALSE,"Hoja2"}</definedName>
    <definedName name="MOA" localSheetId="14" hidden="1">{#N/A,#N/A,FALSE,"Hoja1";#N/A,#N/A,FALSE,"Hoja2"}</definedName>
    <definedName name="MOA" localSheetId="20" hidden="1">{#N/A,#N/A,FALSE,"Hoja1";#N/A,#N/A,FALSE,"Hoja2"}</definedName>
    <definedName name="MOA" localSheetId="23" hidden="1">{#N/A,#N/A,FALSE,"Hoja1";#N/A,#N/A,FALSE,"Hoja2"}</definedName>
    <definedName name="MOA" localSheetId="24" hidden="1">{#N/A,#N/A,FALSE,"Hoja1";#N/A,#N/A,FALSE,"Hoja2"}</definedName>
    <definedName name="MOA" localSheetId="25" hidden="1">{#N/A,#N/A,FALSE,"Hoja1";#N/A,#N/A,FALSE,"Hoja2"}</definedName>
    <definedName name="MOA" localSheetId="26" hidden="1">{#N/A,#N/A,FALSE,"Hoja1";#N/A,#N/A,FALSE,"Hoja2"}</definedName>
    <definedName name="MOA" hidden="1">{#N/A,#N/A,FALSE,"Hoja1";#N/A,#N/A,FALSE,"Hoja2"}</definedName>
    <definedName name="MODIVejec" localSheetId="10" hidden="1">{#N/A,#N/A,FALSE,"Hoja1";#N/A,#N/A,FALSE,"Hoja2"}</definedName>
    <definedName name="MODIVejec" localSheetId="14" hidden="1">{#N/A,#N/A,FALSE,"Hoja1";#N/A,#N/A,FALSE,"Hoja2"}</definedName>
    <definedName name="MODIVejec" localSheetId="20" hidden="1">{#N/A,#N/A,FALSE,"Hoja1";#N/A,#N/A,FALSE,"Hoja2"}</definedName>
    <definedName name="MODIVejec" localSheetId="23" hidden="1">{#N/A,#N/A,FALSE,"Hoja1";#N/A,#N/A,FALSE,"Hoja2"}</definedName>
    <definedName name="MODIVejec" localSheetId="24" hidden="1">{#N/A,#N/A,FALSE,"Hoja1";#N/A,#N/A,FALSE,"Hoja2"}</definedName>
    <definedName name="MODIVejec" localSheetId="25" hidden="1">{#N/A,#N/A,FALSE,"Hoja1";#N/A,#N/A,FALSE,"Hoja2"}</definedName>
    <definedName name="MODIVejec" localSheetId="26" hidden="1">{#N/A,#N/A,FALSE,"Hoja1";#N/A,#N/A,FALSE,"Hoja2"}</definedName>
    <definedName name="MODIVejec" hidden="1">{#N/A,#N/A,FALSE,"Hoja1";#N/A,#N/A,FALSE,"Hoja2"}</definedName>
    <definedName name="MOE" localSheetId="10" hidden="1">{#N/A,#N/A,FALSE,"Hoja1";#N/A,#N/A,FALSE,"Hoja2"}</definedName>
    <definedName name="MOE" localSheetId="14" hidden="1">{#N/A,#N/A,FALSE,"Hoja1";#N/A,#N/A,FALSE,"Hoja2"}</definedName>
    <definedName name="MOE" localSheetId="20" hidden="1">{#N/A,#N/A,FALSE,"Hoja1";#N/A,#N/A,FALSE,"Hoja2"}</definedName>
    <definedName name="MOE" localSheetId="23" hidden="1">{#N/A,#N/A,FALSE,"Hoja1";#N/A,#N/A,FALSE,"Hoja2"}</definedName>
    <definedName name="MOE" localSheetId="24" hidden="1">{#N/A,#N/A,FALSE,"Hoja1";#N/A,#N/A,FALSE,"Hoja2"}</definedName>
    <definedName name="MOE" localSheetId="25" hidden="1">{#N/A,#N/A,FALSE,"Hoja1";#N/A,#N/A,FALSE,"Hoja2"}</definedName>
    <definedName name="MOE" localSheetId="26" hidden="1">{#N/A,#N/A,FALSE,"Hoja1";#N/A,#N/A,FALSE,"Hoja2"}</definedName>
    <definedName name="MOE" hidden="1">{#N/A,#N/A,FALSE,"Hoja1";#N/A,#N/A,FALSE,"Hoja2"}</definedName>
    <definedName name="n" localSheetId="10" hidden="1">{"via1",#N/A,TRUE,"general";"via2",#N/A,TRUE,"general";"via3",#N/A,TRUE,"general"}</definedName>
    <definedName name="n" localSheetId="14" hidden="1">{"via1",#N/A,TRUE,"general";"via2",#N/A,TRUE,"general";"via3",#N/A,TRUE,"general"}</definedName>
    <definedName name="n" localSheetId="20" hidden="1">{"via1",#N/A,TRUE,"general";"via2",#N/A,TRUE,"general";"via3",#N/A,TRUE,"general"}</definedName>
    <definedName name="n" localSheetId="23" hidden="1">{"via1",#N/A,TRUE,"general";"via2",#N/A,TRUE,"general";"via3",#N/A,TRUE,"general"}</definedName>
    <definedName name="n" localSheetId="24" hidden="1">{"via1",#N/A,TRUE,"general";"via2",#N/A,TRUE,"general";"via3",#N/A,TRUE,"general"}</definedName>
    <definedName name="n" localSheetId="25" hidden="1">{"via1",#N/A,TRUE,"general";"via2",#N/A,TRUE,"general";"via3",#N/A,TRUE,"general"}</definedName>
    <definedName name="n" localSheetId="26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14" hidden="1">{"via1",#N/A,TRUE,"general";"via2",#N/A,TRUE,"general";"via3",#N/A,TRUE,"general"}</definedName>
    <definedName name="nbvnv" localSheetId="20" hidden="1">{"via1",#N/A,TRUE,"general";"via2",#N/A,TRUE,"general";"via3",#N/A,TRUE,"general"}</definedName>
    <definedName name="nbvnv" localSheetId="23" hidden="1">{"via1",#N/A,TRUE,"general";"via2",#N/A,TRUE,"general";"via3",#N/A,TRUE,"general"}</definedName>
    <definedName name="nbvnv" localSheetId="24" hidden="1">{"via1",#N/A,TRUE,"general";"via2",#N/A,TRUE,"general";"via3",#N/A,TRUE,"general"}</definedName>
    <definedName name="nbvnv" localSheetId="25" hidden="1">{"via1",#N/A,TRUE,"general";"via2",#N/A,TRUE,"general";"via3",#N/A,TRUE,"general"}</definedName>
    <definedName name="nbvnv" localSheetId="26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14" hidden="1">{"TAB1",#N/A,TRUE,"GENERAL";"TAB2",#N/A,TRUE,"GENERAL";"TAB3",#N/A,TRUE,"GENERAL";"TAB4",#N/A,TRUE,"GENERAL";"TAB5",#N/A,TRUE,"GENERAL"}</definedName>
    <definedName name="NDHS" localSheetId="20" hidden="1">{"TAB1",#N/A,TRUE,"GENERAL";"TAB2",#N/A,TRUE,"GENERAL";"TAB3",#N/A,TRUE,"GENERAL";"TAB4",#N/A,TRUE,"GENERAL";"TAB5",#N/A,TRUE,"GENERAL"}</definedName>
    <definedName name="NDHS" localSheetId="23" hidden="1">{"TAB1",#N/A,TRUE,"GENERAL";"TAB2",#N/A,TRUE,"GENERAL";"TAB3",#N/A,TRUE,"GENERAL";"TAB4",#N/A,TRUE,"GENERAL";"TAB5",#N/A,TRUE,"GENERAL"}</definedName>
    <definedName name="NDHS" localSheetId="24" hidden="1">{"TAB1",#N/A,TRUE,"GENERAL";"TAB2",#N/A,TRUE,"GENERAL";"TAB3",#N/A,TRUE,"GENERAL";"TAB4",#N/A,TRUE,"GENERAL";"TAB5",#N/A,TRUE,"GENERAL"}</definedName>
    <definedName name="NDHS" localSheetId="25" hidden="1">{"TAB1",#N/A,TRUE,"GENERAL";"TAB2",#N/A,TRUE,"GENERAL";"TAB3",#N/A,TRUE,"GENERAL";"TAB4",#N/A,TRUE,"GENERAL";"TAB5",#N/A,TRUE,"GENERAL"}</definedName>
    <definedName name="NDHS" localSheetId="26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14" hidden="1">{"TAB1",#N/A,TRUE,"GENERAL";"TAB2",#N/A,TRUE,"GENERAL";"TAB3",#N/A,TRUE,"GENERAL";"TAB4",#N/A,TRUE,"GENERAL";"TAB5",#N/A,TRUE,"GENERAL"}</definedName>
    <definedName name="nf" localSheetId="20" hidden="1">{"TAB1",#N/A,TRUE,"GENERAL";"TAB2",#N/A,TRUE,"GENERAL";"TAB3",#N/A,TRUE,"GENERAL";"TAB4",#N/A,TRUE,"GENERAL";"TAB5",#N/A,TRUE,"GENERAL"}</definedName>
    <definedName name="nf" localSheetId="23" hidden="1">{"TAB1",#N/A,TRUE,"GENERAL";"TAB2",#N/A,TRUE,"GENERAL";"TAB3",#N/A,TRUE,"GENERAL";"TAB4",#N/A,TRUE,"GENERAL";"TAB5",#N/A,TRUE,"GENERAL"}</definedName>
    <definedName name="nf" localSheetId="24" hidden="1">{"TAB1",#N/A,TRUE,"GENERAL";"TAB2",#N/A,TRUE,"GENERAL";"TAB3",#N/A,TRUE,"GENERAL";"TAB4",#N/A,TRUE,"GENERAL";"TAB5",#N/A,TRUE,"GENERAL"}</definedName>
    <definedName name="nf" localSheetId="25" hidden="1">{"TAB1",#N/A,TRUE,"GENERAL";"TAB2",#N/A,TRUE,"GENERAL";"TAB3",#N/A,TRUE,"GENERAL";"TAB4",#N/A,TRUE,"GENERAL";"TAB5",#N/A,TRUE,"GENERAL"}</definedName>
    <definedName name="nf" localSheetId="26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0" hidden="1">{"via1",#N/A,TRUE,"general";"via2",#N/A,TRUE,"general";"via3",#N/A,TRUE,"general"}</definedName>
    <definedName name="nfg" localSheetId="14" hidden="1">{"via1",#N/A,TRUE,"general";"via2",#N/A,TRUE,"general";"via3",#N/A,TRUE,"general"}</definedName>
    <definedName name="nfg" localSheetId="20" hidden="1">{"via1",#N/A,TRUE,"general";"via2",#N/A,TRUE,"general";"via3",#N/A,TRUE,"general"}</definedName>
    <definedName name="nfg" localSheetId="23" hidden="1">{"via1",#N/A,TRUE,"general";"via2",#N/A,TRUE,"general";"via3",#N/A,TRUE,"general"}</definedName>
    <definedName name="nfg" localSheetId="24" hidden="1">{"via1",#N/A,TRUE,"general";"via2",#N/A,TRUE,"general";"via3",#N/A,TRUE,"general"}</definedName>
    <definedName name="nfg" localSheetId="25" hidden="1">{"via1",#N/A,TRUE,"general";"via2",#N/A,TRUE,"general";"via3",#N/A,TRUE,"general"}</definedName>
    <definedName name="nfg" localSheetId="26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14" hidden="1">{"via1",#N/A,TRUE,"general";"via2",#N/A,TRUE,"general";"via3",#N/A,TRUE,"general"}</definedName>
    <definedName name="nfgn" localSheetId="20" hidden="1">{"via1",#N/A,TRUE,"general";"via2",#N/A,TRUE,"general";"via3",#N/A,TRUE,"general"}</definedName>
    <definedName name="nfgn" localSheetId="23" hidden="1">{"via1",#N/A,TRUE,"general";"via2",#N/A,TRUE,"general";"via3",#N/A,TRUE,"general"}</definedName>
    <definedName name="nfgn" localSheetId="24" hidden="1">{"via1",#N/A,TRUE,"general";"via2",#N/A,TRUE,"general";"via3",#N/A,TRUE,"general"}</definedName>
    <definedName name="nfgn" localSheetId="25" hidden="1">{"via1",#N/A,TRUE,"general";"via2",#N/A,TRUE,"general";"via3",#N/A,TRUE,"general"}</definedName>
    <definedName name="nfgn" localSheetId="26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14" hidden="1">{"TAB1",#N/A,TRUE,"GENERAL";"TAB2",#N/A,TRUE,"GENERAL";"TAB3",#N/A,TRUE,"GENERAL";"TAB4",#N/A,TRUE,"GENERAL";"TAB5",#N/A,TRUE,"GENERAL"}</definedName>
    <definedName name="ngdn" localSheetId="20" hidden="1">{"TAB1",#N/A,TRUE,"GENERAL";"TAB2",#N/A,TRUE,"GENERAL";"TAB3",#N/A,TRUE,"GENERAL";"TAB4",#N/A,TRUE,"GENERAL";"TAB5",#N/A,TRUE,"GENERAL"}</definedName>
    <definedName name="ngdn" localSheetId="23" hidden="1">{"TAB1",#N/A,TRUE,"GENERAL";"TAB2",#N/A,TRUE,"GENERAL";"TAB3",#N/A,TRUE,"GENERAL";"TAB4",#N/A,TRUE,"GENERAL";"TAB5",#N/A,TRUE,"GENERAL"}</definedName>
    <definedName name="ngdn" localSheetId="24" hidden="1">{"TAB1",#N/A,TRUE,"GENERAL";"TAB2",#N/A,TRUE,"GENERAL";"TAB3",#N/A,TRUE,"GENERAL";"TAB4",#N/A,TRUE,"GENERAL";"TAB5",#N/A,TRUE,"GENERAL"}</definedName>
    <definedName name="ngdn" localSheetId="25" hidden="1">{"TAB1",#N/A,TRUE,"GENERAL";"TAB2",#N/A,TRUE,"GENERAL";"TAB3",#N/A,TRUE,"GENERAL";"TAB4",#N/A,TRUE,"GENERAL";"TAB5",#N/A,TRUE,"GENERAL"}</definedName>
    <definedName name="ngdn" localSheetId="26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0" hidden="1">{"via1",#N/A,TRUE,"general";"via2",#N/A,TRUE,"general";"via3",#N/A,TRUE,"general"}</definedName>
    <definedName name="ngfh" localSheetId="14" hidden="1">{"via1",#N/A,TRUE,"general";"via2",#N/A,TRUE,"general";"via3",#N/A,TRUE,"general"}</definedName>
    <definedName name="ngfh" localSheetId="20" hidden="1">{"via1",#N/A,TRUE,"general";"via2",#N/A,TRUE,"general";"via3",#N/A,TRUE,"general"}</definedName>
    <definedName name="ngfh" localSheetId="23" hidden="1">{"via1",#N/A,TRUE,"general";"via2",#N/A,TRUE,"general";"via3",#N/A,TRUE,"general"}</definedName>
    <definedName name="ngfh" localSheetId="24" hidden="1">{"via1",#N/A,TRUE,"general";"via2",#N/A,TRUE,"general";"via3",#N/A,TRUE,"general"}</definedName>
    <definedName name="ngfh" localSheetId="25" hidden="1">{"via1",#N/A,TRUE,"general";"via2",#N/A,TRUE,"general";"via3",#N/A,TRUE,"general"}</definedName>
    <definedName name="ngfh" localSheetId="26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14" hidden="1">{"via1",#N/A,TRUE,"general";"via2",#N/A,TRUE,"general";"via3",#N/A,TRUE,"general"}</definedName>
    <definedName name="nhn" localSheetId="20" hidden="1">{"via1",#N/A,TRUE,"general";"via2",#N/A,TRUE,"general";"via3",#N/A,TRUE,"general"}</definedName>
    <definedName name="nhn" localSheetId="23" hidden="1">{"via1",#N/A,TRUE,"general";"via2",#N/A,TRUE,"general";"via3",#N/A,TRUE,"general"}</definedName>
    <definedName name="nhn" localSheetId="24" hidden="1">{"via1",#N/A,TRUE,"general";"via2",#N/A,TRUE,"general";"via3",#N/A,TRUE,"general"}</definedName>
    <definedName name="nhn" localSheetId="25" hidden="1">{"via1",#N/A,TRUE,"general";"via2",#N/A,TRUE,"general";"via3",#N/A,TRUE,"general"}</definedName>
    <definedName name="nhn" localSheetId="26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14" hidden="1">{"TAB1",#N/A,TRUE,"GENERAL";"TAB2",#N/A,TRUE,"GENERAL";"TAB3",#N/A,TRUE,"GENERAL";"TAB4",#N/A,TRUE,"GENERAL";"TAB5",#N/A,TRUE,"GENERAL"}</definedName>
    <definedName name="nhncfgn" localSheetId="20" hidden="1">{"TAB1",#N/A,TRUE,"GENERAL";"TAB2",#N/A,TRUE,"GENERAL";"TAB3",#N/A,TRUE,"GENERAL";"TAB4",#N/A,TRUE,"GENERAL";"TAB5",#N/A,TRUE,"GENERAL"}</definedName>
    <definedName name="nhncfgn" localSheetId="23" hidden="1">{"TAB1",#N/A,TRUE,"GENERAL";"TAB2",#N/A,TRUE,"GENERAL";"TAB3",#N/A,TRUE,"GENERAL";"TAB4",#N/A,TRUE,"GENERAL";"TAB5",#N/A,TRUE,"GENERAL"}</definedName>
    <definedName name="nhncfgn" localSheetId="24" hidden="1">{"TAB1",#N/A,TRUE,"GENERAL";"TAB2",#N/A,TRUE,"GENERAL";"TAB3",#N/A,TRUE,"GENERAL";"TAB4",#N/A,TRUE,"GENERAL";"TAB5",#N/A,TRUE,"GENERAL"}</definedName>
    <definedName name="nhncfgn" localSheetId="25" hidden="1">{"TAB1",#N/A,TRUE,"GENERAL";"TAB2",#N/A,TRUE,"GENERAL";"TAB3",#N/A,TRUE,"GENERAL";"TAB4",#N/A,TRUE,"GENERAL";"TAB5",#N/A,TRUE,"GENERAL"}</definedName>
    <definedName name="nhncfgn" localSheetId="26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0" hidden="1">{"via1",#N/A,TRUE,"general";"via2",#N/A,TRUE,"general";"via3",#N/A,TRUE,"general"}</definedName>
    <definedName name="nhndr" localSheetId="14" hidden="1">{"via1",#N/A,TRUE,"general";"via2",#N/A,TRUE,"general";"via3",#N/A,TRUE,"general"}</definedName>
    <definedName name="nhndr" localSheetId="20" hidden="1">{"via1",#N/A,TRUE,"general";"via2",#N/A,TRUE,"general";"via3",#N/A,TRUE,"general"}</definedName>
    <definedName name="nhndr" localSheetId="23" hidden="1">{"via1",#N/A,TRUE,"general";"via2",#N/A,TRUE,"general";"via3",#N/A,TRUE,"general"}</definedName>
    <definedName name="nhndr" localSheetId="24" hidden="1">{"via1",#N/A,TRUE,"general";"via2",#N/A,TRUE,"general";"via3",#N/A,TRUE,"general"}</definedName>
    <definedName name="nhndr" localSheetId="25" hidden="1">{"via1",#N/A,TRUE,"general";"via2",#N/A,TRUE,"general";"via3",#N/A,TRUE,"general"}</definedName>
    <definedName name="nhndr" localSheetId="26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14" hidden="1">{"via1",#N/A,TRUE,"general";"via2",#N/A,TRUE,"general";"via3",#N/A,TRUE,"general"}</definedName>
    <definedName name="nmmmm" localSheetId="20" hidden="1">{"via1",#N/A,TRUE,"general";"via2",#N/A,TRUE,"general";"via3",#N/A,TRUE,"general"}</definedName>
    <definedName name="nmmmm" localSheetId="23" hidden="1">{"via1",#N/A,TRUE,"general";"via2",#N/A,TRUE,"general";"via3",#N/A,TRUE,"general"}</definedName>
    <definedName name="nmmmm" localSheetId="24" hidden="1">{"via1",#N/A,TRUE,"general";"via2",#N/A,TRUE,"general";"via3",#N/A,TRUE,"general"}</definedName>
    <definedName name="nmmmm" localSheetId="25" hidden="1">{"via1",#N/A,TRUE,"general";"via2",#N/A,TRUE,"general";"via3",#N/A,TRUE,"general"}</definedName>
    <definedName name="nmmmm" localSheetId="26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14" hidden="1">{"TAB1",#N/A,TRUE,"GENERAL";"TAB2",#N/A,TRUE,"GENERAL";"TAB3",#N/A,TRUE,"GENERAL";"TAB4",#N/A,TRUE,"GENERAL";"TAB5",#N/A,TRUE,"GENERAL"}</definedName>
    <definedName name="NN" localSheetId="20" hidden="1">{"TAB1",#N/A,TRUE,"GENERAL";"TAB2",#N/A,TRUE,"GENERAL";"TAB3",#N/A,TRUE,"GENERAL";"TAB4",#N/A,TRUE,"GENERAL";"TAB5",#N/A,TRUE,"GENERAL"}</definedName>
    <definedName name="NN" localSheetId="23" hidden="1">{"TAB1",#N/A,TRUE,"GENERAL";"TAB2",#N/A,TRUE,"GENERAL";"TAB3",#N/A,TRUE,"GENERAL";"TAB4",#N/A,TRUE,"GENERAL";"TAB5",#N/A,TRUE,"GENERAL"}</definedName>
    <definedName name="NN" localSheetId="24" hidden="1">{"TAB1",#N/A,TRUE,"GENERAL";"TAB2",#N/A,TRUE,"GENERAL";"TAB3",#N/A,TRUE,"GENERAL";"TAB4",#N/A,TRUE,"GENERAL";"TAB5",#N/A,TRUE,"GENERAL"}</definedName>
    <definedName name="NN" localSheetId="25" hidden="1">{"TAB1",#N/A,TRUE,"GENERAL";"TAB2",#N/A,TRUE,"GENERAL";"TAB3",#N/A,TRUE,"GENERAL";"TAB4",#N/A,TRUE,"GENERAL";"TAB5",#N/A,TRUE,"GENERAL"}</definedName>
    <definedName name="NN" localSheetId="26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14" hidden="1">{"TAB1",#N/A,TRUE,"GENERAL";"TAB2",#N/A,TRUE,"GENERAL";"TAB3",#N/A,TRUE,"GENERAL";"TAB4",#N/A,TRUE,"GENERAL";"TAB5",#N/A,TRUE,"GENERAL"}</definedName>
    <definedName name="nndng" localSheetId="20" hidden="1">{"TAB1",#N/A,TRUE,"GENERAL";"TAB2",#N/A,TRUE,"GENERAL";"TAB3",#N/A,TRUE,"GENERAL";"TAB4",#N/A,TRUE,"GENERAL";"TAB5",#N/A,TRUE,"GENERAL"}</definedName>
    <definedName name="nndng" localSheetId="23" hidden="1">{"TAB1",#N/A,TRUE,"GENERAL";"TAB2",#N/A,TRUE,"GENERAL";"TAB3",#N/A,TRUE,"GENERAL";"TAB4",#N/A,TRUE,"GENERAL";"TAB5",#N/A,TRUE,"GENERAL"}</definedName>
    <definedName name="nndng" localSheetId="24" hidden="1">{"TAB1",#N/A,TRUE,"GENERAL";"TAB2",#N/A,TRUE,"GENERAL";"TAB3",#N/A,TRUE,"GENERAL";"TAB4",#N/A,TRUE,"GENERAL";"TAB5",#N/A,TRUE,"GENERAL"}</definedName>
    <definedName name="nndng" localSheetId="25" hidden="1">{"TAB1",#N/A,TRUE,"GENERAL";"TAB2",#N/A,TRUE,"GENERAL";"TAB3",#N/A,TRUE,"GENERAL";"TAB4",#N/A,TRUE,"GENERAL";"TAB5",#N/A,TRUE,"GENERAL"}</definedName>
    <definedName name="nndng" localSheetId="26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14" hidden="1">{"TAB1",#N/A,TRUE,"GENERAL";"TAB2",#N/A,TRUE,"GENERAL";"TAB3",#N/A,TRUE,"GENERAL";"TAB4",#N/A,TRUE,"GENERAL";"TAB5",#N/A,TRUE,"GENERAL"}</definedName>
    <definedName name="nnn" localSheetId="20" hidden="1">{"TAB1",#N/A,TRUE,"GENERAL";"TAB2",#N/A,TRUE,"GENERAL";"TAB3",#N/A,TRUE,"GENERAL";"TAB4",#N/A,TRUE,"GENERAL";"TAB5",#N/A,TRUE,"GENERAL"}</definedName>
    <definedName name="nnn" localSheetId="23" hidden="1">{"TAB1",#N/A,TRUE,"GENERAL";"TAB2",#N/A,TRUE,"GENERAL";"TAB3",#N/A,TRUE,"GENERAL";"TAB4",#N/A,TRUE,"GENERAL";"TAB5",#N/A,TRUE,"GENERAL"}</definedName>
    <definedName name="nnn" localSheetId="24" hidden="1">{"TAB1",#N/A,TRUE,"GENERAL";"TAB2",#N/A,TRUE,"GENERAL";"TAB3",#N/A,TRUE,"GENERAL";"TAB4",#N/A,TRUE,"GENERAL";"TAB5",#N/A,TRUE,"GENERAL"}</definedName>
    <definedName name="nnn" localSheetId="25" hidden="1">{"TAB1",#N/A,TRUE,"GENERAL";"TAB2",#N/A,TRUE,"GENERAL";"TAB3",#N/A,TRUE,"GENERAL";"TAB4",#N/A,TRUE,"GENERAL";"TAB5",#N/A,TRUE,"GENERAL"}</definedName>
    <definedName name="nnn" localSheetId="26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0" hidden="1">{"via1",#N/A,TRUE,"general";"via2",#N/A,TRUE,"general";"via3",#N/A,TRUE,"general"}</definedName>
    <definedName name="nnnhd" localSheetId="14" hidden="1">{"via1",#N/A,TRUE,"general";"via2",#N/A,TRUE,"general";"via3",#N/A,TRUE,"general"}</definedName>
    <definedName name="nnnhd" localSheetId="20" hidden="1">{"via1",#N/A,TRUE,"general";"via2",#N/A,TRUE,"general";"via3",#N/A,TRUE,"general"}</definedName>
    <definedName name="nnnhd" localSheetId="23" hidden="1">{"via1",#N/A,TRUE,"general";"via2",#N/A,TRUE,"general";"via3",#N/A,TRUE,"general"}</definedName>
    <definedName name="nnnhd" localSheetId="24" hidden="1">{"via1",#N/A,TRUE,"general";"via2",#N/A,TRUE,"general";"via3",#N/A,TRUE,"general"}</definedName>
    <definedName name="nnnhd" localSheetId="25" hidden="1">{"via1",#N/A,TRUE,"general";"via2",#N/A,TRUE,"general";"via3",#N/A,TRUE,"general"}</definedName>
    <definedName name="nnnhd" localSheetId="26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14" hidden="1">{"via1",#N/A,TRUE,"general";"via2",#N/A,TRUE,"general";"via3",#N/A,TRUE,"general"}</definedName>
    <definedName name="nnnnn" localSheetId="20" hidden="1">{"via1",#N/A,TRUE,"general";"via2",#N/A,TRUE,"general";"via3",#N/A,TRUE,"general"}</definedName>
    <definedName name="nnnnn" localSheetId="23" hidden="1">{"via1",#N/A,TRUE,"general";"via2",#N/A,TRUE,"general";"via3",#N/A,TRUE,"general"}</definedName>
    <definedName name="nnnnn" localSheetId="24" hidden="1">{"via1",#N/A,TRUE,"general";"via2",#N/A,TRUE,"general";"via3",#N/A,TRUE,"general"}</definedName>
    <definedName name="nnnnn" localSheetId="25" hidden="1">{"via1",#N/A,TRUE,"general";"via2",#N/A,TRUE,"general";"via3",#N/A,TRUE,"general"}</definedName>
    <definedName name="nnnnn" localSheetId="26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14" hidden="1">{"TAB1",#N/A,TRUE,"GENERAL";"TAB2",#N/A,TRUE,"GENERAL";"TAB3",#N/A,TRUE,"GENERAL";"TAB4",#N/A,TRUE,"GENERAL";"TAB5",#N/A,TRUE,"GENERAL"}</definedName>
    <definedName name="nnnnnd" localSheetId="20" hidden="1">{"TAB1",#N/A,TRUE,"GENERAL";"TAB2",#N/A,TRUE,"GENERAL";"TAB3",#N/A,TRUE,"GENERAL";"TAB4",#N/A,TRUE,"GENERAL";"TAB5",#N/A,TRUE,"GENERAL"}</definedName>
    <definedName name="nnnnnd" localSheetId="23" hidden="1">{"TAB1",#N/A,TRUE,"GENERAL";"TAB2",#N/A,TRUE,"GENERAL";"TAB3",#N/A,TRUE,"GENERAL";"TAB4",#N/A,TRUE,"GENERAL";"TAB5",#N/A,TRUE,"GENERAL"}</definedName>
    <definedName name="nnnnnd" localSheetId="24" hidden="1">{"TAB1",#N/A,TRUE,"GENERAL";"TAB2",#N/A,TRUE,"GENERAL";"TAB3",#N/A,TRUE,"GENERAL";"TAB4",#N/A,TRUE,"GENERAL";"TAB5",#N/A,TRUE,"GENERAL"}</definedName>
    <definedName name="nnnnnd" localSheetId="25" hidden="1">{"TAB1",#N/A,TRUE,"GENERAL";"TAB2",#N/A,TRUE,"GENERAL";"TAB3",#N/A,TRUE,"GENERAL";"TAB4",#N/A,TRUE,"GENERAL";"TAB5",#N/A,TRUE,"GENERAL"}</definedName>
    <definedName name="nnnnnd" localSheetId="26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14" hidden="1">{"TAB1",#N/A,TRUE,"GENERAL";"TAB2",#N/A,TRUE,"GENERAL";"TAB3",#N/A,TRUE,"GENERAL";"TAB4",#N/A,TRUE,"GENERAL";"TAB5",#N/A,TRUE,"GENERAL"}</definedName>
    <definedName name="nnnnnf" localSheetId="20" hidden="1">{"TAB1",#N/A,TRUE,"GENERAL";"TAB2",#N/A,TRUE,"GENERAL";"TAB3",#N/A,TRUE,"GENERAL";"TAB4",#N/A,TRUE,"GENERAL";"TAB5",#N/A,TRUE,"GENERAL"}</definedName>
    <definedName name="nnnnnf" localSheetId="23" hidden="1">{"TAB1",#N/A,TRUE,"GENERAL";"TAB2",#N/A,TRUE,"GENERAL";"TAB3",#N/A,TRUE,"GENERAL";"TAB4",#N/A,TRUE,"GENERAL";"TAB5",#N/A,TRUE,"GENERAL"}</definedName>
    <definedName name="nnnnnf" localSheetId="24" hidden="1">{"TAB1",#N/A,TRUE,"GENERAL";"TAB2",#N/A,TRUE,"GENERAL";"TAB3",#N/A,TRUE,"GENERAL";"TAB4",#N/A,TRUE,"GENERAL";"TAB5",#N/A,TRUE,"GENERAL"}</definedName>
    <definedName name="nnnnnf" localSheetId="25" hidden="1">{"TAB1",#N/A,TRUE,"GENERAL";"TAB2",#N/A,TRUE,"GENERAL";"TAB3",#N/A,TRUE,"GENERAL";"TAB4",#N/A,TRUE,"GENERAL";"TAB5",#N/A,TRUE,"GENERAL"}</definedName>
    <definedName name="nnnnnf" localSheetId="26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0" hidden="1">{"via1",#N/A,TRUE,"general";"via2",#N/A,TRUE,"general";"via3",#N/A,TRUE,"general"}</definedName>
    <definedName name="nnnnnh" localSheetId="14" hidden="1">{"via1",#N/A,TRUE,"general";"via2",#N/A,TRUE,"general";"via3",#N/A,TRUE,"general"}</definedName>
    <definedName name="nnnnnh" localSheetId="20" hidden="1">{"via1",#N/A,TRUE,"general";"via2",#N/A,TRUE,"general";"via3",#N/A,TRUE,"general"}</definedName>
    <definedName name="nnnnnh" localSheetId="23" hidden="1">{"via1",#N/A,TRUE,"general";"via2",#N/A,TRUE,"general";"via3",#N/A,TRUE,"general"}</definedName>
    <definedName name="nnnnnh" localSheetId="24" hidden="1">{"via1",#N/A,TRUE,"general";"via2",#N/A,TRUE,"general";"via3",#N/A,TRUE,"general"}</definedName>
    <definedName name="nnnnnh" localSheetId="25" hidden="1">{"via1",#N/A,TRUE,"general";"via2",#N/A,TRUE,"general";"via3",#N/A,TRUE,"general"}</definedName>
    <definedName name="nnnnnh" localSheetId="26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14" hidden="1">{"via1",#N/A,TRUE,"general";"via2",#N/A,TRUE,"general";"via3",#N/A,TRUE,"general"}</definedName>
    <definedName name="nxn" localSheetId="20" hidden="1">{"via1",#N/A,TRUE,"general";"via2",#N/A,TRUE,"general";"via3",#N/A,TRUE,"general"}</definedName>
    <definedName name="nxn" localSheetId="23" hidden="1">{"via1",#N/A,TRUE,"general";"via2",#N/A,TRUE,"general";"via3",#N/A,TRUE,"general"}</definedName>
    <definedName name="nxn" localSheetId="24" hidden="1">{"via1",#N/A,TRUE,"general";"via2",#N/A,TRUE,"general";"via3",#N/A,TRUE,"general"}</definedName>
    <definedName name="nxn" localSheetId="25" hidden="1">{"via1",#N/A,TRUE,"general";"via2",#N/A,TRUE,"general";"via3",#N/A,TRUE,"general"}</definedName>
    <definedName name="nxn" localSheetId="26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14" hidden="1">{"via1",#N/A,TRUE,"general";"via2",#N/A,TRUE,"general";"via3",#N/A,TRUE,"general"}</definedName>
    <definedName name="ñpñpñ" localSheetId="20" hidden="1">{"via1",#N/A,TRUE,"general";"via2",#N/A,TRUE,"general";"via3",#N/A,TRUE,"general"}</definedName>
    <definedName name="ñpñpñ" localSheetId="23" hidden="1">{"via1",#N/A,TRUE,"general";"via2",#N/A,TRUE,"general";"via3",#N/A,TRUE,"general"}</definedName>
    <definedName name="ñpñpñ" localSheetId="24" hidden="1">{"via1",#N/A,TRUE,"general";"via2",#N/A,TRUE,"general";"via3",#N/A,TRUE,"general"}</definedName>
    <definedName name="ñpñpñ" localSheetId="25" hidden="1">{"via1",#N/A,TRUE,"general";"via2",#N/A,TRUE,"general";"via3",#N/A,TRUE,"general"}</definedName>
    <definedName name="ñpñpñ" localSheetId="26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14" hidden="1">{"via1",#N/A,TRUE,"general";"via2",#N/A,TRUE,"general";"via3",#N/A,TRUE,"general"}</definedName>
    <definedName name="o9o9" localSheetId="20" hidden="1">{"via1",#N/A,TRUE,"general";"via2",#N/A,TRUE,"general";"via3",#N/A,TRUE,"general"}</definedName>
    <definedName name="o9o9" localSheetId="23" hidden="1">{"via1",#N/A,TRUE,"general";"via2",#N/A,TRUE,"general";"via3",#N/A,TRUE,"general"}</definedName>
    <definedName name="o9o9" localSheetId="24" hidden="1">{"via1",#N/A,TRUE,"general";"via2",#N/A,TRUE,"general";"via3",#N/A,TRUE,"general"}</definedName>
    <definedName name="o9o9" localSheetId="25" hidden="1">{"via1",#N/A,TRUE,"general";"via2",#N/A,TRUE,"general";"via3",#N/A,TRUE,"general"}</definedName>
    <definedName name="o9o9" localSheetId="26" hidden="1">{"via1",#N/A,TRUE,"general";"via2",#N/A,TRUE,"general";"via3",#N/A,TRUE,"general"}</definedName>
    <definedName name="o9o9" hidden="1">{"via1",#N/A,TRUE,"general";"via2",#N/A,TRUE,"general";"via3",#N/A,TRUE,"general"}</definedName>
    <definedName name="obras" localSheetId="40" hidden="1">#REF!</definedName>
    <definedName name="obras" localSheetId="10" hidden="1">#REF!</definedName>
    <definedName name="obras" localSheetId="41" hidden="1">#REF!</definedName>
    <definedName name="obras" localSheetId="44" hidden="1">#REF!</definedName>
    <definedName name="obras" localSheetId="14" hidden="1">#REF!</definedName>
    <definedName name="obras" localSheetId="50" hidden="1">#REF!</definedName>
    <definedName name="obras" localSheetId="20" hidden="1">#REF!</definedName>
    <definedName name="obras" localSheetId="51" hidden="1">#REF!</definedName>
    <definedName name="obras" localSheetId="21" hidden="1">#REF!</definedName>
    <definedName name="obras" localSheetId="52" hidden="1">#REF!</definedName>
    <definedName name="obras" localSheetId="53" hidden="1">#REF!</definedName>
    <definedName name="obras" localSheetId="23" hidden="1">#REF!</definedName>
    <definedName name="obras" localSheetId="54" hidden="1">#REF!</definedName>
    <definedName name="obras" localSheetId="55" hidden="1">#REF!</definedName>
    <definedName name="obras" localSheetId="25" hidden="1">#REF!</definedName>
    <definedName name="obras" localSheetId="56" hidden="1">#REF!</definedName>
    <definedName name="obras" localSheetId="26" hidden="1">#REF!</definedName>
    <definedName name="obras" localSheetId="37" hidden="1">#REF!</definedName>
    <definedName name="obras" hidden="1">#REF!</definedName>
    <definedName name="obras11" localSheetId="40" hidden="1">#REF!</definedName>
    <definedName name="obras11" localSheetId="10" hidden="1">#REF!</definedName>
    <definedName name="obras11" localSheetId="41" hidden="1">#REF!</definedName>
    <definedName name="obras11" localSheetId="44" hidden="1">#REF!</definedName>
    <definedName name="obras11" localSheetId="14" hidden="1">#REF!</definedName>
    <definedName name="obras11" localSheetId="50" hidden="1">#REF!</definedName>
    <definedName name="obras11" localSheetId="20" hidden="1">#REF!</definedName>
    <definedName name="obras11" localSheetId="51" hidden="1">#REF!</definedName>
    <definedName name="obras11" localSheetId="21" hidden="1">#REF!</definedName>
    <definedName name="obras11" localSheetId="52" hidden="1">#REF!</definedName>
    <definedName name="obras11" localSheetId="53" hidden="1">#REF!</definedName>
    <definedName name="obras11" localSheetId="23" hidden="1">#REF!</definedName>
    <definedName name="obras11" localSheetId="54" hidden="1">#REF!</definedName>
    <definedName name="obras11" localSheetId="55" hidden="1">#REF!</definedName>
    <definedName name="obras11" localSheetId="25" hidden="1">#REF!</definedName>
    <definedName name="obras11" localSheetId="56" hidden="1">#REF!</definedName>
    <definedName name="obras11" localSheetId="26" hidden="1">#REF!</definedName>
    <definedName name="obras11" localSheetId="37" hidden="1">#REF!</definedName>
    <definedName name="obras11" hidden="1">#REF!</definedName>
    <definedName name="OCTUBRE" localSheetId="10" hidden="1">{#N/A,#N/A,FALSE,"orthoflow";#N/A,#N/A,FALSE,"Miscelaneos";#N/A,#N/A,FALSE,"Instrumentacio";#N/A,#N/A,FALSE,"Electrico";#N/A,#N/A,FALSE,"Valv. Seguridad"}</definedName>
    <definedName name="OCTUBRE" localSheetId="14" hidden="1">{#N/A,#N/A,FALSE,"orthoflow";#N/A,#N/A,FALSE,"Miscelaneos";#N/A,#N/A,FALSE,"Instrumentacio";#N/A,#N/A,FALSE,"Electrico";#N/A,#N/A,FALSE,"Valv. Seguridad"}</definedName>
    <definedName name="OCTUBRE" localSheetId="20" hidden="1">{#N/A,#N/A,FALSE,"orthoflow";#N/A,#N/A,FALSE,"Miscelaneos";#N/A,#N/A,FALSE,"Instrumentacio";#N/A,#N/A,FALSE,"Electrico";#N/A,#N/A,FALSE,"Valv. Seguridad"}</definedName>
    <definedName name="OCTUBRE" localSheetId="23" hidden="1">{#N/A,#N/A,FALSE,"orthoflow";#N/A,#N/A,FALSE,"Miscelaneos";#N/A,#N/A,FALSE,"Instrumentacio";#N/A,#N/A,FALSE,"Electrico";#N/A,#N/A,FALSE,"Valv. Seguridad"}</definedName>
    <definedName name="OCTUBRE" localSheetId="24" hidden="1">{#N/A,#N/A,FALSE,"orthoflow";#N/A,#N/A,FALSE,"Miscelaneos";#N/A,#N/A,FALSE,"Instrumentacio";#N/A,#N/A,FALSE,"Electrico";#N/A,#N/A,FALSE,"Valv. Seguridad"}</definedName>
    <definedName name="OCTUBRE" localSheetId="25" hidden="1">{#N/A,#N/A,FALSE,"orthoflow";#N/A,#N/A,FALSE,"Miscelaneos";#N/A,#N/A,FALSE,"Instrumentacio";#N/A,#N/A,FALSE,"Electrico";#N/A,#N/A,FALSE,"Valv. Seguridad"}</definedName>
    <definedName name="OCTUBRE" localSheetId="26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ret" localSheetId="10" hidden="1">{"TAB1",#N/A,TRUE,"GENERAL";"TAB2",#N/A,TRUE,"GENERAL";"TAB3",#N/A,TRUE,"GENERAL";"TAB4",#N/A,TRUE,"GENERAL";"TAB5",#N/A,TRUE,"GENERAL"}</definedName>
    <definedName name="oiret" localSheetId="14" hidden="1">{"TAB1",#N/A,TRUE,"GENERAL";"TAB2",#N/A,TRUE,"GENERAL";"TAB3",#N/A,TRUE,"GENERAL";"TAB4",#N/A,TRUE,"GENERAL";"TAB5",#N/A,TRUE,"GENERAL"}</definedName>
    <definedName name="oiret" localSheetId="20" hidden="1">{"TAB1",#N/A,TRUE,"GENERAL";"TAB2",#N/A,TRUE,"GENERAL";"TAB3",#N/A,TRUE,"GENERAL";"TAB4",#N/A,TRUE,"GENERAL";"TAB5",#N/A,TRUE,"GENERAL"}</definedName>
    <definedName name="oiret" localSheetId="23" hidden="1">{"TAB1",#N/A,TRUE,"GENERAL";"TAB2",#N/A,TRUE,"GENERAL";"TAB3",#N/A,TRUE,"GENERAL";"TAB4",#N/A,TRUE,"GENERAL";"TAB5",#N/A,TRUE,"GENERAL"}</definedName>
    <definedName name="oiret" localSheetId="24" hidden="1">{"TAB1",#N/A,TRUE,"GENERAL";"TAB2",#N/A,TRUE,"GENERAL";"TAB3",#N/A,TRUE,"GENERAL";"TAB4",#N/A,TRUE,"GENERAL";"TAB5",#N/A,TRUE,"GENERAL"}</definedName>
    <definedName name="oiret" localSheetId="25" hidden="1">{"TAB1",#N/A,TRUE,"GENERAL";"TAB2",#N/A,TRUE,"GENERAL";"TAB3",#N/A,TRUE,"GENERAL";"TAB4",#N/A,TRUE,"GENERAL";"TAB5",#N/A,TRUE,"GENERAL"}</definedName>
    <definedName name="oiret" localSheetId="26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14" hidden="1">{"TAB1",#N/A,TRUE,"GENERAL";"TAB2",#N/A,TRUE,"GENERAL";"TAB3",#N/A,TRUE,"GENERAL";"TAB4",#N/A,TRUE,"GENERAL";"TAB5",#N/A,TRUE,"GENERAL"}</definedName>
    <definedName name="oirgrth" localSheetId="20" hidden="1">{"TAB1",#N/A,TRUE,"GENERAL";"TAB2",#N/A,TRUE,"GENERAL";"TAB3",#N/A,TRUE,"GENERAL";"TAB4",#N/A,TRUE,"GENERAL";"TAB5",#N/A,TRUE,"GENERAL"}</definedName>
    <definedName name="oirgrth" localSheetId="23" hidden="1">{"TAB1",#N/A,TRUE,"GENERAL";"TAB2",#N/A,TRUE,"GENERAL";"TAB3",#N/A,TRUE,"GENERAL";"TAB4",#N/A,TRUE,"GENERAL";"TAB5",#N/A,TRUE,"GENERAL"}</definedName>
    <definedName name="oirgrth" localSheetId="24" hidden="1">{"TAB1",#N/A,TRUE,"GENERAL";"TAB2",#N/A,TRUE,"GENERAL";"TAB3",#N/A,TRUE,"GENERAL";"TAB4",#N/A,TRUE,"GENERAL";"TAB5",#N/A,TRUE,"GENERAL"}</definedName>
    <definedName name="oirgrth" localSheetId="25" hidden="1">{"TAB1",#N/A,TRUE,"GENERAL";"TAB2",#N/A,TRUE,"GENERAL";"TAB3",#N/A,TRUE,"GENERAL";"TAB4",#N/A,TRUE,"GENERAL";"TAB5",#N/A,TRUE,"GENERAL"}</definedName>
    <definedName name="oirgrth" localSheetId="26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0" hidden="1">{"via1",#N/A,TRUE,"general";"via2",#N/A,TRUE,"general";"via3",#N/A,TRUE,"general"}</definedName>
    <definedName name="OIUOIU" localSheetId="14" hidden="1">{"via1",#N/A,TRUE,"general";"via2",#N/A,TRUE,"general";"via3",#N/A,TRUE,"general"}</definedName>
    <definedName name="OIUOIU" localSheetId="20" hidden="1">{"via1",#N/A,TRUE,"general";"via2",#N/A,TRUE,"general";"via3",#N/A,TRUE,"general"}</definedName>
    <definedName name="OIUOIU" localSheetId="23" hidden="1">{"via1",#N/A,TRUE,"general";"via2",#N/A,TRUE,"general";"via3",#N/A,TRUE,"general"}</definedName>
    <definedName name="OIUOIU" localSheetId="24" hidden="1">{"via1",#N/A,TRUE,"general";"via2",#N/A,TRUE,"general";"via3",#N/A,TRUE,"general"}</definedName>
    <definedName name="OIUOIU" localSheetId="25" hidden="1">{"via1",#N/A,TRUE,"general";"via2",#N/A,TRUE,"general";"via3",#N/A,TRUE,"general"}</definedName>
    <definedName name="OIUOIU" localSheetId="26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10" hidden="1">{"via1",#N/A,TRUE,"general";"via2",#N/A,TRUE,"general";"via3",#N/A,TRUE,"general"}</definedName>
    <definedName name="ooo" localSheetId="14" hidden="1">{"via1",#N/A,TRUE,"general";"via2",#N/A,TRUE,"general";"via3",#N/A,TRUE,"general"}</definedName>
    <definedName name="ooo" localSheetId="20" hidden="1">{"via1",#N/A,TRUE,"general";"via2",#N/A,TRUE,"general";"via3",#N/A,TRUE,"general"}</definedName>
    <definedName name="ooo" localSheetId="23" hidden="1">{"via1",#N/A,TRUE,"general";"via2",#N/A,TRUE,"general";"via3",#N/A,TRUE,"general"}</definedName>
    <definedName name="ooo" localSheetId="24" hidden="1">{"via1",#N/A,TRUE,"general";"via2",#N/A,TRUE,"general";"via3",#N/A,TRUE,"general"}</definedName>
    <definedName name="ooo" localSheetId="25" hidden="1">{"via1",#N/A,TRUE,"general";"via2",#N/A,TRUE,"general";"via3",#N/A,TRUE,"general"}</definedName>
    <definedName name="ooo" localSheetId="26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14" hidden="1">{"TAB1",#N/A,TRUE,"GENERAL";"TAB2",#N/A,TRUE,"GENERAL";"TAB3",#N/A,TRUE,"GENERAL";"TAB4",#N/A,TRUE,"GENERAL";"TAB5",#N/A,TRUE,"GENERAL"}</definedName>
    <definedName name="ooooiii" localSheetId="20" hidden="1">{"TAB1",#N/A,TRUE,"GENERAL";"TAB2",#N/A,TRUE,"GENERAL";"TAB3",#N/A,TRUE,"GENERAL";"TAB4",#N/A,TRUE,"GENERAL";"TAB5",#N/A,TRUE,"GENERAL"}</definedName>
    <definedName name="ooooiii" localSheetId="23" hidden="1">{"TAB1",#N/A,TRUE,"GENERAL";"TAB2",#N/A,TRUE,"GENERAL";"TAB3",#N/A,TRUE,"GENERAL";"TAB4",#N/A,TRUE,"GENERAL";"TAB5",#N/A,TRUE,"GENERAL"}</definedName>
    <definedName name="ooooiii" localSheetId="24" hidden="1">{"TAB1",#N/A,TRUE,"GENERAL";"TAB2",#N/A,TRUE,"GENERAL";"TAB3",#N/A,TRUE,"GENERAL";"TAB4",#N/A,TRUE,"GENERAL";"TAB5",#N/A,TRUE,"GENERAL"}</definedName>
    <definedName name="ooooiii" localSheetId="25" hidden="1">{"TAB1",#N/A,TRUE,"GENERAL";"TAB2",#N/A,TRUE,"GENERAL";"TAB3",#N/A,TRUE,"GENERAL";"TAB4",#N/A,TRUE,"GENERAL";"TAB5",#N/A,TRUE,"GENERAL"}</definedName>
    <definedName name="ooooiii" localSheetId="26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0" hidden="1">{"via1",#N/A,TRUE,"general";"via2",#N/A,TRUE,"general";"via3",#N/A,TRUE,"general"}</definedName>
    <definedName name="oooos" localSheetId="14" hidden="1">{"via1",#N/A,TRUE,"general";"via2",#N/A,TRUE,"general";"via3",#N/A,TRUE,"general"}</definedName>
    <definedName name="oooos" localSheetId="20" hidden="1">{"via1",#N/A,TRUE,"general";"via2",#N/A,TRUE,"general";"via3",#N/A,TRUE,"general"}</definedName>
    <definedName name="oooos" localSheetId="23" hidden="1">{"via1",#N/A,TRUE,"general";"via2",#N/A,TRUE,"general";"via3",#N/A,TRUE,"general"}</definedName>
    <definedName name="oooos" localSheetId="24" hidden="1">{"via1",#N/A,TRUE,"general";"via2",#N/A,TRUE,"general";"via3",#N/A,TRUE,"general"}</definedName>
    <definedName name="oooos" localSheetId="25" hidden="1">{"via1",#N/A,TRUE,"general";"via2",#N/A,TRUE,"general";"via3",#N/A,TRUE,"general"}</definedName>
    <definedName name="oooos" localSheetId="26" hidden="1">{"via1",#N/A,TRUE,"general";"via2",#N/A,TRUE,"general";"via3",#N/A,TRUE,"general"}</definedName>
    <definedName name="oooos" hidden="1">{"via1",#N/A,TRUE,"general";"via2",#N/A,TRUE,"general";"via3",#N/A,TRUE,"general"}</definedName>
    <definedName name="ORIGINAL" localSheetId="10" hidden="1">{#N/A,#N/A,FALSE,"orthoflow";#N/A,#N/A,FALSE,"Miscelaneos";#N/A,#N/A,FALSE,"Instrumentacio";#N/A,#N/A,FALSE,"Electrico";#N/A,#N/A,FALSE,"Valv. Seguridad"}</definedName>
    <definedName name="ORIGINAL" localSheetId="14" hidden="1">{#N/A,#N/A,FALSE,"orthoflow";#N/A,#N/A,FALSE,"Miscelaneos";#N/A,#N/A,FALSE,"Instrumentacio";#N/A,#N/A,FALSE,"Electrico";#N/A,#N/A,FALSE,"Valv. Seguridad"}</definedName>
    <definedName name="ORIGINAL" localSheetId="20" hidden="1">{#N/A,#N/A,FALSE,"orthoflow";#N/A,#N/A,FALSE,"Miscelaneos";#N/A,#N/A,FALSE,"Instrumentacio";#N/A,#N/A,FALSE,"Electrico";#N/A,#N/A,FALSE,"Valv. Seguridad"}</definedName>
    <definedName name="ORIGINAL" localSheetId="23" hidden="1">{#N/A,#N/A,FALSE,"orthoflow";#N/A,#N/A,FALSE,"Miscelaneos";#N/A,#N/A,FALSE,"Instrumentacio";#N/A,#N/A,FALSE,"Electrico";#N/A,#N/A,FALSE,"Valv. Seguridad"}</definedName>
    <definedName name="ORIGINAL" localSheetId="24" hidden="1">{#N/A,#N/A,FALSE,"orthoflow";#N/A,#N/A,FALSE,"Miscelaneos";#N/A,#N/A,FALSE,"Instrumentacio";#N/A,#N/A,FALSE,"Electrico";#N/A,#N/A,FALSE,"Valv. Seguridad"}</definedName>
    <definedName name="ORIGINAL" localSheetId="25" hidden="1">{#N/A,#N/A,FALSE,"orthoflow";#N/A,#N/A,FALSE,"Miscelaneos";#N/A,#N/A,FALSE,"Instrumentacio";#N/A,#N/A,FALSE,"Electrico";#N/A,#N/A,FALSE,"Valv. Seguridad"}</definedName>
    <definedName name="ORIGINAL" localSheetId="26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40" hidden="1">#REF!</definedName>
    <definedName name="OROZCO" localSheetId="10" hidden="1">#REF!</definedName>
    <definedName name="OROZCO" localSheetId="41" hidden="1">#REF!</definedName>
    <definedName name="OROZCO" localSheetId="44" hidden="1">#REF!</definedName>
    <definedName name="OROZCO" localSheetId="14" hidden="1">#REF!</definedName>
    <definedName name="OROZCO" localSheetId="50" hidden="1">#REF!</definedName>
    <definedName name="OROZCO" localSheetId="20" hidden="1">#REF!</definedName>
    <definedName name="OROZCO" localSheetId="51" hidden="1">#REF!</definedName>
    <definedName name="OROZCO" localSheetId="21" hidden="1">#REF!</definedName>
    <definedName name="OROZCO" localSheetId="52" hidden="1">#REF!</definedName>
    <definedName name="OROZCO" localSheetId="53" hidden="1">#REF!</definedName>
    <definedName name="OROZCO" localSheetId="23" hidden="1">#REF!</definedName>
    <definedName name="OROZCO" localSheetId="54" hidden="1">#REF!</definedName>
    <definedName name="OROZCO" localSheetId="55" hidden="1">#REF!</definedName>
    <definedName name="OROZCO" localSheetId="25" hidden="1">#REF!</definedName>
    <definedName name="OROZCO" localSheetId="56" hidden="1">#REF!</definedName>
    <definedName name="OROZCO" localSheetId="26" hidden="1">#REF!</definedName>
    <definedName name="OROZCO" localSheetId="37" hidden="1">#REF!</definedName>
    <definedName name="OROZCO" hidden="1">#REF!</definedName>
    <definedName name="p0p0" localSheetId="10" hidden="1">{"via1",#N/A,TRUE,"general";"via2",#N/A,TRUE,"general";"via3",#N/A,TRUE,"general"}</definedName>
    <definedName name="p0p0" localSheetId="14" hidden="1">{"via1",#N/A,TRUE,"general";"via2",#N/A,TRUE,"general";"via3",#N/A,TRUE,"general"}</definedName>
    <definedName name="p0p0" localSheetId="20" hidden="1">{"via1",#N/A,TRUE,"general";"via2",#N/A,TRUE,"general";"via3",#N/A,TRUE,"general"}</definedName>
    <definedName name="p0p0" localSheetId="23" hidden="1">{"via1",#N/A,TRUE,"general";"via2",#N/A,TRUE,"general";"via3",#N/A,TRUE,"general"}</definedName>
    <definedName name="p0p0" localSheetId="24" hidden="1">{"via1",#N/A,TRUE,"general";"via2",#N/A,TRUE,"general";"via3",#N/A,TRUE,"general"}</definedName>
    <definedName name="p0p0" localSheetId="25" hidden="1">{"via1",#N/A,TRUE,"general";"via2",#N/A,TRUE,"general";"via3",#N/A,TRUE,"general"}</definedName>
    <definedName name="p0p0" localSheetId="26" hidden="1">{"via1",#N/A,TRUE,"general";"via2",#N/A,TRUE,"general";"via3",#N/A,TRUE,"general"}</definedName>
    <definedName name="p0p0" hidden="1">{"via1",#N/A,TRUE,"general";"via2",#N/A,TRUE,"general";"via3",#N/A,TRUE,"general"}</definedName>
    <definedName name="PASO" localSheetId="10" hidden="1">{#N/A,#N/A,TRUE,"INGENIERIA";#N/A,#N/A,TRUE,"COMPRAS";#N/A,#N/A,TRUE,"DIRECCION";#N/A,#N/A,TRUE,"RESUMEN"}</definedName>
    <definedName name="PASO" localSheetId="14" hidden="1">{#N/A,#N/A,TRUE,"INGENIERIA";#N/A,#N/A,TRUE,"COMPRAS";#N/A,#N/A,TRUE,"DIRECCION";#N/A,#N/A,TRUE,"RESUMEN"}</definedName>
    <definedName name="PASO" localSheetId="20" hidden="1">{#N/A,#N/A,TRUE,"INGENIERIA";#N/A,#N/A,TRUE,"COMPRAS";#N/A,#N/A,TRUE,"DIRECCION";#N/A,#N/A,TRUE,"RESUMEN"}</definedName>
    <definedName name="PASO" localSheetId="23" hidden="1">{#N/A,#N/A,TRUE,"INGENIERIA";#N/A,#N/A,TRUE,"COMPRAS";#N/A,#N/A,TRUE,"DIRECCION";#N/A,#N/A,TRUE,"RESUMEN"}</definedName>
    <definedName name="PASO" localSheetId="24" hidden="1">{#N/A,#N/A,TRUE,"INGENIERIA";#N/A,#N/A,TRUE,"COMPRAS";#N/A,#N/A,TRUE,"DIRECCION";#N/A,#N/A,TRUE,"RESUMEN"}</definedName>
    <definedName name="PASO" localSheetId="25" hidden="1">{#N/A,#N/A,TRUE,"INGENIERIA";#N/A,#N/A,TRUE,"COMPRAS";#N/A,#N/A,TRUE,"DIRECCION";#N/A,#N/A,TRUE,"RESUMEN"}</definedName>
    <definedName name="PASO" localSheetId="26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10" hidden="1">{#N/A,#N/A,TRUE,"INGENIERIA";#N/A,#N/A,TRUE,"COMPRAS";#N/A,#N/A,TRUE,"DIRECCION";#N/A,#N/A,TRUE,"RESUMEN"}</definedName>
    <definedName name="PASS" localSheetId="14" hidden="1">{#N/A,#N/A,TRUE,"INGENIERIA";#N/A,#N/A,TRUE,"COMPRAS";#N/A,#N/A,TRUE,"DIRECCION";#N/A,#N/A,TRUE,"RESUMEN"}</definedName>
    <definedName name="PASS" localSheetId="20" hidden="1">{#N/A,#N/A,TRUE,"INGENIERIA";#N/A,#N/A,TRUE,"COMPRAS";#N/A,#N/A,TRUE,"DIRECCION";#N/A,#N/A,TRUE,"RESUMEN"}</definedName>
    <definedName name="PASS" localSheetId="23" hidden="1">{#N/A,#N/A,TRUE,"INGENIERIA";#N/A,#N/A,TRUE,"COMPRAS";#N/A,#N/A,TRUE,"DIRECCION";#N/A,#N/A,TRUE,"RESUMEN"}</definedName>
    <definedName name="PASS" localSheetId="24" hidden="1">{#N/A,#N/A,TRUE,"INGENIERIA";#N/A,#N/A,TRUE,"COMPRAS";#N/A,#N/A,TRUE,"DIRECCION";#N/A,#N/A,TRUE,"RESUMEN"}</definedName>
    <definedName name="PASS" localSheetId="25" hidden="1">{#N/A,#N/A,TRUE,"INGENIERIA";#N/A,#N/A,TRUE,"COMPRAS";#N/A,#N/A,TRUE,"DIRECCION";#N/A,#N/A,TRUE,"RESUMEN"}</definedName>
    <definedName name="PASS" localSheetId="26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KHK" localSheetId="10" hidden="1">{"TAB1",#N/A,TRUE,"GENERAL";"TAB2",#N/A,TRUE,"GENERAL";"TAB3",#N/A,TRUE,"GENERAL";"TAB4",#N/A,TRUE,"GENERAL";"TAB5",#N/A,TRUE,"GENERAL"}</definedName>
    <definedName name="PKHK" localSheetId="14" hidden="1">{"TAB1",#N/A,TRUE,"GENERAL";"TAB2",#N/A,TRUE,"GENERAL";"TAB3",#N/A,TRUE,"GENERAL";"TAB4",#N/A,TRUE,"GENERAL";"TAB5",#N/A,TRUE,"GENERAL"}</definedName>
    <definedName name="PKHK" localSheetId="20" hidden="1">{"TAB1",#N/A,TRUE,"GENERAL";"TAB2",#N/A,TRUE,"GENERAL";"TAB3",#N/A,TRUE,"GENERAL";"TAB4",#N/A,TRUE,"GENERAL";"TAB5",#N/A,TRUE,"GENERAL"}</definedName>
    <definedName name="PKHK" localSheetId="23" hidden="1">{"TAB1",#N/A,TRUE,"GENERAL";"TAB2",#N/A,TRUE,"GENERAL";"TAB3",#N/A,TRUE,"GENERAL";"TAB4",#N/A,TRUE,"GENERAL";"TAB5",#N/A,TRUE,"GENERAL"}</definedName>
    <definedName name="PKHK" localSheetId="24" hidden="1">{"TAB1",#N/A,TRUE,"GENERAL";"TAB2",#N/A,TRUE,"GENERAL";"TAB3",#N/A,TRUE,"GENERAL";"TAB4",#N/A,TRUE,"GENERAL";"TAB5",#N/A,TRUE,"GENERAL"}</definedName>
    <definedName name="PKHK" localSheetId="25" hidden="1">{"TAB1",#N/A,TRUE,"GENERAL";"TAB2",#N/A,TRUE,"GENERAL";"TAB3",#N/A,TRUE,"GENERAL";"TAB4",#N/A,TRUE,"GENERAL";"TAB5",#N/A,TRUE,"GENERAL"}</definedName>
    <definedName name="PKHK" localSheetId="26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14" hidden="1">{"TAB1",#N/A,TRUE,"GENERAL";"TAB2",#N/A,TRUE,"GENERAL";"TAB3",#N/A,TRUE,"GENERAL";"TAB4",#N/A,TRUE,"GENERAL";"TAB5",#N/A,TRUE,"GENERAL"}</definedName>
    <definedName name="pkj" localSheetId="20" hidden="1">{"TAB1",#N/A,TRUE,"GENERAL";"TAB2",#N/A,TRUE,"GENERAL";"TAB3",#N/A,TRUE,"GENERAL";"TAB4",#N/A,TRUE,"GENERAL";"TAB5",#N/A,TRUE,"GENERAL"}</definedName>
    <definedName name="pkj" localSheetId="23" hidden="1">{"TAB1",#N/A,TRUE,"GENERAL";"TAB2",#N/A,TRUE,"GENERAL";"TAB3",#N/A,TRUE,"GENERAL";"TAB4",#N/A,TRUE,"GENERAL";"TAB5",#N/A,TRUE,"GENERAL"}</definedName>
    <definedName name="pkj" localSheetId="24" hidden="1">{"TAB1",#N/A,TRUE,"GENERAL";"TAB2",#N/A,TRUE,"GENERAL";"TAB3",#N/A,TRUE,"GENERAL";"TAB4",#N/A,TRUE,"GENERAL";"TAB5",#N/A,TRUE,"GENERAL"}</definedName>
    <definedName name="pkj" localSheetId="25" hidden="1">{"TAB1",#N/A,TRUE,"GENERAL";"TAB2",#N/A,TRUE,"GENERAL";"TAB3",#N/A,TRUE,"GENERAL";"TAB4",#N/A,TRUE,"GENERAL";"TAB5",#N/A,TRUE,"GENERAL"}</definedName>
    <definedName name="pkj" localSheetId="26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14" hidden="1">{"TAB1",#N/A,TRUE,"GENERAL";"TAB2",#N/A,TRUE,"GENERAL";"TAB3",#N/A,TRUE,"GENERAL";"TAB4",#N/A,TRUE,"GENERAL";"TAB5",#N/A,TRUE,"GENERAL"}</definedName>
    <definedName name="PLAD" localSheetId="20" hidden="1">{"TAB1",#N/A,TRUE,"GENERAL";"TAB2",#N/A,TRUE,"GENERAL";"TAB3",#N/A,TRUE,"GENERAL";"TAB4",#N/A,TRUE,"GENERAL";"TAB5",#N/A,TRUE,"GENERAL"}</definedName>
    <definedName name="PLAD" localSheetId="23" hidden="1">{"TAB1",#N/A,TRUE,"GENERAL";"TAB2",#N/A,TRUE,"GENERAL";"TAB3",#N/A,TRUE,"GENERAL";"TAB4",#N/A,TRUE,"GENERAL";"TAB5",#N/A,TRUE,"GENERAL"}</definedName>
    <definedName name="PLAD" localSheetId="24" hidden="1">{"TAB1",#N/A,TRUE,"GENERAL";"TAB2",#N/A,TRUE,"GENERAL";"TAB3",#N/A,TRUE,"GENERAL";"TAB4",#N/A,TRUE,"GENERAL";"TAB5",#N/A,TRUE,"GENERAL"}</definedName>
    <definedName name="PLAD" localSheetId="25" hidden="1">{"TAB1",#N/A,TRUE,"GENERAL";"TAB2",#N/A,TRUE,"GENERAL";"TAB3",#N/A,TRUE,"GENERAL";"TAB4",#N/A,TRUE,"GENERAL";"TAB5",#N/A,TRUE,"GENERAL"}</definedName>
    <definedName name="PLAD" localSheetId="26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14" hidden="1">{"TAB1",#N/A,TRUE,"GENERAL";"TAB2",#N/A,TRUE,"GENERAL";"TAB3",#N/A,TRUE,"GENERAL";"TAB4",#N/A,TRUE,"GENERAL";"TAB5",#N/A,TRUE,"GENERAL"}</definedName>
    <definedName name="PLPLUNN" localSheetId="20" hidden="1">{"TAB1",#N/A,TRUE,"GENERAL";"TAB2",#N/A,TRUE,"GENERAL";"TAB3",#N/A,TRUE,"GENERAL";"TAB4",#N/A,TRUE,"GENERAL";"TAB5",#N/A,TRUE,"GENERAL"}</definedName>
    <definedName name="PLPLUNN" localSheetId="23" hidden="1">{"TAB1",#N/A,TRUE,"GENERAL";"TAB2",#N/A,TRUE,"GENERAL";"TAB3",#N/A,TRUE,"GENERAL";"TAB4",#N/A,TRUE,"GENERAL";"TAB5",#N/A,TRUE,"GENERAL"}</definedName>
    <definedName name="PLPLUNN" localSheetId="24" hidden="1">{"TAB1",#N/A,TRUE,"GENERAL";"TAB2",#N/A,TRUE,"GENERAL";"TAB3",#N/A,TRUE,"GENERAL";"TAB4",#N/A,TRUE,"GENERAL";"TAB5",#N/A,TRUE,"GENERAL"}</definedName>
    <definedName name="PLPLUNN" localSheetId="25" hidden="1">{"TAB1",#N/A,TRUE,"GENERAL";"TAB2",#N/A,TRUE,"GENERAL";"TAB3",#N/A,TRUE,"GENERAL";"TAB4",#N/A,TRUE,"GENERAL";"TAB5",#N/A,TRUE,"GENERAL"}</definedName>
    <definedName name="PLPLUNN" localSheetId="26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10" hidden="1">{"via1",#N/A,TRUE,"general";"via2",#N/A,TRUE,"general";"via3",#N/A,TRUE,"general"}</definedName>
    <definedName name="POIUP" localSheetId="14" hidden="1">{"via1",#N/A,TRUE,"general";"via2",#N/A,TRUE,"general";"via3",#N/A,TRUE,"general"}</definedName>
    <definedName name="POIUP" localSheetId="20" hidden="1">{"via1",#N/A,TRUE,"general";"via2",#N/A,TRUE,"general";"via3",#N/A,TRUE,"general"}</definedName>
    <definedName name="POIUP" localSheetId="23" hidden="1">{"via1",#N/A,TRUE,"general";"via2",#N/A,TRUE,"general";"via3",#N/A,TRUE,"general"}</definedName>
    <definedName name="POIUP" localSheetId="24" hidden="1">{"via1",#N/A,TRUE,"general";"via2",#N/A,TRUE,"general";"via3",#N/A,TRUE,"general"}</definedName>
    <definedName name="POIUP" localSheetId="25" hidden="1">{"via1",#N/A,TRUE,"general";"via2",#N/A,TRUE,"general";"via3",#N/A,TRUE,"general"}</definedName>
    <definedName name="POIUP" localSheetId="26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14" hidden="1">{"via1",#N/A,TRUE,"general";"via2",#N/A,TRUE,"general";"via3",#N/A,TRUE,"general"}</definedName>
    <definedName name="popop" localSheetId="20" hidden="1">{"via1",#N/A,TRUE,"general";"via2",#N/A,TRUE,"general";"via3",#N/A,TRUE,"general"}</definedName>
    <definedName name="popop" localSheetId="23" hidden="1">{"via1",#N/A,TRUE,"general";"via2",#N/A,TRUE,"general";"via3",#N/A,TRUE,"general"}</definedName>
    <definedName name="popop" localSheetId="24" hidden="1">{"via1",#N/A,TRUE,"general";"via2",#N/A,TRUE,"general";"via3",#N/A,TRUE,"general"}</definedName>
    <definedName name="popop" localSheetId="25" hidden="1">{"via1",#N/A,TRUE,"general";"via2",#N/A,TRUE,"general";"via3",#N/A,TRUE,"general"}</definedName>
    <definedName name="popop" localSheetId="26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14" hidden="1">{"via1",#N/A,TRUE,"general";"via2",#N/A,TRUE,"general";"via3",#N/A,TRUE,"general"}</definedName>
    <definedName name="popp" localSheetId="20" hidden="1">{"via1",#N/A,TRUE,"general";"via2",#N/A,TRUE,"general";"via3",#N/A,TRUE,"general"}</definedName>
    <definedName name="popp" localSheetId="23" hidden="1">{"via1",#N/A,TRUE,"general";"via2",#N/A,TRUE,"general";"via3",#N/A,TRUE,"general"}</definedName>
    <definedName name="popp" localSheetId="24" hidden="1">{"via1",#N/A,TRUE,"general";"via2",#N/A,TRUE,"general";"via3",#N/A,TRUE,"general"}</definedName>
    <definedName name="popp" localSheetId="25" hidden="1">{"via1",#N/A,TRUE,"general";"via2",#N/A,TRUE,"general";"via3",#N/A,TRUE,"general"}</definedName>
    <definedName name="popp" localSheetId="26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14" hidden="1">{"TAB1",#N/A,TRUE,"GENERAL";"TAB2",#N/A,TRUE,"GENERAL";"TAB3",#N/A,TRUE,"GENERAL";"TAB4",#N/A,TRUE,"GENERAL";"TAB5",#N/A,TRUE,"GENERAL"}</definedName>
    <definedName name="popvds" localSheetId="20" hidden="1">{"TAB1",#N/A,TRUE,"GENERAL";"TAB2",#N/A,TRUE,"GENERAL";"TAB3",#N/A,TRUE,"GENERAL";"TAB4",#N/A,TRUE,"GENERAL";"TAB5",#N/A,TRUE,"GENERAL"}</definedName>
    <definedName name="popvds" localSheetId="23" hidden="1">{"TAB1",#N/A,TRUE,"GENERAL";"TAB2",#N/A,TRUE,"GENERAL";"TAB3",#N/A,TRUE,"GENERAL";"TAB4",#N/A,TRUE,"GENERAL";"TAB5",#N/A,TRUE,"GENERAL"}</definedName>
    <definedName name="popvds" localSheetId="24" hidden="1">{"TAB1",#N/A,TRUE,"GENERAL";"TAB2",#N/A,TRUE,"GENERAL";"TAB3",#N/A,TRUE,"GENERAL";"TAB4",#N/A,TRUE,"GENERAL";"TAB5",#N/A,TRUE,"GENERAL"}</definedName>
    <definedName name="popvds" localSheetId="25" hidden="1">{"TAB1",#N/A,TRUE,"GENERAL";"TAB2",#N/A,TRUE,"GENERAL";"TAB3",#N/A,TRUE,"GENERAL";"TAB4",#N/A,TRUE,"GENERAL";"TAB5",#N/A,TRUE,"GENERAL"}</definedName>
    <definedName name="popvds" localSheetId="26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10" hidden="1">{"via1",#N/A,TRUE,"general";"via2",#N/A,TRUE,"general";"via3",#N/A,TRUE,"general"}</definedName>
    <definedName name="pouig" localSheetId="14" hidden="1">{"via1",#N/A,TRUE,"general";"via2",#N/A,TRUE,"general";"via3",#N/A,TRUE,"general"}</definedName>
    <definedName name="pouig" localSheetId="20" hidden="1">{"via1",#N/A,TRUE,"general";"via2",#N/A,TRUE,"general";"via3",#N/A,TRUE,"general"}</definedName>
    <definedName name="pouig" localSheetId="23" hidden="1">{"via1",#N/A,TRUE,"general";"via2",#N/A,TRUE,"general";"via3",#N/A,TRUE,"general"}</definedName>
    <definedName name="pouig" localSheetId="24" hidden="1">{"via1",#N/A,TRUE,"general";"via2",#N/A,TRUE,"general";"via3",#N/A,TRUE,"general"}</definedName>
    <definedName name="pouig" localSheetId="25" hidden="1">{"via1",#N/A,TRUE,"general";"via2",#N/A,TRUE,"general";"via3",#N/A,TRUE,"general"}</definedName>
    <definedName name="pouig" localSheetId="26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10" hidden="1">{#N/A,#N/A,FALSE,"orthoflow";#N/A,#N/A,FALSE,"Miscelaneos";#N/A,#N/A,FALSE,"Instrumentacio";#N/A,#N/A,FALSE,"Electrico";#N/A,#N/A,FALSE,"Valv. Seguridad"}</definedName>
    <definedName name="PPPP" localSheetId="14" hidden="1">{#N/A,#N/A,FALSE,"orthoflow";#N/A,#N/A,FALSE,"Miscelaneos";#N/A,#N/A,FALSE,"Instrumentacio";#N/A,#N/A,FALSE,"Electrico";#N/A,#N/A,FALSE,"Valv. Seguridad"}</definedName>
    <definedName name="PPPP" localSheetId="20" hidden="1">{#N/A,#N/A,FALSE,"orthoflow";#N/A,#N/A,FALSE,"Miscelaneos";#N/A,#N/A,FALSE,"Instrumentacio";#N/A,#N/A,FALSE,"Electrico";#N/A,#N/A,FALSE,"Valv. Seguridad"}</definedName>
    <definedName name="PPPP" localSheetId="23" hidden="1">{#N/A,#N/A,FALSE,"orthoflow";#N/A,#N/A,FALSE,"Miscelaneos";#N/A,#N/A,FALSE,"Instrumentacio";#N/A,#N/A,FALSE,"Electrico";#N/A,#N/A,FALSE,"Valv. Seguridad"}</definedName>
    <definedName name="PPPP" localSheetId="24" hidden="1">{#N/A,#N/A,FALSE,"orthoflow";#N/A,#N/A,FALSE,"Miscelaneos";#N/A,#N/A,FALSE,"Instrumentacio";#N/A,#N/A,FALSE,"Electrico";#N/A,#N/A,FALSE,"Valv. Seguridad"}</definedName>
    <definedName name="PPPP" localSheetId="25" hidden="1">{#N/A,#N/A,FALSE,"orthoflow";#N/A,#N/A,FALSE,"Miscelaneos";#N/A,#N/A,FALSE,"Instrumentacio";#N/A,#N/A,FALSE,"Electrico";#N/A,#N/A,FALSE,"Valv. Seguridad"}</definedName>
    <definedName name="PPPP" localSheetId="26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0" hidden="1">{"via1",#N/A,TRUE,"general";"via2",#N/A,TRUE,"general";"via3",#N/A,TRUE,"general"}</definedName>
    <definedName name="ppppp9" localSheetId="14" hidden="1">{"via1",#N/A,TRUE,"general";"via2",#N/A,TRUE,"general";"via3",#N/A,TRUE,"general"}</definedName>
    <definedName name="ppppp9" localSheetId="20" hidden="1">{"via1",#N/A,TRUE,"general";"via2",#N/A,TRUE,"general";"via3",#N/A,TRUE,"general"}</definedName>
    <definedName name="ppppp9" localSheetId="23" hidden="1">{"via1",#N/A,TRUE,"general";"via2",#N/A,TRUE,"general";"via3",#N/A,TRUE,"general"}</definedName>
    <definedName name="ppppp9" localSheetId="24" hidden="1">{"via1",#N/A,TRUE,"general";"via2",#N/A,TRUE,"general";"via3",#N/A,TRUE,"general"}</definedName>
    <definedName name="ppppp9" localSheetId="25" hidden="1">{"via1",#N/A,TRUE,"general";"via2",#N/A,TRUE,"general";"via3",#N/A,TRUE,"general"}</definedName>
    <definedName name="ppppp9" localSheetId="26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14" hidden="1">{"TAB1",#N/A,TRUE,"GENERAL";"TAB2",#N/A,TRUE,"GENERAL";"TAB3",#N/A,TRUE,"GENERAL";"TAB4",#N/A,TRUE,"GENERAL";"TAB5",#N/A,TRUE,"GENERAL"}</definedName>
    <definedName name="pppppd" localSheetId="20" hidden="1">{"TAB1",#N/A,TRUE,"GENERAL";"TAB2",#N/A,TRUE,"GENERAL";"TAB3",#N/A,TRUE,"GENERAL";"TAB4",#N/A,TRUE,"GENERAL";"TAB5",#N/A,TRUE,"GENERAL"}</definedName>
    <definedName name="pppppd" localSheetId="23" hidden="1">{"TAB1",#N/A,TRUE,"GENERAL";"TAB2",#N/A,TRUE,"GENERAL";"TAB3",#N/A,TRUE,"GENERAL";"TAB4",#N/A,TRUE,"GENERAL";"TAB5",#N/A,TRUE,"GENERAL"}</definedName>
    <definedName name="pppppd" localSheetId="24" hidden="1">{"TAB1",#N/A,TRUE,"GENERAL";"TAB2",#N/A,TRUE,"GENERAL";"TAB3",#N/A,TRUE,"GENERAL";"TAB4",#N/A,TRUE,"GENERAL";"TAB5",#N/A,TRUE,"GENERAL"}</definedName>
    <definedName name="pppppd" localSheetId="25" hidden="1">{"TAB1",#N/A,TRUE,"GENERAL";"TAB2",#N/A,TRUE,"GENERAL";"TAB3",#N/A,TRUE,"GENERAL";"TAB4",#N/A,TRUE,"GENERAL";"TAB5",#N/A,TRUE,"GENERAL"}</definedName>
    <definedName name="pppppd" localSheetId="26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0" hidden="1">{"via1",#N/A,TRUE,"general";"via2",#N/A,TRUE,"general";"via3",#N/A,TRUE,"general"}</definedName>
    <definedName name="pqroj" localSheetId="14" hidden="1">{"via1",#N/A,TRUE,"general";"via2",#N/A,TRUE,"general";"via3",#N/A,TRUE,"general"}</definedName>
    <definedName name="pqroj" localSheetId="20" hidden="1">{"via1",#N/A,TRUE,"general";"via2",#N/A,TRUE,"general";"via3",#N/A,TRUE,"general"}</definedName>
    <definedName name="pqroj" localSheetId="23" hidden="1">{"via1",#N/A,TRUE,"general";"via2",#N/A,TRUE,"general";"via3",#N/A,TRUE,"general"}</definedName>
    <definedName name="pqroj" localSheetId="24" hidden="1">{"via1",#N/A,TRUE,"general";"via2",#N/A,TRUE,"general";"via3",#N/A,TRUE,"general"}</definedName>
    <definedName name="pqroj" localSheetId="25" hidden="1">{"via1",#N/A,TRUE,"general";"via2",#N/A,TRUE,"general";"via3",#N/A,TRUE,"general"}</definedName>
    <definedName name="pqroj" localSheetId="26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14" hidden="1">{"via1",#N/A,TRUE,"general";"via2",#N/A,TRUE,"general";"via3",#N/A,TRUE,"general"}</definedName>
    <definedName name="PRIMER" localSheetId="20" hidden="1">{"via1",#N/A,TRUE,"general";"via2",#N/A,TRUE,"general";"via3",#N/A,TRUE,"general"}</definedName>
    <definedName name="PRIMER" localSheetId="23" hidden="1">{"via1",#N/A,TRUE,"general";"via2",#N/A,TRUE,"general";"via3",#N/A,TRUE,"general"}</definedName>
    <definedName name="PRIMER" localSheetId="24" hidden="1">{"via1",#N/A,TRUE,"general";"via2",#N/A,TRUE,"general";"via3",#N/A,TRUE,"general"}</definedName>
    <definedName name="PRIMER" localSheetId="25" hidden="1">{"via1",#N/A,TRUE,"general";"via2",#N/A,TRUE,"general";"via3",#N/A,TRUE,"general"}</definedName>
    <definedName name="PRIMER" localSheetId="26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14" hidden="1">{"TAB1",#N/A,TRUE,"GENERAL";"TAB2",#N/A,TRUE,"GENERAL";"TAB3",#N/A,TRUE,"GENERAL";"TAB4",#N/A,TRUE,"GENERAL";"TAB5",#N/A,TRUE,"GENERAL"}</definedName>
    <definedName name="PRIMET" localSheetId="20" hidden="1">{"TAB1",#N/A,TRUE,"GENERAL";"TAB2",#N/A,TRUE,"GENERAL";"TAB3",#N/A,TRUE,"GENERAL";"TAB4",#N/A,TRUE,"GENERAL";"TAB5",#N/A,TRUE,"GENERAL"}</definedName>
    <definedName name="PRIMET" localSheetId="23" hidden="1">{"TAB1",#N/A,TRUE,"GENERAL";"TAB2",#N/A,TRUE,"GENERAL";"TAB3",#N/A,TRUE,"GENERAL";"TAB4",#N/A,TRUE,"GENERAL";"TAB5",#N/A,TRUE,"GENERAL"}</definedName>
    <definedName name="PRIMET" localSheetId="24" hidden="1">{"TAB1",#N/A,TRUE,"GENERAL";"TAB2",#N/A,TRUE,"GENERAL";"TAB3",#N/A,TRUE,"GENERAL";"TAB4",#N/A,TRUE,"GENERAL";"TAB5",#N/A,TRUE,"GENERAL"}</definedName>
    <definedName name="PRIMET" localSheetId="25" hidden="1">{"TAB1",#N/A,TRUE,"GENERAL";"TAB2",#N/A,TRUE,"GENERAL";"TAB3",#N/A,TRUE,"GENERAL";"TAB4",#N/A,TRUE,"GENERAL";"TAB5",#N/A,TRUE,"GENERAL"}</definedName>
    <definedName name="PRIMET" localSheetId="26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OG" localSheetId="40" hidden="1">#REF!</definedName>
    <definedName name="PROG" localSheetId="10" hidden="1">#REF!</definedName>
    <definedName name="PROG" localSheetId="41" hidden="1">#REF!</definedName>
    <definedName name="PROG" localSheetId="44" hidden="1">#REF!</definedName>
    <definedName name="PROG" localSheetId="14" hidden="1">#REF!</definedName>
    <definedName name="PROG" localSheetId="50" hidden="1">#REF!</definedName>
    <definedName name="PROG" localSheetId="20" hidden="1">#REF!</definedName>
    <definedName name="PROG" localSheetId="51" hidden="1">#REF!</definedName>
    <definedName name="PROG" localSheetId="21" hidden="1">#REF!</definedName>
    <definedName name="PROG" localSheetId="52" hidden="1">#REF!</definedName>
    <definedName name="PROG" localSheetId="53" hidden="1">#REF!</definedName>
    <definedName name="PROG" localSheetId="23" hidden="1">#REF!</definedName>
    <definedName name="PROG" localSheetId="54" hidden="1">#REF!</definedName>
    <definedName name="PROG" localSheetId="55" hidden="1">#REF!</definedName>
    <definedName name="PROG" localSheetId="25" hidden="1">#REF!</definedName>
    <definedName name="PROG" localSheetId="56" hidden="1">#REF!</definedName>
    <definedName name="PROG" localSheetId="26" hidden="1">#REF!</definedName>
    <definedName name="PROG" localSheetId="37" hidden="1">#REF!</definedName>
    <definedName name="PROG" hidden="1">#REF!</definedName>
    <definedName name="PTAR" localSheetId="10" hidden="1">{#N/A,#N/A,FALSE,"Estatico";#N/A,#N/A,FALSE,"Tuberia";#N/A,#N/A,FALSE,"Instrumentación";#N/A,#N/A,FALSE,"Mecanica";#N/A,#N/A,FALSE,"Electrico";#N/A,#N/A,FALSE,"Ofic.Civiles"}</definedName>
    <definedName name="PTAR" localSheetId="14" hidden="1">{#N/A,#N/A,FALSE,"Estatico";#N/A,#N/A,FALSE,"Tuberia";#N/A,#N/A,FALSE,"Instrumentación";#N/A,#N/A,FALSE,"Mecanica";#N/A,#N/A,FALSE,"Electrico";#N/A,#N/A,FALSE,"Ofic.Civiles"}</definedName>
    <definedName name="PTAR" localSheetId="20" hidden="1">{#N/A,#N/A,FALSE,"Estatico";#N/A,#N/A,FALSE,"Tuberia";#N/A,#N/A,FALSE,"Instrumentación";#N/A,#N/A,FALSE,"Mecanica";#N/A,#N/A,FALSE,"Electrico";#N/A,#N/A,FALSE,"Ofic.Civiles"}</definedName>
    <definedName name="PTAR" localSheetId="23" hidden="1">{#N/A,#N/A,FALSE,"Estatico";#N/A,#N/A,FALSE,"Tuberia";#N/A,#N/A,FALSE,"Instrumentación";#N/A,#N/A,FALSE,"Mecanica";#N/A,#N/A,FALSE,"Electrico";#N/A,#N/A,FALSE,"Ofic.Civiles"}</definedName>
    <definedName name="PTAR" localSheetId="24" hidden="1">{#N/A,#N/A,FALSE,"Estatico";#N/A,#N/A,FALSE,"Tuberia";#N/A,#N/A,FALSE,"Instrumentación";#N/A,#N/A,FALSE,"Mecanica";#N/A,#N/A,FALSE,"Electrico";#N/A,#N/A,FALSE,"Ofic.Civiles"}</definedName>
    <definedName name="PTAR" localSheetId="25" hidden="1">{#N/A,#N/A,FALSE,"Estatico";#N/A,#N/A,FALSE,"Tuberia";#N/A,#N/A,FALSE,"Instrumentación";#N/A,#N/A,FALSE,"Mecanica";#N/A,#N/A,FALSE,"Electrico";#N/A,#N/A,FALSE,"Ofic.Civiles"}</definedName>
    <definedName name="PTAR" localSheetId="26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0" hidden="1">{"TAB1",#N/A,TRUE,"GENERAL";"TAB2",#N/A,TRUE,"GENERAL";"TAB3",#N/A,TRUE,"GENERAL";"TAB4",#N/A,TRUE,"GENERAL";"TAB5",#N/A,TRUE,"GENERAL"}</definedName>
    <definedName name="ptope" localSheetId="14" hidden="1">{"TAB1",#N/A,TRUE,"GENERAL";"TAB2",#N/A,TRUE,"GENERAL";"TAB3",#N/A,TRUE,"GENERAL";"TAB4",#N/A,TRUE,"GENERAL";"TAB5",#N/A,TRUE,"GENERAL"}</definedName>
    <definedName name="ptope" localSheetId="20" hidden="1">{"TAB1",#N/A,TRUE,"GENERAL";"TAB2",#N/A,TRUE,"GENERAL";"TAB3",#N/A,TRUE,"GENERAL";"TAB4",#N/A,TRUE,"GENERAL";"TAB5",#N/A,TRUE,"GENERAL"}</definedName>
    <definedName name="ptope" localSheetId="23" hidden="1">{"TAB1",#N/A,TRUE,"GENERAL";"TAB2",#N/A,TRUE,"GENERAL";"TAB3",#N/A,TRUE,"GENERAL";"TAB4",#N/A,TRUE,"GENERAL";"TAB5",#N/A,TRUE,"GENERAL"}</definedName>
    <definedName name="ptope" localSheetId="24" hidden="1">{"TAB1",#N/A,TRUE,"GENERAL";"TAB2",#N/A,TRUE,"GENERAL";"TAB3",#N/A,TRUE,"GENERAL";"TAB4",#N/A,TRUE,"GENERAL";"TAB5",#N/A,TRUE,"GENERAL"}</definedName>
    <definedName name="ptope" localSheetId="25" hidden="1">{"TAB1",#N/A,TRUE,"GENERAL";"TAB2",#N/A,TRUE,"GENERAL";"TAB3",#N/A,TRUE,"GENERAL";"TAB4",#N/A,TRUE,"GENERAL";"TAB5",#N/A,TRUE,"GENERAL"}</definedName>
    <definedName name="ptope" localSheetId="26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0" hidden="1">{"via1",#N/A,TRUE,"general";"via2",#N/A,TRUE,"general";"via3",#N/A,TRUE,"general"}</definedName>
    <definedName name="ptopes" localSheetId="14" hidden="1">{"via1",#N/A,TRUE,"general";"via2",#N/A,TRUE,"general";"via3",#N/A,TRUE,"general"}</definedName>
    <definedName name="ptopes" localSheetId="20" hidden="1">{"via1",#N/A,TRUE,"general";"via2",#N/A,TRUE,"general";"via3",#N/A,TRUE,"general"}</definedName>
    <definedName name="ptopes" localSheetId="23" hidden="1">{"via1",#N/A,TRUE,"general";"via2",#N/A,TRUE,"general";"via3",#N/A,TRUE,"general"}</definedName>
    <definedName name="ptopes" localSheetId="24" hidden="1">{"via1",#N/A,TRUE,"general";"via2",#N/A,TRUE,"general";"via3",#N/A,TRUE,"general"}</definedName>
    <definedName name="ptopes" localSheetId="25" hidden="1">{"via1",#N/A,TRUE,"general";"via2",#N/A,TRUE,"general";"via3",#N/A,TRUE,"general"}</definedName>
    <definedName name="ptopes" localSheetId="26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10" hidden="1">{#N/A,#N/A,TRUE,"INGENIERIA";#N/A,#N/A,TRUE,"COMPRAS";#N/A,#N/A,TRUE,"DIRECCION";#N/A,#N/A,TRUE,"RESUMEN"}</definedName>
    <definedName name="PTTTT" localSheetId="14" hidden="1">{#N/A,#N/A,TRUE,"INGENIERIA";#N/A,#N/A,TRUE,"COMPRAS";#N/A,#N/A,TRUE,"DIRECCION";#N/A,#N/A,TRUE,"RESUMEN"}</definedName>
    <definedName name="PTTTT" localSheetId="20" hidden="1">{#N/A,#N/A,TRUE,"INGENIERIA";#N/A,#N/A,TRUE,"COMPRAS";#N/A,#N/A,TRUE,"DIRECCION";#N/A,#N/A,TRUE,"RESUMEN"}</definedName>
    <definedName name="PTTTT" localSheetId="23" hidden="1">{#N/A,#N/A,TRUE,"INGENIERIA";#N/A,#N/A,TRUE,"COMPRAS";#N/A,#N/A,TRUE,"DIRECCION";#N/A,#N/A,TRUE,"RESUMEN"}</definedName>
    <definedName name="PTTTT" localSheetId="24" hidden="1">{#N/A,#N/A,TRUE,"INGENIERIA";#N/A,#N/A,TRUE,"COMPRAS";#N/A,#N/A,TRUE,"DIRECCION";#N/A,#N/A,TRUE,"RESUMEN"}</definedName>
    <definedName name="PTTTT" localSheetId="25" hidden="1">{#N/A,#N/A,TRUE,"INGENIERIA";#N/A,#N/A,TRUE,"COMPRAS";#N/A,#N/A,TRUE,"DIRECCION";#N/A,#N/A,TRUE,"RESUMEN"}</definedName>
    <definedName name="PTTTT" localSheetId="26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q1q1q" localSheetId="10" hidden="1">{"via1",#N/A,TRUE,"general";"via2",#N/A,TRUE,"general";"via3",#N/A,TRUE,"general"}</definedName>
    <definedName name="q1q1q" localSheetId="14" hidden="1">{"via1",#N/A,TRUE,"general";"via2",#N/A,TRUE,"general";"via3",#N/A,TRUE,"general"}</definedName>
    <definedName name="q1q1q" localSheetId="20" hidden="1">{"via1",#N/A,TRUE,"general";"via2",#N/A,TRUE,"general";"via3",#N/A,TRUE,"general"}</definedName>
    <definedName name="q1q1q" localSheetId="23" hidden="1">{"via1",#N/A,TRUE,"general";"via2",#N/A,TRUE,"general";"via3",#N/A,TRUE,"general"}</definedName>
    <definedName name="q1q1q" localSheetId="24" hidden="1">{"via1",#N/A,TRUE,"general";"via2",#N/A,TRUE,"general";"via3",#N/A,TRUE,"general"}</definedName>
    <definedName name="q1q1q" localSheetId="25" hidden="1">{"via1",#N/A,TRUE,"general";"via2",#N/A,TRUE,"general";"via3",#N/A,TRUE,"general"}</definedName>
    <definedName name="q1q1q" localSheetId="26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14" hidden="1">{"via1",#N/A,TRUE,"general";"via2",#N/A,TRUE,"general";"via3",#N/A,TRUE,"general"}</definedName>
    <definedName name="qaedtguj" localSheetId="20" hidden="1">{"via1",#N/A,TRUE,"general";"via2",#N/A,TRUE,"general";"via3",#N/A,TRUE,"general"}</definedName>
    <definedName name="qaedtguj" localSheetId="23" hidden="1">{"via1",#N/A,TRUE,"general";"via2",#N/A,TRUE,"general";"via3",#N/A,TRUE,"general"}</definedName>
    <definedName name="qaedtguj" localSheetId="24" hidden="1">{"via1",#N/A,TRUE,"general";"via2",#N/A,TRUE,"general";"via3",#N/A,TRUE,"general"}</definedName>
    <definedName name="qaedtguj" localSheetId="25" hidden="1">{"via1",#N/A,TRUE,"general";"via2",#N/A,TRUE,"general";"via3",#N/A,TRUE,"general"}</definedName>
    <definedName name="qaedtguj" localSheetId="26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14" hidden="1">{"via1",#N/A,TRUE,"general";"via2",#N/A,TRUE,"general";"via3",#N/A,TRUE,"general"}</definedName>
    <definedName name="QAQSWS" localSheetId="20" hidden="1">{"via1",#N/A,TRUE,"general";"via2",#N/A,TRUE,"general";"via3",#N/A,TRUE,"general"}</definedName>
    <definedName name="QAQSWS" localSheetId="23" hidden="1">{"via1",#N/A,TRUE,"general";"via2",#N/A,TRUE,"general";"via3",#N/A,TRUE,"general"}</definedName>
    <definedName name="QAQSWS" localSheetId="24" hidden="1">{"via1",#N/A,TRUE,"general";"via2",#N/A,TRUE,"general";"via3",#N/A,TRUE,"general"}</definedName>
    <definedName name="QAQSWS" localSheetId="25" hidden="1">{"via1",#N/A,TRUE,"general";"via2",#N/A,TRUE,"general";"via3",#N/A,TRUE,"general"}</definedName>
    <definedName name="QAQSWS" localSheetId="26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14" hidden="1">{"via1",#N/A,TRUE,"general";"via2",#N/A,TRUE,"general";"via3",#N/A,TRUE,"general"}</definedName>
    <definedName name="qaqwwxcr" localSheetId="20" hidden="1">{"via1",#N/A,TRUE,"general";"via2",#N/A,TRUE,"general";"via3",#N/A,TRUE,"general"}</definedName>
    <definedName name="qaqwwxcr" localSheetId="23" hidden="1">{"via1",#N/A,TRUE,"general";"via2",#N/A,TRUE,"general";"via3",#N/A,TRUE,"general"}</definedName>
    <definedName name="qaqwwxcr" localSheetId="24" hidden="1">{"via1",#N/A,TRUE,"general";"via2",#N/A,TRUE,"general";"via3",#N/A,TRUE,"general"}</definedName>
    <definedName name="qaqwwxcr" localSheetId="25" hidden="1">{"via1",#N/A,TRUE,"general";"via2",#N/A,TRUE,"general";"via3",#N/A,TRUE,"general"}</definedName>
    <definedName name="qaqwwxcr" localSheetId="26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14" hidden="1">{"via1",#N/A,TRUE,"general";"via2",#N/A,TRUE,"general";"via3",#N/A,TRUE,"general"}</definedName>
    <definedName name="qedcd" localSheetId="20" hidden="1">{"via1",#N/A,TRUE,"general";"via2",#N/A,TRUE,"general";"via3",#N/A,TRUE,"general"}</definedName>
    <definedName name="qedcd" localSheetId="23" hidden="1">{"via1",#N/A,TRUE,"general";"via2",#N/A,TRUE,"general";"via3",#N/A,TRUE,"general"}</definedName>
    <definedName name="qedcd" localSheetId="24" hidden="1">{"via1",#N/A,TRUE,"general";"via2",#N/A,TRUE,"general";"via3",#N/A,TRUE,"general"}</definedName>
    <definedName name="qedcd" localSheetId="25" hidden="1">{"via1",#N/A,TRUE,"general";"via2",#N/A,TRUE,"general";"via3",#N/A,TRUE,"general"}</definedName>
    <definedName name="qedcd" localSheetId="26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14" hidden="1">{"TAB1",#N/A,TRUE,"GENERAL";"TAB2",#N/A,TRUE,"GENERAL";"TAB3",#N/A,TRUE,"GENERAL";"TAB4",#N/A,TRUE,"GENERAL";"TAB5",#N/A,TRUE,"GENERAL"}</definedName>
    <definedName name="qeqewe" localSheetId="20" hidden="1">{"TAB1",#N/A,TRUE,"GENERAL";"TAB2",#N/A,TRUE,"GENERAL";"TAB3",#N/A,TRUE,"GENERAL";"TAB4",#N/A,TRUE,"GENERAL";"TAB5",#N/A,TRUE,"GENERAL"}</definedName>
    <definedName name="qeqewe" localSheetId="23" hidden="1">{"TAB1",#N/A,TRUE,"GENERAL";"TAB2",#N/A,TRUE,"GENERAL";"TAB3",#N/A,TRUE,"GENERAL";"TAB4",#N/A,TRUE,"GENERAL";"TAB5",#N/A,TRUE,"GENERAL"}</definedName>
    <definedName name="qeqewe" localSheetId="24" hidden="1">{"TAB1",#N/A,TRUE,"GENERAL";"TAB2",#N/A,TRUE,"GENERAL";"TAB3",#N/A,TRUE,"GENERAL";"TAB4",#N/A,TRUE,"GENERAL";"TAB5",#N/A,TRUE,"GENERAL"}</definedName>
    <definedName name="qeqewe" localSheetId="25" hidden="1">{"TAB1",#N/A,TRUE,"GENERAL";"TAB2",#N/A,TRUE,"GENERAL";"TAB3",#N/A,TRUE,"GENERAL";"TAB4",#N/A,TRUE,"GENERAL";"TAB5",#N/A,TRUE,"GENERAL"}</definedName>
    <definedName name="qeqewe" localSheetId="26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0" hidden="1">{"via1",#N/A,TRUE,"general";"via2",#N/A,TRUE,"general";"via3",#N/A,TRUE,"general"}</definedName>
    <definedName name="qewj" localSheetId="14" hidden="1">{"via1",#N/A,TRUE,"general";"via2",#N/A,TRUE,"general";"via3",#N/A,TRUE,"general"}</definedName>
    <definedName name="qewj" localSheetId="20" hidden="1">{"via1",#N/A,TRUE,"general";"via2",#N/A,TRUE,"general";"via3",#N/A,TRUE,"general"}</definedName>
    <definedName name="qewj" localSheetId="23" hidden="1">{"via1",#N/A,TRUE,"general";"via2",#N/A,TRUE,"general";"via3",#N/A,TRUE,"general"}</definedName>
    <definedName name="qewj" localSheetId="24" hidden="1">{"via1",#N/A,TRUE,"general";"via2",#N/A,TRUE,"general";"via3",#N/A,TRUE,"general"}</definedName>
    <definedName name="qewj" localSheetId="25" hidden="1">{"via1",#N/A,TRUE,"general";"via2",#N/A,TRUE,"general";"via3",#N/A,TRUE,"general"}</definedName>
    <definedName name="qewj" localSheetId="26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14" hidden="1">{"via1",#N/A,TRUE,"general";"via2",#N/A,TRUE,"general";"via3",#N/A,TRUE,"general"}</definedName>
    <definedName name="qqqqqw" localSheetId="20" hidden="1">{"via1",#N/A,TRUE,"general";"via2",#N/A,TRUE,"general";"via3",#N/A,TRUE,"general"}</definedName>
    <definedName name="qqqqqw" localSheetId="23" hidden="1">{"via1",#N/A,TRUE,"general";"via2",#N/A,TRUE,"general";"via3",#N/A,TRUE,"general"}</definedName>
    <definedName name="qqqqqw" localSheetId="24" hidden="1">{"via1",#N/A,TRUE,"general";"via2",#N/A,TRUE,"general";"via3",#N/A,TRUE,"general"}</definedName>
    <definedName name="qqqqqw" localSheetId="25" hidden="1">{"via1",#N/A,TRUE,"general";"via2",#N/A,TRUE,"general";"via3",#N/A,TRUE,"general"}</definedName>
    <definedName name="qqqqqw" localSheetId="26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0" hidden="1">{"via1",#N/A,TRUE,"general";"via2",#N/A,TRUE,"general";"via3",#N/A,TRUE,"general"}</definedName>
    <definedName name="qw" localSheetId="14" hidden="1">{"via1",#N/A,TRUE,"general";"via2",#N/A,TRUE,"general";"via3",#N/A,TRUE,"general"}</definedName>
    <definedName name="qw" localSheetId="20" hidden="1">{"via1",#N/A,TRUE,"general";"via2",#N/A,TRUE,"general";"via3",#N/A,TRUE,"general"}</definedName>
    <definedName name="qw" localSheetId="23" hidden="1">{"via1",#N/A,TRUE,"general";"via2",#N/A,TRUE,"general";"via3",#N/A,TRUE,"general"}</definedName>
    <definedName name="qw" localSheetId="24" hidden="1">{"via1",#N/A,TRUE,"general";"via2",#N/A,TRUE,"general";"via3",#N/A,TRUE,"general"}</definedName>
    <definedName name="qw" localSheetId="25" hidden="1">{"via1",#N/A,TRUE,"general";"via2",#N/A,TRUE,"general";"via3",#N/A,TRUE,"general"}</definedName>
    <definedName name="qw" localSheetId="26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14" hidden="1">{"via1",#N/A,TRUE,"general";"via2",#N/A,TRUE,"general";"via3",#N/A,TRUE,"general"}</definedName>
    <definedName name="qwdas2" localSheetId="20" hidden="1">{"via1",#N/A,TRUE,"general";"via2",#N/A,TRUE,"general";"via3",#N/A,TRUE,"general"}</definedName>
    <definedName name="qwdas2" localSheetId="23" hidden="1">{"via1",#N/A,TRUE,"general";"via2",#N/A,TRUE,"general";"via3",#N/A,TRUE,"general"}</definedName>
    <definedName name="qwdas2" localSheetId="24" hidden="1">{"via1",#N/A,TRUE,"general";"via2",#N/A,TRUE,"general";"via3",#N/A,TRUE,"general"}</definedName>
    <definedName name="qwdas2" localSheetId="25" hidden="1">{"via1",#N/A,TRUE,"general";"via2",#N/A,TRUE,"general";"via3",#N/A,TRUE,"general"}</definedName>
    <definedName name="qwdas2" localSheetId="26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14" hidden="1">{"TAB1",#N/A,TRUE,"GENERAL";"TAB2",#N/A,TRUE,"GENERAL";"TAB3",#N/A,TRUE,"GENERAL";"TAB4",#N/A,TRUE,"GENERAL";"TAB5",#N/A,TRUE,"GENERAL"}</definedName>
    <definedName name="qweqe" localSheetId="20" hidden="1">{"TAB1",#N/A,TRUE,"GENERAL";"TAB2",#N/A,TRUE,"GENERAL";"TAB3",#N/A,TRUE,"GENERAL";"TAB4",#N/A,TRUE,"GENERAL";"TAB5",#N/A,TRUE,"GENERAL"}</definedName>
    <definedName name="qweqe" localSheetId="23" hidden="1">{"TAB1",#N/A,TRUE,"GENERAL";"TAB2",#N/A,TRUE,"GENERAL";"TAB3",#N/A,TRUE,"GENERAL";"TAB4",#N/A,TRUE,"GENERAL";"TAB5",#N/A,TRUE,"GENERAL"}</definedName>
    <definedName name="qweqe" localSheetId="24" hidden="1">{"TAB1",#N/A,TRUE,"GENERAL";"TAB2",#N/A,TRUE,"GENERAL";"TAB3",#N/A,TRUE,"GENERAL";"TAB4",#N/A,TRUE,"GENERAL";"TAB5",#N/A,TRUE,"GENERAL"}</definedName>
    <definedName name="qweqe" localSheetId="25" hidden="1">{"TAB1",#N/A,TRUE,"GENERAL";"TAB2",#N/A,TRUE,"GENERAL";"TAB3",#N/A,TRUE,"GENERAL";"TAB4",#N/A,TRUE,"GENERAL";"TAB5",#N/A,TRUE,"GENERAL"}</definedName>
    <definedName name="qweqe" localSheetId="26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10" hidden="1">{#N/A,#N/A,TRUE,"1842CWN0"}</definedName>
    <definedName name="qwewertet" localSheetId="14" hidden="1">{#N/A,#N/A,TRUE,"1842CWN0"}</definedName>
    <definedName name="qwewertet" localSheetId="20" hidden="1">{#N/A,#N/A,TRUE,"1842CWN0"}</definedName>
    <definedName name="qwewertet" localSheetId="23" hidden="1">{#N/A,#N/A,TRUE,"1842CWN0"}</definedName>
    <definedName name="qwewertet" localSheetId="24" hidden="1">{#N/A,#N/A,TRUE,"1842CWN0"}</definedName>
    <definedName name="qwewertet" localSheetId="25" hidden="1">{#N/A,#N/A,TRUE,"1842CWN0"}</definedName>
    <definedName name="qwewertet" localSheetId="26" hidden="1">{#N/A,#N/A,TRUE,"1842CWN0"}</definedName>
    <definedName name="qwewertet" hidden="1">{#N/A,#N/A,TRUE,"1842CWN0"}</definedName>
    <definedName name="qwqwqwj" localSheetId="10" hidden="1">{"TAB1",#N/A,TRUE,"GENERAL";"TAB2",#N/A,TRUE,"GENERAL";"TAB3",#N/A,TRUE,"GENERAL";"TAB4",#N/A,TRUE,"GENERAL";"TAB5",#N/A,TRUE,"GENERAL"}</definedName>
    <definedName name="qwqwqwj" localSheetId="14" hidden="1">{"TAB1",#N/A,TRUE,"GENERAL";"TAB2",#N/A,TRUE,"GENERAL";"TAB3",#N/A,TRUE,"GENERAL";"TAB4",#N/A,TRUE,"GENERAL";"TAB5",#N/A,TRUE,"GENERAL"}</definedName>
    <definedName name="qwqwqwj" localSheetId="20" hidden="1">{"TAB1",#N/A,TRUE,"GENERAL";"TAB2",#N/A,TRUE,"GENERAL";"TAB3",#N/A,TRUE,"GENERAL";"TAB4",#N/A,TRUE,"GENERAL";"TAB5",#N/A,TRUE,"GENERAL"}</definedName>
    <definedName name="qwqwqwj" localSheetId="23" hidden="1">{"TAB1",#N/A,TRUE,"GENERAL";"TAB2",#N/A,TRUE,"GENERAL";"TAB3",#N/A,TRUE,"GENERAL";"TAB4",#N/A,TRUE,"GENERAL";"TAB5",#N/A,TRUE,"GENERAL"}</definedName>
    <definedName name="qwqwqwj" localSheetId="24" hidden="1">{"TAB1",#N/A,TRUE,"GENERAL";"TAB2",#N/A,TRUE,"GENERAL";"TAB3",#N/A,TRUE,"GENERAL";"TAB4",#N/A,TRUE,"GENERAL";"TAB5",#N/A,TRUE,"GENERAL"}</definedName>
    <definedName name="qwqwqwj" localSheetId="25" hidden="1">{"TAB1",#N/A,TRUE,"GENERAL";"TAB2",#N/A,TRUE,"GENERAL";"TAB3",#N/A,TRUE,"GENERAL";"TAB4",#N/A,TRUE,"GENERAL";"TAB5",#N/A,TRUE,"GENERAL"}</definedName>
    <definedName name="qwqwqwj" localSheetId="26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14" hidden="1">{"TAB1",#N/A,TRUE,"GENERAL";"TAB2",#N/A,TRUE,"GENERAL";"TAB3",#N/A,TRUE,"GENERAL";"TAB4",#N/A,TRUE,"GENERAL";"TAB5",#N/A,TRUE,"GENERAL"}</definedName>
    <definedName name="rege" localSheetId="20" hidden="1">{"TAB1",#N/A,TRUE,"GENERAL";"TAB2",#N/A,TRUE,"GENERAL";"TAB3",#N/A,TRUE,"GENERAL";"TAB4",#N/A,TRUE,"GENERAL";"TAB5",#N/A,TRUE,"GENERAL"}</definedName>
    <definedName name="rege" localSheetId="23" hidden="1">{"TAB1",#N/A,TRUE,"GENERAL";"TAB2",#N/A,TRUE,"GENERAL";"TAB3",#N/A,TRUE,"GENERAL";"TAB4",#N/A,TRUE,"GENERAL";"TAB5",#N/A,TRUE,"GENERAL"}</definedName>
    <definedName name="rege" localSheetId="24" hidden="1">{"TAB1",#N/A,TRUE,"GENERAL";"TAB2",#N/A,TRUE,"GENERAL";"TAB3",#N/A,TRUE,"GENERAL";"TAB4",#N/A,TRUE,"GENERAL";"TAB5",#N/A,TRUE,"GENERAL"}</definedName>
    <definedName name="rege" localSheetId="25" hidden="1">{"TAB1",#N/A,TRUE,"GENERAL";"TAB2",#N/A,TRUE,"GENERAL";"TAB3",#N/A,TRUE,"GENERAL";"TAB4",#N/A,TRUE,"GENERAL";"TAB5",#N/A,TRUE,"GENERAL"}</definedName>
    <definedName name="rege" localSheetId="26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14" hidden="1">{"TAB1",#N/A,TRUE,"GENERAL";"TAB2",#N/A,TRUE,"GENERAL";"TAB3",#N/A,TRUE,"GENERAL";"TAB4",#N/A,TRUE,"GENERAL";"TAB5",#N/A,TRUE,"GENERAL"}</definedName>
    <definedName name="regresd" localSheetId="20" hidden="1">{"TAB1",#N/A,TRUE,"GENERAL";"TAB2",#N/A,TRUE,"GENERAL";"TAB3",#N/A,TRUE,"GENERAL";"TAB4",#N/A,TRUE,"GENERAL";"TAB5",#N/A,TRUE,"GENERAL"}</definedName>
    <definedName name="regresd" localSheetId="23" hidden="1">{"TAB1",#N/A,TRUE,"GENERAL";"TAB2",#N/A,TRUE,"GENERAL";"TAB3",#N/A,TRUE,"GENERAL";"TAB4",#N/A,TRUE,"GENERAL";"TAB5",#N/A,TRUE,"GENERAL"}</definedName>
    <definedName name="regresd" localSheetId="24" hidden="1">{"TAB1",#N/A,TRUE,"GENERAL";"TAB2",#N/A,TRUE,"GENERAL";"TAB3",#N/A,TRUE,"GENERAL";"TAB4",#N/A,TRUE,"GENERAL";"TAB5",#N/A,TRUE,"GENERAL"}</definedName>
    <definedName name="regresd" localSheetId="25" hidden="1">{"TAB1",#N/A,TRUE,"GENERAL";"TAB2",#N/A,TRUE,"GENERAL";"TAB3",#N/A,TRUE,"GENERAL";"TAB4",#N/A,TRUE,"GENERAL";"TAB5",#N/A,TRUE,"GENERAL"}</definedName>
    <definedName name="regresd" localSheetId="26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14" hidden="1">{"TAB1",#N/A,TRUE,"GENERAL";"TAB2",#N/A,TRUE,"GENERAL";"TAB3",#N/A,TRUE,"GENERAL";"TAB4",#N/A,TRUE,"GENERAL";"TAB5",#N/A,TRUE,"GENERAL"}</definedName>
    <definedName name="regthio" localSheetId="20" hidden="1">{"TAB1",#N/A,TRUE,"GENERAL";"TAB2",#N/A,TRUE,"GENERAL";"TAB3",#N/A,TRUE,"GENERAL";"TAB4",#N/A,TRUE,"GENERAL";"TAB5",#N/A,TRUE,"GENERAL"}</definedName>
    <definedName name="regthio" localSheetId="23" hidden="1">{"TAB1",#N/A,TRUE,"GENERAL";"TAB2",#N/A,TRUE,"GENERAL";"TAB3",#N/A,TRUE,"GENERAL";"TAB4",#N/A,TRUE,"GENERAL";"TAB5",#N/A,TRUE,"GENERAL"}</definedName>
    <definedName name="regthio" localSheetId="24" hidden="1">{"TAB1",#N/A,TRUE,"GENERAL";"TAB2",#N/A,TRUE,"GENERAL";"TAB3",#N/A,TRUE,"GENERAL";"TAB4",#N/A,TRUE,"GENERAL";"TAB5",#N/A,TRUE,"GENERAL"}</definedName>
    <definedName name="regthio" localSheetId="25" hidden="1">{"TAB1",#N/A,TRUE,"GENERAL";"TAB2",#N/A,TRUE,"GENERAL";"TAB3",#N/A,TRUE,"GENERAL";"TAB4",#N/A,TRUE,"GENERAL";"TAB5",#N/A,TRUE,"GENERAL"}</definedName>
    <definedName name="regthio" localSheetId="26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10" hidden="1">{"via1",#N/A,TRUE,"general";"via2",#N/A,TRUE,"general";"via3",#N/A,TRUE,"general"}</definedName>
    <definedName name="REJHE" localSheetId="14" hidden="1">{"via1",#N/A,TRUE,"general";"via2",#N/A,TRUE,"general";"via3",#N/A,TRUE,"general"}</definedName>
    <definedName name="REJHE" localSheetId="20" hidden="1">{"via1",#N/A,TRUE,"general";"via2",#N/A,TRUE,"general";"via3",#N/A,TRUE,"general"}</definedName>
    <definedName name="REJHE" localSheetId="23" hidden="1">{"via1",#N/A,TRUE,"general";"via2",#N/A,TRUE,"general";"via3",#N/A,TRUE,"general"}</definedName>
    <definedName name="REJHE" localSheetId="24" hidden="1">{"via1",#N/A,TRUE,"general";"via2",#N/A,TRUE,"general";"via3",#N/A,TRUE,"general"}</definedName>
    <definedName name="REJHE" localSheetId="25" hidden="1">{"via1",#N/A,TRUE,"general";"via2",#N/A,TRUE,"general";"via3",#N/A,TRUE,"general"}</definedName>
    <definedName name="REJHE" localSheetId="26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14" hidden="1">{"via1",#N/A,TRUE,"general";"via2",#N/A,TRUE,"general";"via3",#N/A,TRUE,"general"}</definedName>
    <definedName name="rer" localSheetId="20" hidden="1">{"via1",#N/A,TRUE,"general";"via2",#N/A,TRUE,"general";"via3",#N/A,TRUE,"general"}</definedName>
    <definedName name="rer" localSheetId="23" hidden="1">{"via1",#N/A,TRUE,"general";"via2",#N/A,TRUE,"general";"via3",#N/A,TRUE,"general"}</definedName>
    <definedName name="rer" localSheetId="24" hidden="1">{"via1",#N/A,TRUE,"general";"via2",#N/A,TRUE,"general";"via3",#N/A,TRUE,"general"}</definedName>
    <definedName name="rer" localSheetId="25" hidden="1">{"via1",#N/A,TRUE,"general";"via2",#N/A,TRUE,"general";"via3",#N/A,TRUE,"general"}</definedName>
    <definedName name="rer" localSheetId="26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14" hidden="1">{"TAB1",#N/A,TRUE,"GENERAL";"TAB2",#N/A,TRUE,"GENERAL";"TAB3",#N/A,TRUE,"GENERAL";"TAB4",#N/A,TRUE,"GENERAL";"TAB5",#N/A,TRUE,"GENERAL"}</definedName>
    <definedName name="rererw" localSheetId="20" hidden="1">{"TAB1",#N/A,TRUE,"GENERAL";"TAB2",#N/A,TRUE,"GENERAL";"TAB3",#N/A,TRUE,"GENERAL";"TAB4",#N/A,TRUE,"GENERAL";"TAB5",#N/A,TRUE,"GENERAL"}</definedName>
    <definedName name="rererw" localSheetId="23" hidden="1">{"TAB1",#N/A,TRUE,"GENERAL";"TAB2",#N/A,TRUE,"GENERAL";"TAB3",#N/A,TRUE,"GENERAL";"TAB4",#N/A,TRUE,"GENERAL";"TAB5",#N/A,TRUE,"GENERAL"}</definedName>
    <definedName name="rererw" localSheetId="24" hidden="1">{"TAB1",#N/A,TRUE,"GENERAL";"TAB2",#N/A,TRUE,"GENERAL";"TAB3",#N/A,TRUE,"GENERAL";"TAB4",#N/A,TRUE,"GENERAL";"TAB5",#N/A,TRUE,"GENERAL"}</definedName>
    <definedName name="rererw" localSheetId="25" hidden="1">{"TAB1",#N/A,TRUE,"GENERAL";"TAB2",#N/A,TRUE,"GENERAL";"TAB3",#N/A,TRUE,"GENERAL";"TAB4",#N/A,TRUE,"GENERAL";"TAB5",#N/A,TRUE,"GENERAL"}</definedName>
    <definedName name="rererw" localSheetId="26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14" hidden="1">{"TAB1",#N/A,TRUE,"GENERAL";"TAB2",#N/A,TRUE,"GENERAL";"TAB3",#N/A,TRUE,"GENERAL";"TAB4",#N/A,TRUE,"GENERAL";"TAB5",#N/A,TRUE,"GENERAL"}</definedName>
    <definedName name="rerg" localSheetId="20" hidden="1">{"TAB1",#N/A,TRUE,"GENERAL";"TAB2",#N/A,TRUE,"GENERAL";"TAB3",#N/A,TRUE,"GENERAL";"TAB4",#N/A,TRUE,"GENERAL";"TAB5",#N/A,TRUE,"GENERAL"}</definedName>
    <definedName name="rerg" localSheetId="23" hidden="1">{"TAB1",#N/A,TRUE,"GENERAL";"TAB2",#N/A,TRUE,"GENERAL";"TAB3",#N/A,TRUE,"GENERAL";"TAB4",#N/A,TRUE,"GENERAL";"TAB5",#N/A,TRUE,"GENERAL"}</definedName>
    <definedName name="rerg" localSheetId="24" hidden="1">{"TAB1",#N/A,TRUE,"GENERAL";"TAB2",#N/A,TRUE,"GENERAL";"TAB3",#N/A,TRUE,"GENERAL";"TAB4",#N/A,TRUE,"GENERAL";"TAB5",#N/A,TRUE,"GENERAL"}</definedName>
    <definedName name="rerg" localSheetId="25" hidden="1">{"TAB1",#N/A,TRUE,"GENERAL";"TAB2",#N/A,TRUE,"GENERAL";"TAB3",#N/A,TRUE,"GENERAL";"TAB4",#N/A,TRUE,"GENERAL";"TAB5",#N/A,TRUE,"GENERAL"}</definedName>
    <definedName name="rerg" localSheetId="26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14" hidden="1">{"TAB1",#N/A,TRUE,"GENERAL";"TAB2",#N/A,TRUE,"GENERAL";"TAB3",#N/A,TRUE,"GENERAL";"TAB4",#N/A,TRUE,"GENERAL";"TAB5",#N/A,TRUE,"GENERAL"}</definedName>
    <definedName name="rerrrrw" localSheetId="20" hidden="1">{"TAB1",#N/A,TRUE,"GENERAL";"TAB2",#N/A,TRUE,"GENERAL";"TAB3",#N/A,TRUE,"GENERAL";"TAB4",#N/A,TRUE,"GENERAL";"TAB5",#N/A,TRUE,"GENERAL"}</definedName>
    <definedName name="rerrrrw" localSheetId="23" hidden="1">{"TAB1",#N/A,TRUE,"GENERAL";"TAB2",#N/A,TRUE,"GENERAL";"TAB3",#N/A,TRUE,"GENERAL";"TAB4",#N/A,TRUE,"GENERAL";"TAB5",#N/A,TRUE,"GENERAL"}</definedName>
    <definedName name="rerrrrw" localSheetId="24" hidden="1">{"TAB1",#N/A,TRUE,"GENERAL";"TAB2",#N/A,TRUE,"GENERAL";"TAB3",#N/A,TRUE,"GENERAL";"TAB4",#N/A,TRUE,"GENERAL";"TAB5",#N/A,TRUE,"GENERAL"}</definedName>
    <definedName name="rerrrrw" localSheetId="25" hidden="1">{"TAB1",#N/A,TRUE,"GENERAL";"TAB2",#N/A,TRUE,"GENERAL";"TAB3",#N/A,TRUE,"GENERAL";"TAB4",#N/A,TRUE,"GENERAL";"TAB5",#N/A,TRUE,"GENERAL"}</definedName>
    <definedName name="rerrrrw" localSheetId="26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10" hidden="1">{"via1",#N/A,TRUE,"general";"via2",#N/A,TRUE,"general";"via3",#N/A,TRUE,"general"}</definedName>
    <definedName name="RETTRE" localSheetId="14" hidden="1">{"via1",#N/A,TRUE,"general";"via2",#N/A,TRUE,"general";"via3",#N/A,TRUE,"general"}</definedName>
    <definedName name="RETTRE" localSheetId="20" hidden="1">{"via1",#N/A,TRUE,"general";"via2",#N/A,TRUE,"general";"via3",#N/A,TRUE,"general"}</definedName>
    <definedName name="RETTRE" localSheetId="23" hidden="1">{"via1",#N/A,TRUE,"general";"via2",#N/A,TRUE,"general";"via3",#N/A,TRUE,"general"}</definedName>
    <definedName name="RETTRE" localSheetId="24" hidden="1">{"via1",#N/A,TRUE,"general";"via2",#N/A,TRUE,"general";"via3",#N/A,TRUE,"general"}</definedName>
    <definedName name="RETTRE" localSheetId="25" hidden="1">{"via1",#N/A,TRUE,"general";"via2",#N/A,TRUE,"general";"via3",#N/A,TRUE,"general"}</definedName>
    <definedName name="RETTRE" localSheetId="26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14" hidden="1">{"TAB1",#N/A,TRUE,"GENERAL";"TAB2",#N/A,TRUE,"GENERAL";"TAB3",#N/A,TRUE,"GENERAL";"TAB4",#N/A,TRUE,"GENERAL";"TAB5",#N/A,TRUE,"GENERAL"}</definedName>
    <definedName name="rety" localSheetId="20" hidden="1">{"TAB1",#N/A,TRUE,"GENERAL";"TAB2",#N/A,TRUE,"GENERAL";"TAB3",#N/A,TRUE,"GENERAL";"TAB4",#N/A,TRUE,"GENERAL";"TAB5",#N/A,TRUE,"GENERAL"}</definedName>
    <definedName name="rety" localSheetId="23" hidden="1">{"TAB1",#N/A,TRUE,"GENERAL";"TAB2",#N/A,TRUE,"GENERAL";"TAB3",#N/A,TRUE,"GENERAL";"TAB4",#N/A,TRUE,"GENERAL";"TAB5",#N/A,TRUE,"GENERAL"}</definedName>
    <definedName name="rety" localSheetId="24" hidden="1">{"TAB1",#N/A,TRUE,"GENERAL";"TAB2",#N/A,TRUE,"GENERAL";"TAB3",#N/A,TRUE,"GENERAL";"TAB4",#N/A,TRUE,"GENERAL";"TAB5",#N/A,TRUE,"GENERAL"}</definedName>
    <definedName name="rety" localSheetId="25" hidden="1">{"TAB1",#N/A,TRUE,"GENERAL";"TAB2",#N/A,TRUE,"GENERAL";"TAB3",#N/A,TRUE,"GENERAL";"TAB4",#N/A,TRUE,"GENERAL";"TAB5",#N/A,TRUE,"GENERAL"}</definedName>
    <definedName name="rety" localSheetId="26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0" hidden="1">{"via1",#N/A,TRUE,"general";"via2",#N/A,TRUE,"general";"via3",#N/A,TRUE,"general"}</definedName>
    <definedName name="rewfreg" localSheetId="14" hidden="1">{"via1",#N/A,TRUE,"general";"via2",#N/A,TRUE,"general";"via3",#N/A,TRUE,"general"}</definedName>
    <definedName name="rewfreg" localSheetId="20" hidden="1">{"via1",#N/A,TRUE,"general";"via2",#N/A,TRUE,"general";"via3",#N/A,TRUE,"general"}</definedName>
    <definedName name="rewfreg" localSheetId="23" hidden="1">{"via1",#N/A,TRUE,"general";"via2",#N/A,TRUE,"general";"via3",#N/A,TRUE,"general"}</definedName>
    <definedName name="rewfreg" localSheetId="24" hidden="1">{"via1",#N/A,TRUE,"general";"via2",#N/A,TRUE,"general";"via3",#N/A,TRUE,"general"}</definedName>
    <definedName name="rewfreg" localSheetId="25" hidden="1">{"via1",#N/A,TRUE,"general";"via2",#N/A,TRUE,"general";"via3",#N/A,TRUE,"general"}</definedName>
    <definedName name="rewfreg" localSheetId="26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14" hidden="1">{"via1",#N/A,TRUE,"general";"via2",#N/A,TRUE,"general";"via3",#N/A,TRUE,"general"}</definedName>
    <definedName name="rewr" localSheetId="20" hidden="1">{"via1",#N/A,TRUE,"general";"via2",#N/A,TRUE,"general";"via3",#N/A,TRUE,"general"}</definedName>
    <definedName name="rewr" localSheetId="23" hidden="1">{"via1",#N/A,TRUE,"general";"via2",#N/A,TRUE,"general";"via3",#N/A,TRUE,"general"}</definedName>
    <definedName name="rewr" localSheetId="24" hidden="1">{"via1",#N/A,TRUE,"general";"via2",#N/A,TRUE,"general";"via3",#N/A,TRUE,"general"}</definedName>
    <definedName name="rewr" localSheetId="25" hidden="1">{"via1",#N/A,TRUE,"general";"via2",#N/A,TRUE,"general";"via3",#N/A,TRUE,"general"}</definedName>
    <definedName name="rewr" localSheetId="26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14" hidden="1">{"TAB1",#N/A,TRUE,"GENERAL";"TAB2",#N/A,TRUE,"GENERAL";"TAB3",#N/A,TRUE,"GENERAL";"TAB4",#N/A,TRUE,"GENERAL";"TAB5",#N/A,TRUE,"GENERAL"}</definedName>
    <definedName name="REWWER" localSheetId="20" hidden="1">{"TAB1",#N/A,TRUE,"GENERAL";"TAB2",#N/A,TRUE,"GENERAL";"TAB3",#N/A,TRUE,"GENERAL";"TAB4",#N/A,TRUE,"GENERAL";"TAB5",#N/A,TRUE,"GENERAL"}</definedName>
    <definedName name="REWWER" localSheetId="23" hidden="1">{"TAB1",#N/A,TRUE,"GENERAL";"TAB2",#N/A,TRUE,"GENERAL";"TAB3",#N/A,TRUE,"GENERAL";"TAB4",#N/A,TRUE,"GENERAL";"TAB5",#N/A,TRUE,"GENERAL"}</definedName>
    <definedName name="REWWER" localSheetId="24" hidden="1">{"TAB1",#N/A,TRUE,"GENERAL";"TAB2",#N/A,TRUE,"GENERAL";"TAB3",#N/A,TRUE,"GENERAL";"TAB4",#N/A,TRUE,"GENERAL";"TAB5",#N/A,TRUE,"GENERAL"}</definedName>
    <definedName name="REWWER" localSheetId="25" hidden="1">{"TAB1",#N/A,TRUE,"GENERAL";"TAB2",#N/A,TRUE,"GENERAL";"TAB3",#N/A,TRUE,"GENERAL";"TAB4",#N/A,TRUE,"GENERAL";"TAB5",#N/A,TRUE,"GENERAL"}</definedName>
    <definedName name="REWWER" localSheetId="26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14" hidden="1">{"TAB1",#N/A,TRUE,"GENERAL";"TAB2",#N/A,TRUE,"GENERAL";"TAB3",#N/A,TRUE,"GENERAL";"TAB4",#N/A,TRUE,"GENERAL";"TAB5",#N/A,TRUE,"GENERAL"}</definedName>
    <definedName name="reyepoi" localSheetId="20" hidden="1">{"TAB1",#N/A,TRUE,"GENERAL";"TAB2",#N/A,TRUE,"GENERAL";"TAB3",#N/A,TRUE,"GENERAL";"TAB4",#N/A,TRUE,"GENERAL";"TAB5",#N/A,TRUE,"GENERAL"}</definedName>
    <definedName name="reyepoi" localSheetId="23" hidden="1">{"TAB1",#N/A,TRUE,"GENERAL";"TAB2",#N/A,TRUE,"GENERAL";"TAB3",#N/A,TRUE,"GENERAL";"TAB4",#N/A,TRUE,"GENERAL";"TAB5",#N/A,TRUE,"GENERAL"}</definedName>
    <definedName name="reyepoi" localSheetId="24" hidden="1">{"TAB1",#N/A,TRUE,"GENERAL";"TAB2",#N/A,TRUE,"GENERAL";"TAB3",#N/A,TRUE,"GENERAL";"TAB4",#N/A,TRUE,"GENERAL";"TAB5",#N/A,TRUE,"GENERAL"}</definedName>
    <definedName name="reyepoi" localSheetId="25" hidden="1">{"TAB1",#N/A,TRUE,"GENERAL";"TAB2",#N/A,TRUE,"GENERAL";"TAB3",#N/A,TRUE,"GENERAL";"TAB4",#N/A,TRUE,"GENERAL";"TAB5",#N/A,TRUE,"GENERAL"}</definedName>
    <definedName name="reyepoi" localSheetId="26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0" hidden="1">{"via1",#N/A,TRUE,"general";"via2",#N/A,TRUE,"general";"via3",#N/A,TRUE,"general"}</definedName>
    <definedName name="reyety" localSheetId="14" hidden="1">{"via1",#N/A,TRUE,"general";"via2",#N/A,TRUE,"general";"via3",#N/A,TRUE,"general"}</definedName>
    <definedName name="reyety" localSheetId="20" hidden="1">{"via1",#N/A,TRUE,"general";"via2",#N/A,TRUE,"general";"via3",#N/A,TRUE,"general"}</definedName>
    <definedName name="reyety" localSheetId="23" hidden="1">{"via1",#N/A,TRUE,"general";"via2",#N/A,TRUE,"general";"via3",#N/A,TRUE,"general"}</definedName>
    <definedName name="reyety" localSheetId="24" hidden="1">{"via1",#N/A,TRUE,"general";"via2",#N/A,TRUE,"general";"via3",#N/A,TRUE,"general"}</definedName>
    <definedName name="reyety" localSheetId="25" hidden="1">{"via1",#N/A,TRUE,"general";"via2",#N/A,TRUE,"general";"via3",#N/A,TRUE,"general"}</definedName>
    <definedName name="reyety" localSheetId="26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14" hidden="1">{"via1",#N/A,TRUE,"general";"via2",#N/A,TRUE,"general";"via3",#N/A,TRUE,"general"}</definedName>
    <definedName name="reyty" localSheetId="20" hidden="1">{"via1",#N/A,TRUE,"general";"via2",#N/A,TRUE,"general";"via3",#N/A,TRUE,"general"}</definedName>
    <definedName name="reyty" localSheetId="23" hidden="1">{"via1",#N/A,TRUE,"general";"via2",#N/A,TRUE,"general";"via3",#N/A,TRUE,"general"}</definedName>
    <definedName name="reyty" localSheetId="24" hidden="1">{"via1",#N/A,TRUE,"general";"via2",#N/A,TRUE,"general";"via3",#N/A,TRUE,"general"}</definedName>
    <definedName name="reyty" localSheetId="25" hidden="1">{"via1",#N/A,TRUE,"general";"via2",#N/A,TRUE,"general";"via3",#N/A,TRUE,"general"}</definedName>
    <definedName name="reyty" localSheetId="26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14" hidden="1">{"via1",#N/A,TRUE,"general";"via2",#N/A,TRUE,"general";"via3",#N/A,TRUE,"general"}</definedName>
    <definedName name="reyyt" localSheetId="20" hidden="1">{"via1",#N/A,TRUE,"general";"via2",#N/A,TRUE,"general";"via3",#N/A,TRUE,"general"}</definedName>
    <definedName name="reyyt" localSheetId="23" hidden="1">{"via1",#N/A,TRUE,"general";"via2",#N/A,TRUE,"general";"via3",#N/A,TRUE,"general"}</definedName>
    <definedName name="reyyt" localSheetId="24" hidden="1">{"via1",#N/A,TRUE,"general";"via2",#N/A,TRUE,"general";"via3",#N/A,TRUE,"general"}</definedName>
    <definedName name="reyyt" localSheetId="25" hidden="1">{"via1",#N/A,TRUE,"general";"via2",#N/A,TRUE,"general";"via3",#N/A,TRUE,"general"}</definedName>
    <definedName name="reyyt" localSheetId="26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14" hidden="1">{"TAB1",#N/A,TRUE,"GENERAL";"TAB2",#N/A,TRUE,"GENERAL";"TAB3",#N/A,TRUE,"GENERAL";"TAB4",#N/A,TRUE,"GENERAL";"TAB5",#N/A,TRUE,"GENERAL"}</definedName>
    <definedName name="rfhnhjyu" localSheetId="20" hidden="1">{"TAB1",#N/A,TRUE,"GENERAL";"TAB2",#N/A,TRUE,"GENERAL";"TAB3",#N/A,TRUE,"GENERAL";"TAB4",#N/A,TRUE,"GENERAL";"TAB5",#N/A,TRUE,"GENERAL"}</definedName>
    <definedName name="rfhnhjyu" localSheetId="23" hidden="1">{"TAB1",#N/A,TRUE,"GENERAL";"TAB2",#N/A,TRUE,"GENERAL";"TAB3",#N/A,TRUE,"GENERAL";"TAB4",#N/A,TRUE,"GENERAL";"TAB5",#N/A,TRUE,"GENERAL"}</definedName>
    <definedName name="rfhnhjyu" localSheetId="24" hidden="1">{"TAB1",#N/A,TRUE,"GENERAL";"TAB2",#N/A,TRUE,"GENERAL";"TAB3",#N/A,TRUE,"GENERAL";"TAB4",#N/A,TRUE,"GENERAL";"TAB5",#N/A,TRUE,"GENERAL"}</definedName>
    <definedName name="rfhnhjyu" localSheetId="25" hidden="1">{"TAB1",#N/A,TRUE,"GENERAL";"TAB2",#N/A,TRUE,"GENERAL";"TAB3",#N/A,TRUE,"GENERAL";"TAB4",#N/A,TRUE,"GENERAL";"TAB5",#N/A,TRUE,"GENERAL"}</definedName>
    <definedName name="rfhnhjyu" localSheetId="26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0" hidden="1">{"via1",#N/A,TRUE,"general";"via2",#N/A,TRUE,"general";"via3",#N/A,TRUE,"general"}</definedName>
    <definedName name="rfrf" localSheetId="14" hidden="1">{"via1",#N/A,TRUE,"general";"via2",#N/A,TRUE,"general";"via3",#N/A,TRUE,"general"}</definedName>
    <definedName name="rfrf" localSheetId="20" hidden="1">{"via1",#N/A,TRUE,"general";"via2",#N/A,TRUE,"general";"via3",#N/A,TRUE,"general"}</definedName>
    <definedName name="rfrf" localSheetId="23" hidden="1">{"via1",#N/A,TRUE,"general";"via2",#N/A,TRUE,"general";"via3",#N/A,TRUE,"general"}</definedName>
    <definedName name="rfrf" localSheetId="24" hidden="1">{"via1",#N/A,TRUE,"general";"via2",#N/A,TRUE,"general";"via3",#N/A,TRUE,"general"}</definedName>
    <definedName name="rfrf" localSheetId="25" hidden="1">{"via1",#N/A,TRUE,"general";"via2",#N/A,TRUE,"general";"via3",#N/A,TRUE,"general"}</definedName>
    <definedName name="rfrf" localSheetId="26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14" hidden="1">{"via1",#N/A,TRUE,"general";"via2",#N/A,TRUE,"general";"via3",#N/A,TRUE,"general"}</definedName>
    <definedName name="rge" localSheetId="20" hidden="1">{"via1",#N/A,TRUE,"general";"via2",#N/A,TRUE,"general";"via3",#N/A,TRUE,"general"}</definedName>
    <definedName name="rge" localSheetId="23" hidden="1">{"via1",#N/A,TRUE,"general";"via2",#N/A,TRUE,"general";"via3",#N/A,TRUE,"general"}</definedName>
    <definedName name="rge" localSheetId="24" hidden="1">{"via1",#N/A,TRUE,"general";"via2",#N/A,TRUE,"general";"via3",#N/A,TRUE,"general"}</definedName>
    <definedName name="rge" localSheetId="25" hidden="1">{"via1",#N/A,TRUE,"general";"via2",#N/A,TRUE,"general";"via3",#N/A,TRUE,"general"}</definedName>
    <definedName name="rge" localSheetId="26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14" hidden="1">{"via1",#N/A,TRUE,"general";"via2",#N/A,TRUE,"general";"via3",#N/A,TRUE,"general"}</definedName>
    <definedName name="rgegg" localSheetId="20" hidden="1">{"via1",#N/A,TRUE,"general";"via2",#N/A,TRUE,"general";"via3",#N/A,TRUE,"general"}</definedName>
    <definedName name="rgegg" localSheetId="23" hidden="1">{"via1",#N/A,TRUE,"general";"via2",#N/A,TRUE,"general";"via3",#N/A,TRUE,"general"}</definedName>
    <definedName name="rgegg" localSheetId="24" hidden="1">{"via1",#N/A,TRUE,"general";"via2",#N/A,TRUE,"general";"via3",#N/A,TRUE,"general"}</definedName>
    <definedName name="rgegg" localSheetId="25" hidden="1">{"via1",#N/A,TRUE,"general";"via2",#N/A,TRUE,"general";"via3",#N/A,TRUE,"general"}</definedName>
    <definedName name="rgegg" localSheetId="26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14" hidden="1">{"TAB1",#N/A,TRUE,"GENERAL";"TAB2",#N/A,TRUE,"GENERAL";"TAB3",#N/A,TRUE,"GENERAL";"TAB4",#N/A,TRUE,"GENERAL";"TAB5",#N/A,TRUE,"GENERAL"}</definedName>
    <definedName name="rhh" localSheetId="20" hidden="1">{"TAB1",#N/A,TRUE,"GENERAL";"TAB2",#N/A,TRUE,"GENERAL";"TAB3",#N/A,TRUE,"GENERAL";"TAB4",#N/A,TRUE,"GENERAL";"TAB5",#N/A,TRUE,"GENERAL"}</definedName>
    <definedName name="rhh" localSheetId="23" hidden="1">{"TAB1",#N/A,TRUE,"GENERAL";"TAB2",#N/A,TRUE,"GENERAL";"TAB3",#N/A,TRUE,"GENERAL";"TAB4",#N/A,TRUE,"GENERAL";"TAB5",#N/A,TRUE,"GENERAL"}</definedName>
    <definedName name="rhh" localSheetId="24" hidden="1">{"TAB1",#N/A,TRUE,"GENERAL";"TAB2",#N/A,TRUE,"GENERAL";"TAB3",#N/A,TRUE,"GENERAL";"TAB4",#N/A,TRUE,"GENERAL";"TAB5",#N/A,TRUE,"GENERAL"}</definedName>
    <definedName name="rhh" localSheetId="25" hidden="1">{"TAB1",#N/A,TRUE,"GENERAL";"TAB2",#N/A,TRUE,"GENERAL";"TAB3",#N/A,TRUE,"GENERAL";"TAB4",#N/A,TRUE,"GENERAL";"TAB5",#N/A,TRUE,"GENERAL"}</definedName>
    <definedName name="rhh" localSheetId="26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14" hidden="1">{"TAB1",#N/A,TRUE,"GENERAL";"TAB2",#N/A,TRUE,"GENERAL";"TAB3",#N/A,TRUE,"GENERAL";"TAB4",#N/A,TRUE,"GENERAL";"TAB5",#N/A,TRUE,"GENERAL"}</definedName>
    <definedName name="rhrtd" localSheetId="20" hidden="1">{"TAB1",#N/A,TRUE,"GENERAL";"TAB2",#N/A,TRUE,"GENERAL";"TAB3",#N/A,TRUE,"GENERAL";"TAB4",#N/A,TRUE,"GENERAL";"TAB5",#N/A,TRUE,"GENERAL"}</definedName>
    <definedName name="rhrtd" localSheetId="23" hidden="1">{"TAB1",#N/A,TRUE,"GENERAL";"TAB2",#N/A,TRUE,"GENERAL";"TAB3",#N/A,TRUE,"GENERAL";"TAB4",#N/A,TRUE,"GENERAL";"TAB5",#N/A,TRUE,"GENERAL"}</definedName>
    <definedName name="rhrtd" localSheetId="24" hidden="1">{"TAB1",#N/A,TRUE,"GENERAL";"TAB2",#N/A,TRUE,"GENERAL";"TAB3",#N/A,TRUE,"GENERAL";"TAB4",#N/A,TRUE,"GENERAL";"TAB5",#N/A,TRUE,"GENERAL"}</definedName>
    <definedName name="rhrtd" localSheetId="25" hidden="1">{"TAB1",#N/A,TRUE,"GENERAL";"TAB2",#N/A,TRUE,"GENERAL";"TAB3",#N/A,TRUE,"GENERAL";"TAB4",#N/A,TRUE,"GENERAL";"TAB5",#N/A,TRUE,"GENERAL"}</definedName>
    <definedName name="rhrtd" localSheetId="26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14" hidden="1">{"TAB1",#N/A,TRUE,"GENERAL";"TAB2",#N/A,TRUE,"GENERAL";"TAB3",#N/A,TRUE,"GENERAL";"TAB4",#N/A,TRUE,"GENERAL";"TAB5",#N/A,TRUE,"GENERAL"}</definedName>
    <definedName name="rhtry" localSheetId="20" hidden="1">{"TAB1",#N/A,TRUE,"GENERAL";"TAB2",#N/A,TRUE,"GENERAL";"TAB3",#N/A,TRUE,"GENERAL";"TAB4",#N/A,TRUE,"GENERAL";"TAB5",#N/A,TRUE,"GENERAL"}</definedName>
    <definedName name="rhtry" localSheetId="23" hidden="1">{"TAB1",#N/A,TRUE,"GENERAL";"TAB2",#N/A,TRUE,"GENERAL";"TAB3",#N/A,TRUE,"GENERAL";"TAB4",#N/A,TRUE,"GENERAL";"TAB5",#N/A,TRUE,"GENERAL"}</definedName>
    <definedName name="rhtry" localSheetId="24" hidden="1">{"TAB1",#N/A,TRUE,"GENERAL";"TAB2",#N/A,TRUE,"GENERAL";"TAB3",#N/A,TRUE,"GENERAL";"TAB4",#N/A,TRUE,"GENERAL";"TAB5",#N/A,TRUE,"GENERAL"}</definedName>
    <definedName name="rhtry" localSheetId="25" hidden="1">{"TAB1",#N/A,TRUE,"GENERAL";"TAB2",#N/A,TRUE,"GENERAL";"TAB3",#N/A,TRUE,"GENERAL";"TAB4",#N/A,TRUE,"GENERAL";"TAB5",#N/A,TRUE,"GENERAL"}</definedName>
    <definedName name="rhtry" localSheetId="26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10" hidden="1">{"TAB1",#N/A,TRUE,"GENERAL";"TAB2",#N/A,TRUE,"GENERAL";"TAB3",#N/A,TRUE,"GENERAL";"TAB4",#N/A,TRUE,"GENERAL";"TAB5",#N/A,TRUE,"GENERAL"}</definedName>
    <definedName name="rj" localSheetId="14" hidden="1">{"TAB1",#N/A,TRUE,"GENERAL";"TAB2",#N/A,TRUE,"GENERAL";"TAB3",#N/A,TRUE,"GENERAL";"TAB4",#N/A,TRUE,"GENERAL";"TAB5",#N/A,TRUE,"GENERAL"}</definedName>
    <definedName name="rj" localSheetId="20" hidden="1">{"TAB1",#N/A,TRUE,"GENERAL";"TAB2",#N/A,TRUE,"GENERAL";"TAB3",#N/A,TRUE,"GENERAL";"TAB4",#N/A,TRUE,"GENERAL";"TAB5",#N/A,TRUE,"GENERAL"}</definedName>
    <definedName name="rj" localSheetId="23" hidden="1">{"TAB1",#N/A,TRUE,"GENERAL";"TAB2",#N/A,TRUE,"GENERAL";"TAB3",#N/A,TRUE,"GENERAL";"TAB4",#N/A,TRUE,"GENERAL";"TAB5",#N/A,TRUE,"GENERAL"}</definedName>
    <definedName name="rj" localSheetId="24" hidden="1">{"TAB1",#N/A,TRUE,"GENERAL";"TAB2",#N/A,TRUE,"GENERAL";"TAB3",#N/A,TRUE,"GENERAL";"TAB4",#N/A,TRUE,"GENERAL";"TAB5",#N/A,TRUE,"GENERAL"}</definedName>
    <definedName name="rj" localSheetId="25" hidden="1">{"TAB1",#N/A,TRUE,"GENERAL";"TAB2",#N/A,TRUE,"GENERAL";"TAB3",#N/A,TRUE,"GENERAL";"TAB4",#N/A,TRUE,"GENERAL";"TAB5",#N/A,TRUE,"GENERAL"}</definedName>
    <definedName name="rj" localSheetId="26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14" hidden="1">{"TAB1",#N/A,TRUE,"GENERAL";"TAB2",#N/A,TRUE,"GENERAL";"TAB3",#N/A,TRUE,"GENERAL";"TAB4",#N/A,TRUE,"GENERAL";"TAB5",#N/A,TRUE,"GENERAL"}</definedName>
    <definedName name="rjjth" localSheetId="20" hidden="1">{"TAB1",#N/A,TRUE,"GENERAL";"TAB2",#N/A,TRUE,"GENERAL";"TAB3",#N/A,TRUE,"GENERAL";"TAB4",#N/A,TRUE,"GENERAL";"TAB5",#N/A,TRUE,"GENERAL"}</definedName>
    <definedName name="rjjth" localSheetId="23" hidden="1">{"TAB1",#N/A,TRUE,"GENERAL";"TAB2",#N/A,TRUE,"GENERAL";"TAB3",#N/A,TRUE,"GENERAL";"TAB4",#N/A,TRUE,"GENERAL";"TAB5",#N/A,TRUE,"GENERAL"}</definedName>
    <definedName name="rjjth" localSheetId="24" hidden="1">{"TAB1",#N/A,TRUE,"GENERAL";"TAB2",#N/A,TRUE,"GENERAL";"TAB3",#N/A,TRUE,"GENERAL";"TAB4",#N/A,TRUE,"GENERAL";"TAB5",#N/A,TRUE,"GENERAL"}</definedName>
    <definedName name="rjjth" localSheetId="25" hidden="1">{"TAB1",#N/A,TRUE,"GENERAL";"TAB2",#N/A,TRUE,"GENERAL";"TAB3",#N/A,TRUE,"GENERAL";"TAB4",#N/A,TRUE,"GENERAL";"TAB5",#N/A,TRUE,"GENERAL"}</definedName>
    <definedName name="rjjth" localSheetId="26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0" hidden="1">{"via1",#N/A,TRUE,"general";"via2",#N/A,TRUE,"general";"via3",#N/A,TRUE,"general"}</definedName>
    <definedName name="rjy" localSheetId="14" hidden="1">{"via1",#N/A,TRUE,"general";"via2",#N/A,TRUE,"general";"via3",#N/A,TRUE,"general"}</definedName>
    <definedName name="rjy" localSheetId="20" hidden="1">{"via1",#N/A,TRUE,"general";"via2",#N/A,TRUE,"general";"via3",#N/A,TRUE,"general"}</definedName>
    <definedName name="rjy" localSheetId="23" hidden="1">{"via1",#N/A,TRUE,"general";"via2",#N/A,TRUE,"general";"via3",#N/A,TRUE,"general"}</definedName>
    <definedName name="rjy" localSheetId="24" hidden="1">{"via1",#N/A,TRUE,"general";"via2",#N/A,TRUE,"general";"via3",#N/A,TRUE,"general"}</definedName>
    <definedName name="rjy" localSheetId="25" hidden="1">{"via1",#N/A,TRUE,"general";"via2",#N/A,TRUE,"general";"via3",#N/A,TRUE,"general"}</definedName>
    <definedName name="rjy" localSheetId="26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14" hidden="1">{"TAB1",#N/A,TRUE,"GENERAL";"TAB2",#N/A,TRUE,"GENERAL";"TAB3",#N/A,TRUE,"GENERAL";"TAB4",#N/A,TRUE,"GENERAL";"TAB5",#N/A,TRUE,"GENERAL"}</definedName>
    <definedName name="rkjyk" localSheetId="20" hidden="1">{"TAB1",#N/A,TRUE,"GENERAL";"TAB2",#N/A,TRUE,"GENERAL";"TAB3",#N/A,TRUE,"GENERAL";"TAB4",#N/A,TRUE,"GENERAL";"TAB5",#N/A,TRUE,"GENERAL"}</definedName>
    <definedName name="rkjyk" localSheetId="23" hidden="1">{"TAB1",#N/A,TRUE,"GENERAL";"TAB2",#N/A,TRUE,"GENERAL";"TAB3",#N/A,TRUE,"GENERAL";"TAB4",#N/A,TRUE,"GENERAL";"TAB5",#N/A,TRUE,"GENERAL"}</definedName>
    <definedName name="rkjyk" localSheetId="24" hidden="1">{"TAB1",#N/A,TRUE,"GENERAL";"TAB2",#N/A,TRUE,"GENERAL";"TAB3",#N/A,TRUE,"GENERAL";"TAB4",#N/A,TRUE,"GENERAL";"TAB5",#N/A,TRUE,"GENERAL"}</definedName>
    <definedName name="rkjyk" localSheetId="25" hidden="1">{"TAB1",#N/A,TRUE,"GENERAL";"TAB2",#N/A,TRUE,"GENERAL";"TAB3",#N/A,TRUE,"GENERAL";"TAB4",#N/A,TRUE,"GENERAL";"TAB5",#N/A,TRUE,"GENERAL"}</definedName>
    <definedName name="rkjyk" localSheetId="26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0" hidden="1">{"via1",#N/A,TRUE,"general";"via2",#N/A,TRUE,"general";"via3",#N/A,TRUE,"general"}</definedName>
    <definedName name="rkru" localSheetId="14" hidden="1">{"via1",#N/A,TRUE,"general";"via2",#N/A,TRUE,"general";"via3",#N/A,TRUE,"general"}</definedName>
    <definedName name="rkru" localSheetId="20" hidden="1">{"via1",#N/A,TRUE,"general";"via2",#N/A,TRUE,"general";"via3",#N/A,TRUE,"general"}</definedName>
    <definedName name="rkru" localSheetId="23" hidden="1">{"via1",#N/A,TRUE,"general";"via2",#N/A,TRUE,"general";"via3",#N/A,TRUE,"general"}</definedName>
    <definedName name="rkru" localSheetId="24" hidden="1">{"via1",#N/A,TRUE,"general";"via2",#N/A,TRUE,"general";"via3",#N/A,TRUE,"general"}</definedName>
    <definedName name="rkru" localSheetId="25" hidden="1">{"via1",#N/A,TRUE,"general";"via2",#N/A,TRUE,"general";"via3",#N/A,TRUE,"general"}</definedName>
    <definedName name="rkru" localSheetId="26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14" hidden="1">{"TAB1",#N/A,TRUE,"GENERAL";"TAB2",#N/A,TRUE,"GENERAL";"TAB3",#N/A,TRUE,"GENERAL";"TAB4",#N/A,TRUE,"GENERAL";"TAB5",#N/A,TRUE,"GENERAL"}</definedName>
    <definedName name="rky" localSheetId="20" hidden="1">{"TAB1",#N/A,TRUE,"GENERAL";"TAB2",#N/A,TRUE,"GENERAL";"TAB3",#N/A,TRUE,"GENERAL";"TAB4",#N/A,TRUE,"GENERAL";"TAB5",#N/A,TRUE,"GENERAL"}</definedName>
    <definedName name="rky" localSheetId="23" hidden="1">{"TAB1",#N/A,TRUE,"GENERAL";"TAB2",#N/A,TRUE,"GENERAL";"TAB3",#N/A,TRUE,"GENERAL";"TAB4",#N/A,TRUE,"GENERAL";"TAB5",#N/A,TRUE,"GENERAL"}</definedName>
    <definedName name="rky" localSheetId="24" hidden="1">{"TAB1",#N/A,TRUE,"GENERAL";"TAB2",#N/A,TRUE,"GENERAL";"TAB3",#N/A,TRUE,"GENERAL";"TAB4",#N/A,TRUE,"GENERAL";"TAB5",#N/A,TRUE,"GENERAL"}</definedName>
    <definedName name="rky" localSheetId="25" hidden="1">{"TAB1",#N/A,TRUE,"GENERAL";"TAB2",#N/A,TRUE,"GENERAL";"TAB3",#N/A,TRUE,"GENERAL";"TAB4",#N/A,TRUE,"GENERAL";"TAB5",#N/A,TRUE,"GENERAL"}</definedName>
    <definedName name="rky" localSheetId="26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10" hidden="1">{"via1",#N/A,TRUE,"general";"via2",#N/A,TRUE,"general";"via3",#N/A,TRUE,"general"}</definedName>
    <definedName name="rrr" localSheetId="14" hidden="1">{"via1",#N/A,TRUE,"general";"via2",#N/A,TRUE,"general";"via3",#N/A,TRUE,"general"}</definedName>
    <definedName name="rrr" localSheetId="20" hidden="1">{"via1",#N/A,TRUE,"general";"via2",#N/A,TRUE,"general";"via3",#N/A,TRUE,"general"}</definedName>
    <definedName name="rrr" localSheetId="23" hidden="1">{"via1",#N/A,TRUE,"general";"via2",#N/A,TRUE,"general";"via3",#N/A,TRUE,"general"}</definedName>
    <definedName name="rrr" localSheetId="24" hidden="1">{"via1",#N/A,TRUE,"general";"via2",#N/A,TRUE,"general";"via3",#N/A,TRUE,"general"}</definedName>
    <definedName name="rrr" localSheetId="25" hidden="1">{"via1",#N/A,TRUE,"general";"via2",#N/A,TRUE,"general";"via3",#N/A,TRUE,"general"}</definedName>
    <definedName name="rrr" localSheetId="26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14" hidden="1">{"via1",#N/A,TRUE,"general";"via2",#N/A,TRUE,"general";"via3",#N/A,TRUE,"general"}</definedName>
    <definedName name="rrrrrb" localSheetId="20" hidden="1">{"via1",#N/A,TRUE,"general";"via2",#N/A,TRUE,"general";"via3",#N/A,TRUE,"general"}</definedName>
    <definedName name="rrrrrb" localSheetId="23" hidden="1">{"via1",#N/A,TRUE,"general";"via2",#N/A,TRUE,"general";"via3",#N/A,TRUE,"general"}</definedName>
    <definedName name="rrrrrb" localSheetId="24" hidden="1">{"via1",#N/A,TRUE,"general";"via2",#N/A,TRUE,"general";"via3",#N/A,TRUE,"general"}</definedName>
    <definedName name="rrrrrb" localSheetId="25" hidden="1">{"via1",#N/A,TRUE,"general";"via2",#N/A,TRUE,"general";"via3",#N/A,TRUE,"general"}</definedName>
    <definedName name="rrrrrb" localSheetId="26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14" hidden="1">{"TAB1",#N/A,TRUE,"GENERAL";"TAB2",#N/A,TRUE,"GENERAL";"TAB3",#N/A,TRUE,"GENERAL";"TAB4",#N/A,TRUE,"GENERAL";"TAB5",#N/A,TRUE,"GENERAL"}</definedName>
    <definedName name="rrrrrrre" localSheetId="20" hidden="1">{"TAB1",#N/A,TRUE,"GENERAL";"TAB2",#N/A,TRUE,"GENERAL";"TAB3",#N/A,TRUE,"GENERAL";"TAB4",#N/A,TRUE,"GENERAL";"TAB5",#N/A,TRUE,"GENERAL"}</definedName>
    <definedName name="rrrrrrre" localSheetId="23" hidden="1">{"TAB1",#N/A,TRUE,"GENERAL";"TAB2",#N/A,TRUE,"GENERAL";"TAB3",#N/A,TRUE,"GENERAL";"TAB4",#N/A,TRUE,"GENERAL";"TAB5",#N/A,TRUE,"GENERAL"}</definedName>
    <definedName name="rrrrrrre" localSheetId="24" hidden="1">{"TAB1",#N/A,TRUE,"GENERAL";"TAB2",#N/A,TRUE,"GENERAL";"TAB3",#N/A,TRUE,"GENERAL";"TAB4",#N/A,TRUE,"GENERAL";"TAB5",#N/A,TRUE,"GENERAL"}</definedName>
    <definedName name="rrrrrrre" localSheetId="25" hidden="1">{"TAB1",#N/A,TRUE,"GENERAL";"TAB2",#N/A,TRUE,"GENERAL";"TAB3",#N/A,TRUE,"GENERAL";"TAB4",#N/A,TRUE,"GENERAL";"TAB5",#N/A,TRUE,"GENERAL"}</definedName>
    <definedName name="rrrrrrre" localSheetId="26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0" hidden="1">{"via1",#N/A,TRUE,"general";"via2",#N/A,TRUE,"general";"via3",#N/A,TRUE,"general"}</definedName>
    <definedName name="rrrrt" localSheetId="14" hidden="1">{"via1",#N/A,TRUE,"general";"via2",#N/A,TRUE,"general";"via3",#N/A,TRUE,"general"}</definedName>
    <definedName name="rrrrt" localSheetId="20" hidden="1">{"via1",#N/A,TRUE,"general";"via2",#N/A,TRUE,"general";"via3",#N/A,TRUE,"general"}</definedName>
    <definedName name="rrrrt" localSheetId="23" hidden="1">{"via1",#N/A,TRUE,"general";"via2",#N/A,TRUE,"general";"via3",#N/A,TRUE,"general"}</definedName>
    <definedName name="rrrrt" localSheetId="24" hidden="1">{"via1",#N/A,TRUE,"general";"via2",#N/A,TRUE,"general";"via3",#N/A,TRUE,"general"}</definedName>
    <definedName name="rrrrt" localSheetId="25" hidden="1">{"via1",#N/A,TRUE,"general";"via2",#N/A,TRUE,"general";"via3",#N/A,TRUE,"general"}</definedName>
    <definedName name="rrrrt" localSheetId="26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14" hidden="1">{"TAB1",#N/A,TRUE,"GENERAL";"TAB2",#N/A,TRUE,"GENERAL";"TAB3",#N/A,TRUE,"GENERAL";"TAB4",#N/A,TRUE,"GENERAL";"TAB5",#N/A,TRUE,"GENERAL"}</definedName>
    <definedName name="rsdgsd5" localSheetId="20" hidden="1">{"TAB1",#N/A,TRUE,"GENERAL";"TAB2",#N/A,TRUE,"GENERAL";"TAB3",#N/A,TRUE,"GENERAL";"TAB4",#N/A,TRUE,"GENERAL";"TAB5",#N/A,TRUE,"GENERAL"}</definedName>
    <definedName name="rsdgsd5" localSheetId="23" hidden="1">{"TAB1",#N/A,TRUE,"GENERAL";"TAB2",#N/A,TRUE,"GENERAL";"TAB3",#N/A,TRUE,"GENERAL";"TAB4",#N/A,TRUE,"GENERAL";"TAB5",#N/A,TRUE,"GENERAL"}</definedName>
    <definedName name="rsdgsd5" localSheetId="24" hidden="1">{"TAB1",#N/A,TRUE,"GENERAL";"TAB2",#N/A,TRUE,"GENERAL";"TAB3",#N/A,TRUE,"GENERAL";"TAB4",#N/A,TRUE,"GENERAL";"TAB5",#N/A,TRUE,"GENERAL"}</definedName>
    <definedName name="rsdgsd5" localSheetId="25" hidden="1">{"TAB1",#N/A,TRUE,"GENERAL";"TAB2",#N/A,TRUE,"GENERAL";"TAB3",#N/A,TRUE,"GENERAL";"TAB4",#N/A,TRUE,"GENERAL";"TAB5",#N/A,TRUE,"GENERAL"}</definedName>
    <definedName name="rsdgsd5" localSheetId="26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" localSheetId="14" hidden="1">{"TAB1",#N/A,TRUE,"GENERAL";"TAB2",#N/A,TRUE,"GENERAL";"TAB3",#N/A,TRUE,"GENERAL";"TAB4",#N/A,TRUE,"GENERAL";"TAB5",#N/A,TRUE,"GENERAL"}</definedName>
    <definedName name="rt" localSheetId="20" hidden="1">{"TAB1",#N/A,TRUE,"GENERAL";"TAB2",#N/A,TRUE,"GENERAL";"TAB3",#N/A,TRUE,"GENERAL";"TAB4",#N/A,TRUE,"GENERAL";"TAB5",#N/A,TRUE,"GENERAL"}</definedName>
    <definedName name="rt" localSheetId="23" hidden="1">{"TAB1",#N/A,TRUE,"GENERAL";"TAB2",#N/A,TRUE,"GENERAL";"TAB3",#N/A,TRUE,"GENERAL";"TAB4",#N/A,TRUE,"GENERAL";"TAB5",#N/A,TRUE,"GENERAL"}</definedName>
    <definedName name="rt" localSheetId="24" hidden="1">{"TAB1",#N/A,TRUE,"GENERAL";"TAB2",#N/A,TRUE,"GENERAL";"TAB3",#N/A,TRUE,"GENERAL";"TAB4",#N/A,TRUE,"GENERAL";"TAB5",#N/A,TRUE,"GENERAL"}</definedName>
    <definedName name="rt" localSheetId="25" hidden="1">{"TAB1",#N/A,TRUE,"GENERAL";"TAB2",#N/A,TRUE,"GENERAL";"TAB3",#N/A,TRUE,"GENERAL";"TAB4",#N/A,TRUE,"GENERAL";"TAB5",#N/A,TRUE,"GENERAL"}</definedName>
    <definedName name="rt" localSheetId="26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" localSheetId="14" hidden="1">{"TAB1",#N/A,TRUE,"GENERAL";"TAB2",#N/A,TRUE,"GENERAL";"TAB3",#N/A,TRUE,"GENERAL";"TAB4",#N/A,TRUE,"GENERAL";"TAB5",#N/A,TRUE,"GENERAL"}</definedName>
    <definedName name="rte" localSheetId="20" hidden="1">{"TAB1",#N/A,TRUE,"GENERAL";"TAB2",#N/A,TRUE,"GENERAL";"TAB3",#N/A,TRUE,"GENERAL";"TAB4",#N/A,TRUE,"GENERAL";"TAB5",#N/A,TRUE,"GENERAL"}</definedName>
    <definedName name="rte" localSheetId="23" hidden="1">{"TAB1",#N/A,TRUE,"GENERAL";"TAB2",#N/A,TRUE,"GENERAL";"TAB3",#N/A,TRUE,"GENERAL";"TAB4",#N/A,TRUE,"GENERAL";"TAB5",#N/A,TRUE,"GENERAL"}</definedName>
    <definedName name="rte" localSheetId="24" hidden="1">{"TAB1",#N/A,TRUE,"GENERAL";"TAB2",#N/A,TRUE,"GENERAL";"TAB3",#N/A,TRUE,"GENERAL";"TAB4",#N/A,TRUE,"GENERAL";"TAB5",#N/A,TRUE,"GENERAL"}</definedName>
    <definedName name="rte" localSheetId="25" hidden="1">{"TAB1",#N/A,TRUE,"GENERAL";"TAB2",#N/A,TRUE,"GENERAL";"TAB3",#N/A,TRUE,"GENERAL";"TAB4",#N/A,TRUE,"GENERAL";"TAB5",#N/A,TRUE,"GENERAL"}</definedName>
    <definedName name="rte" localSheetId="26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0" hidden="1">{"via1",#N/A,TRUE,"general";"via2",#N/A,TRUE,"general";"via3",#N/A,TRUE,"general"}</definedName>
    <definedName name="rteg" localSheetId="14" hidden="1">{"via1",#N/A,TRUE,"general";"via2",#N/A,TRUE,"general";"via3",#N/A,TRUE,"general"}</definedName>
    <definedName name="rteg" localSheetId="20" hidden="1">{"via1",#N/A,TRUE,"general";"via2",#N/A,TRUE,"general";"via3",#N/A,TRUE,"general"}</definedName>
    <definedName name="rteg" localSheetId="23" hidden="1">{"via1",#N/A,TRUE,"general";"via2",#N/A,TRUE,"general";"via3",#N/A,TRUE,"general"}</definedName>
    <definedName name="rteg" localSheetId="24" hidden="1">{"via1",#N/A,TRUE,"general";"via2",#N/A,TRUE,"general";"via3",#N/A,TRUE,"general"}</definedName>
    <definedName name="rteg" localSheetId="25" hidden="1">{"via1",#N/A,TRUE,"general";"via2",#N/A,TRUE,"general";"via3",#N/A,TRUE,"general"}</definedName>
    <definedName name="rteg" localSheetId="26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14" hidden="1">{"TAB1",#N/A,TRUE,"GENERAL";"TAB2",#N/A,TRUE,"GENERAL";"TAB3",#N/A,TRUE,"GENERAL";"TAB4",#N/A,TRUE,"GENERAL";"TAB5",#N/A,TRUE,"GENERAL"}</definedName>
    <definedName name="rtert" localSheetId="20" hidden="1">{"TAB1",#N/A,TRUE,"GENERAL";"TAB2",#N/A,TRUE,"GENERAL";"TAB3",#N/A,TRUE,"GENERAL";"TAB4",#N/A,TRUE,"GENERAL";"TAB5",#N/A,TRUE,"GENERAL"}</definedName>
    <definedName name="rtert" localSheetId="23" hidden="1">{"TAB1",#N/A,TRUE,"GENERAL";"TAB2",#N/A,TRUE,"GENERAL";"TAB3",#N/A,TRUE,"GENERAL";"TAB4",#N/A,TRUE,"GENERAL";"TAB5",#N/A,TRUE,"GENERAL"}</definedName>
    <definedName name="rtert" localSheetId="24" hidden="1">{"TAB1",#N/A,TRUE,"GENERAL";"TAB2",#N/A,TRUE,"GENERAL";"TAB3",#N/A,TRUE,"GENERAL";"TAB4",#N/A,TRUE,"GENERAL";"TAB5",#N/A,TRUE,"GENERAL"}</definedName>
    <definedName name="rtert" localSheetId="25" hidden="1">{"TAB1",#N/A,TRUE,"GENERAL";"TAB2",#N/A,TRUE,"GENERAL";"TAB3",#N/A,TRUE,"GENERAL";"TAB4",#N/A,TRUE,"GENERAL";"TAB5",#N/A,TRUE,"GENERAL"}</definedName>
    <definedName name="rtert" localSheetId="26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0" hidden="1">{"via1",#N/A,TRUE,"general";"via2",#N/A,TRUE,"general";"via3",#N/A,TRUE,"general"}</definedName>
    <definedName name="rtes" localSheetId="14" hidden="1">{"via1",#N/A,TRUE,"general";"via2",#N/A,TRUE,"general";"via3",#N/A,TRUE,"general"}</definedName>
    <definedName name="rtes" localSheetId="20" hidden="1">{"via1",#N/A,TRUE,"general";"via2",#N/A,TRUE,"general";"via3",#N/A,TRUE,"general"}</definedName>
    <definedName name="rtes" localSheetId="23" hidden="1">{"via1",#N/A,TRUE,"general";"via2",#N/A,TRUE,"general";"via3",#N/A,TRUE,"general"}</definedName>
    <definedName name="rtes" localSheetId="24" hidden="1">{"via1",#N/A,TRUE,"general";"via2",#N/A,TRUE,"general";"via3",#N/A,TRUE,"general"}</definedName>
    <definedName name="rtes" localSheetId="25" hidden="1">{"via1",#N/A,TRUE,"general";"via2",#N/A,TRUE,"general";"via3",#N/A,TRUE,"general"}</definedName>
    <definedName name="rtes" localSheetId="26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14" hidden="1">{"TAB1",#N/A,TRUE,"GENERAL";"TAB2",#N/A,TRUE,"GENERAL";"TAB3",#N/A,TRUE,"GENERAL";"TAB4",#N/A,TRUE,"GENERAL";"TAB5",#N/A,TRUE,"GENERAL"}</definedName>
    <definedName name="rtewth" localSheetId="20" hidden="1">{"TAB1",#N/A,TRUE,"GENERAL";"TAB2",#N/A,TRUE,"GENERAL";"TAB3",#N/A,TRUE,"GENERAL";"TAB4",#N/A,TRUE,"GENERAL";"TAB5",#N/A,TRUE,"GENERAL"}</definedName>
    <definedName name="rtewth" localSheetId="23" hidden="1">{"TAB1",#N/A,TRUE,"GENERAL";"TAB2",#N/A,TRUE,"GENERAL";"TAB3",#N/A,TRUE,"GENERAL";"TAB4",#N/A,TRUE,"GENERAL";"TAB5",#N/A,TRUE,"GENERAL"}</definedName>
    <definedName name="rtewth" localSheetId="24" hidden="1">{"TAB1",#N/A,TRUE,"GENERAL";"TAB2",#N/A,TRUE,"GENERAL";"TAB3",#N/A,TRUE,"GENERAL";"TAB4",#N/A,TRUE,"GENERAL";"TAB5",#N/A,TRUE,"GENERAL"}</definedName>
    <definedName name="rtewth" localSheetId="25" hidden="1">{"TAB1",#N/A,TRUE,"GENERAL";"TAB2",#N/A,TRUE,"GENERAL";"TAB3",#N/A,TRUE,"GENERAL";"TAB4",#N/A,TRUE,"GENERAL";"TAB5",#N/A,TRUE,"GENERAL"}</definedName>
    <definedName name="rtewth" localSheetId="26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14" hidden="1">{"TAB1",#N/A,TRUE,"GENERAL";"TAB2",#N/A,TRUE,"GENERAL";"TAB3",#N/A,TRUE,"GENERAL";"TAB4",#N/A,TRUE,"GENERAL";"TAB5",#N/A,TRUE,"GENERAL"}</definedName>
    <definedName name="rthjtj" localSheetId="20" hidden="1">{"TAB1",#N/A,TRUE,"GENERAL";"TAB2",#N/A,TRUE,"GENERAL";"TAB3",#N/A,TRUE,"GENERAL";"TAB4",#N/A,TRUE,"GENERAL";"TAB5",#N/A,TRUE,"GENERAL"}</definedName>
    <definedName name="rthjtj" localSheetId="23" hidden="1">{"TAB1",#N/A,TRUE,"GENERAL";"TAB2",#N/A,TRUE,"GENERAL";"TAB3",#N/A,TRUE,"GENERAL";"TAB4",#N/A,TRUE,"GENERAL";"TAB5",#N/A,TRUE,"GENERAL"}</definedName>
    <definedName name="rthjtj" localSheetId="24" hidden="1">{"TAB1",#N/A,TRUE,"GENERAL";"TAB2",#N/A,TRUE,"GENERAL";"TAB3",#N/A,TRUE,"GENERAL";"TAB4",#N/A,TRUE,"GENERAL";"TAB5",#N/A,TRUE,"GENERAL"}</definedName>
    <definedName name="rthjtj" localSheetId="25" hidden="1">{"TAB1",#N/A,TRUE,"GENERAL";"TAB2",#N/A,TRUE,"GENERAL";"TAB3",#N/A,TRUE,"GENERAL";"TAB4",#N/A,TRUE,"GENERAL";"TAB5",#N/A,TRUE,"GENERAL"}</definedName>
    <definedName name="rthjtj" localSheetId="26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0" hidden="1">{"via1",#N/A,TRUE,"general";"via2",#N/A,TRUE,"general";"via3",#N/A,TRUE,"general"}</definedName>
    <definedName name="rthrthg" localSheetId="14" hidden="1">{"via1",#N/A,TRUE,"general";"via2",#N/A,TRUE,"general";"via3",#N/A,TRUE,"general"}</definedName>
    <definedName name="rthrthg" localSheetId="20" hidden="1">{"via1",#N/A,TRUE,"general";"via2",#N/A,TRUE,"general";"via3",#N/A,TRUE,"general"}</definedName>
    <definedName name="rthrthg" localSheetId="23" hidden="1">{"via1",#N/A,TRUE,"general";"via2",#N/A,TRUE,"general";"via3",#N/A,TRUE,"general"}</definedName>
    <definedName name="rthrthg" localSheetId="24" hidden="1">{"via1",#N/A,TRUE,"general";"via2",#N/A,TRUE,"general";"via3",#N/A,TRUE,"general"}</definedName>
    <definedName name="rthrthg" localSheetId="25" hidden="1">{"via1",#N/A,TRUE,"general";"via2",#N/A,TRUE,"general";"via3",#N/A,TRUE,"general"}</definedName>
    <definedName name="rthrthg" localSheetId="26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14" hidden="1">{"via1",#N/A,TRUE,"general";"via2",#N/A,TRUE,"general";"via3",#N/A,TRUE,"general"}</definedName>
    <definedName name="rthtrh" localSheetId="20" hidden="1">{"via1",#N/A,TRUE,"general";"via2",#N/A,TRUE,"general";"via3",#N/A,TRUE,"general"}</definedName>
    <definedName name="rthtrh" localSheetId="23" hidden="1">{"via1",#N/A,TRUE,"general";"via2",#N/A,TRUE,"general";"via3",#N/A,TRUE,"general"}</definedName>
    <definedName name="rthtrh" localSheetId="24" hidden="1">{"via1",#N/A,TRUE,"general";"via2",#N/A,TRUE,"general";"via3",#N/A,TRUE,"general"}</definedName>
    <definedName name="rthtrh" localSheetId="25" hidden="1">{"via1",#N/A,TRUE,"general";"via2",#N/A,TRUE,"general";"via3",#N/A,TRUE,"general"}</definedName>
    <definedName name="rthtrh" localSheetId="26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14" hidden="1">{"via1",#N/A,TRUE,"general";"via2",#N/A,TRUE,"general";"via3",#N/A,TRUE,"general"}</definedName>
    <definedName name="rtkk" localSheetId="20" hidden="1">{"via1",#N/A,TRUE,"general";"via2",#N/A,TRUE,"general";"via3",#N/A,TRUE,"general"}</definedName>
    <definedName name="rtkk" localSheetId="23" hidden="1">{"via1",#N/A,TRUE,"general";"via2",#N/A,TRUE,"general";"via3",#N/A,TRUE,"general"}</definedName>
    <definedName name="rtkk" localSheetId="24" hidden="1">{"via1",#N/A,TRUE,"general";"via2",#N/A,TRUE,"general";"via3",#N/A,TRUE,"general"}</definedName>
    <definedName name="rtkk" localSheetId="25" hidden="1">{"via1",#N/A,TRUE,"general";"via2",#N/A,TRUE,"general";"via3",#N/A,TRUE,"general"}</definedName>
    <definedName name="rtkk" localSheetId="26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14" hidden="1">{"via1",#N/A,TRUE,"general";"via2",#N/A,TRUE,"general";"via3",#N/A,TRUE,"general"}</definedName>
    <definedName name="rttthy" localSheetId="20" hidden="1">{"via1",#N/A,TRUE,"general";"via2",#N/A,TRUE,"general";"via3",#N/A,TRUE,"general"}</definedName>
    <definedName name="rttthy" localSheetId="23" hidden="1">{"via1",#N/A,TRUE,"general";"via2",#N/A,TRUE,"general";"via3",#N/A,TRUE,"general"}</definedName>
    <definedName name="rttthy" localSheetId="24" hidden="1">{"via1",#N/A,TRUE,"general";"via2",#N/A,TRUE,"general";"via3",#N/A,TRUE,"general"}</definedName>
    <definedName name="rttthy" localSheetId="25" hidden="1">{"via1",#N/A,TRUE,"general";"via2",#N/A,TRUE,"general";"via3",#N/A,TRUE,"general"}</definedName>
    <definedName name="rttthy" localSheetId="26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14" hidden="1">{"via1",#N/A,TRUE,"general";"via2",#N/A,TRUE,"general";"via3",#N/A,TRUE,"general"}</definedName>
    <definedName name="rtu" localSheetId="20" hidden="1">{"via1",#N/A,TRUE,"general";"via2",#N/A,TRUE,"general";"via3",#N/A,TRUE,"general"}</definedName>
    <definedName name="rtu" localSheetId="23" hidden="1">{"via1",#N/A,TRUE,"general";"via2",#N/A,TRUE,"general";"via3",#N/A,TRUE,"general"}</definedName>
    <definedName name="rtu" localSheetId="24" hidden="1">{"via1",#N/A,TRUE,"general";"via2",#N/A,TRUE,"general";"via3",#N/A,TRUE,"general"}</definedName>
    <definedName name="rtu" localSheetId="25" hidden="1">{"via1",#N/A,TRUE,"general";"via2",#N/A,TRUE,"general";"via3",#N/A,TRUE,"general"}</definedName>
    <definedName name="rtu" localSheetId="26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14" hidden="1">{"TAB1",#N/A,TRUE,"GENERAL";"TAB2",#N/A,TRUE,"GENERAL";"TAB3",#N/A,TRUE,"GENERAL";"TAB4",#N/A,TRUE,"GENERAL";"TAB5",#N/A,TRUE,"GENERAL"}</definedName>
    <definedName name="rtug" localSheetId="20" hidden="1">{"TAB1",#N/A,TRUE,"GENERAL";"TAB2",#N/A,TRUE,"GENERAL";"TAB3",#N/A,TRUE,"GENERAL";"TAB4",#N/A,TRUE,"GENERAL";"TAB5",#N/A,TRUE,"GENERAL"}</definedName>
    <definedName name="rtug" localSheetId="23" hidden="1">{"TAB1",#N/A,TRUE,"GENERAL";"TAB2",#N/A,TRUE,"GENERAL";"TAB3",#N/A,TRUE,"GENERAL";"TAB4",#N/A,TRUE,"GENERAL";"TAB5",#N/A,TRUE,"GENERAL"}</definedName>
    <definedName name="rtug" localSheetId="24" hidden="1">{"TAB1",#N/A,TRUE,"GENERAL";"TAB2",#N/A,TRUE,"GENERAL";"TAB3",#N/A,TRUE,"GENERAL";"TAB4",#N/A,TRUE,"GENERAL";"TAB5",#N/A,TRUE,"GENERAL"}</definedName>
    <definedName name="rtug" localSheetId="25" hidden="1">{"TAB1",#N/A,TRUE,"GENERAL";"TAB2",#N/A,TRUE,"GENERAL";"TAB3",#N/A,TRUE,"GENERAL";"TAB4",#N/A,TRUE,"GENERAL";"TAB5",#N/A,TRUE,"GENERAL"}</definedName>
    <definedName name="rtug" localSheetId="26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14" hidden="1">{"TAB1",#N/A,TRUE,"GENERAL";"TAB2",#N/A,TRUE,"GENERAL";"TAB3",#N/A,TRUE,"GENERAL";"TAB4",#N/A,TRUE,"GENERAL";"TAB5",#N/A,TRUE,"GENERAL"}</definedName>
    <definedName name="rtugsd" localSheetId="20" hidden="1">{"TAB1",#N/A,TRUE,"GENERAL";"TAB2",#N/A,TRUE,"GENERAL";"TAB3",#N/A,TRUE,"GENERAL";"TAB4",#N/A,TRUE,"GENERAL";"TAB5",#N/A,TRUE,"GENERAL"}</definedName>
    <definedName name="rtugsd" localSheetId="23" hidden="1">{"TAB1",#N/A,TRUE,"GENERAL";"TAB2",#N/A,TRUE,"GENERAL";"TAB3",#N/A,TRUE,"GENERAL";"TAB4",#N/A,TRUE,"GENERAL";"TAB5",#N/A,TRUE,"GENERAL"}</definedName>
    <definedName name="rtugsd" localSheetId="24" hidden="1">{"TAB1",#N/A,TRUE,"GENERAL";"TAB2",#N/A,TRUE,"GENERAL";"TAB3",#N/A,TRUE,"GENERAL";"TAB4",#N/A,TRUE,"GENERAL";"TAB5",#N/A,TRUE,"GENERAL"}</definedName>
    <definedName name="rtugsd" localSheetId="25" hidden="1">{"TAB1",#N/A,TRUE,"GENERAL";"TAB2",#N/A,TRUE,"GENERAL";"TAB3",#N/A,TRUE,"GENERAL";"TAB4",#N/A,TRUE,"GENERAL";"TAB5",#N/A,TRUE,"GENERAL"}</definedName>
    <definedName name="rtugsd" localSheetId="26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0" hidden="1">{"via1",#N/A,TRUE,"general";"via2",#N/A,TRUE,"general";"via3",#N/A,TRUE,"general"}</definedName>
    <definedName name="rturtu" localSheetId="14" hidden="1">{"via1",#N/A,TRUE,"general";"via2",#N/A,TRUE,"general";"via3",#N/A,TRUE,"general"}</definedName>
    <definedName name="rturtu" localSheetId="20" hidden="1">{"via1",#N/A,TRUE,"general";"via2",#N/A,TRUE,"general";"via3",#N/A,TRUE,"general"}</definedName>
    <definedName name="rturtu" localSheetId="23" hidden="1">{"via1",#N/A,TRUE,"general";"via2",#N/A,TRUE,"general";"via3",#N/A,TRUE,"general"}</definedName>
    <definedName name="rturtu" localSheetId="24" hidden="1">{"via1",#N/A,TRUE,"general";"via2",#N/A,TRUE,"general";"via3",#N/A,TRUE,"general"}</definedName>
    <definedName name="rturtu" localSheetId="25" hidden="1">{"via1",#N/A,TRUE,"general";"via2",#N/A,TRUE,"general";"via3",#N/A,TRUE,"general"}</definedName>
    <definedName name="rturtu" localSheetId="26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14" hidden="1">{"via1",#N/A,TRUE,"general";"via2",#N/A,TRUE,"general";"via3",#N/A,TRUE,"general"}</definedName>
    <definedName name="rturu" localSheetId="20" hidden="1">{"via1",#N/A,TRUE,"general";"via2",#N/A,TRUE,"general";"via3",#N/A,TRUE,"general"}</definedName>
    <definedName name="rturu" localSheetId="23" hidden="1">{"via1",#N/A,TRUE,"general";"via2",#N/A,TRUE,"general";"via3",#N/A,TRUE,"general"}</definedName>
    <definedName name="rturu" localSheetId="24" hidden="1">{"via1",#N/A,TRUE,"general";"via2",#N/A,TRUE,"general";"via3",#N/A,TRUE,"general"}</definedName>
    <definedName name="rturu" localSheetId="25" hidden="1">{"via1",#N/A,TRUE,"general";"via2",#N/A,TRUE,"general";"via3",#N/A,TRUE,"general"}</definedName>
    <definedName name="rturu" localSheetId="26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14" hidden="1">{"via1",#N/A,TRUE,"general";"via2",#N/A,TRUE,"general";"via3",#N/A,TRUE,"general"}</definedName>
    <definedName name="rtut" localSheetId="20" hidden="1">{"via1",#N/A,TRUE,"general";"via2",#N/A,TRUE,"general";"via3",#N/A,TRUE,"general"}</definedName>
    <definedName name="rtut" localSheetId="23" hidden="1">{"via1",#N/A,TRUE,"general";"via2",#N/A,TRUE,"general";"via3",#N/A,TRUE,"general"}</definedName>
    <definedName name="rtut" localSheetId="24" hidden="1">{"via1",#N/A,TRUE,"general";"via2",#N/A,TRUE,"general";"via3",#N/A,TRUE,"general"}</definedName>
    <definedName name="rtut" localSheetId="25" hidden="1">{"via1",#N/A,TRUE,"general";"via2",#N/A,TRUE,"general";"via3",#N/A,TRUE,"general"}</definedName>
    <definedName name="rtut" localSheetId="26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14" hidden="1">{"via1",#N/A,TRUE,"general";"via2",#N/A,TRUE,"general";"via3",#N/A,TRUE,"general"}</definedName>
    <definedName name="rtutru" localSheetId="20" hidden="1">{"via1",#N/A,TRUE,"general";"via2",#N/A,TRUE,"general";"via3",#N/A,TRUE,"general"}</definedName>
    <definedName name="rtutru" localSheetId="23" hidden="1">{"via1",#N/A,TRUE,"general";"via2",#N/A,TRUE,"general";"via3",#N/A,TRUE,"general"}</definedName>
    <definedName name="rtutru" localSheetId="24" hidden="1">{"via1",#N/A,TRUE,"general";"via2",#N/A,TRUE,"general";"via3",#N/A,TRUE,"general"}</definedName>
    <definedName name="rtutru" localSheetId="25" hidden="1">{"via1",#N/A,TRUE,"general";"via2",#N/A,TRUE,"general";"via3",#N/A,TRUE,"general"}</definedName>
    <definedName name="rtutru" localSheetId="26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14" hidden="1">{"via1",#N/A,TRUE,"general";"via2",#N/A,TRUE,"general";"via3",#N/A,TRUE,"general"}</definedName>
    <definedName name="rtuy" localSheetId="20" hidden="1">{"via1",#N/A,TRUE,"general";"via2",#N/A,TRUE,"general";"via3",#N/A,TRUE,"general"}</definedName>
    <definedName name="rtuy" localSheetId="23" hidden="1">{"via1",#N/A,TRUE,"general";"via2",#N/A,TRUE,"general";"via3",#N/A,TRUE,"general"}</definedName>
    <definedName name="rtuy" localSheetId="24" hidden="1">{"via1",#N/A,TRUE,"general";"via2",#N/A,TRUE,"general";"via3",#N/A,TRUE,"general"}</definedName>
    <definedName name="rtuy" localSheetId="25" hidden="1">{"via1",#N/A,TRUE,"general";"via2",#N/A,TRUE,"general";"via3",#N/A,TRUE,"general"}</definedName>
    <definedName name="rtuy" localSheetId="26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14" hidden="1">{"TAB1",#N/A,TRUE,"GENERAL";"TAB2",#N/A,TRUE,"GENERAL";"TAB3",#N/A,TRUE,"GENERAL";"TAB4",#N/A,TRUE,"GENERAL";"TAB5",#N/A,TRUE,"GENERAL"}</definedName>
    <definedName name="rtyhr" localSheetId="20" hidden="1">{"TAB1",#N/A,TRUE,"GENERAL";"TAB2",#N/A,TRUE,"GENERAL";"TAB3",#N/A,TRUE,"GENERAL";"TAB4",#N/A,TRUE,"GENERAL";"TAB5",#N/A,TRUE,"GENERAL"}</definedName>
    <definedName name="rtyhr" localSheetId="23" hidden="1">{"TAB1",#N/A,TRUE,"GENERAL";"TAB2",#N/A,TRUE,"GENERAL";"TAB3",#N/A,TRUE,"GENERAL";"TAB4",#N/A,TRUE,"GENERAL";"TAB5",#N/A,TRUE,"GENERAL"}</definedName>
    <definedName name="rtyhr" localSheetId="24" hidden="1">{"TAB1",#N/A,TRUE,"GENERAL";"TAB2",#N/A,TRUE,"GENERAL";"TAB3",#N/A,TRUE,"GENERAL";"TAB4",#N/A,TRUE,"GENERAL";"TAB5",#N/A,TRUE,"GENERAL"}</definedName>
    <definedName name="rtyhr" localSheetId="25" hidden="1">{"TAB1",#N/A,TRUE,"GENERAL";"TAB2",#N/A,TRUE,"GENERAL";"TAB3",#N/A,TRUE,"GENERAL";"TAB4",#N/A,TRUE,"GENERAL";"TAB5",#N/A,TRUE,"GENERAL"}</definedName>
    <definedName name="rtyhr" localSheetId="26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0" hidden="1">{"via1",#N/A,TRUE,"general";"via2",#N/A,TRUE,"general";"via3",#N/A,TRUE,"general"}</definedName>
    <definedName name="rtym" localSheetId="14" hidden="1">{"via1",#N/A,TRUE,"general";"via2",#N/A,TRUE,"general";"via3",#N/A,TRUE,"general"}</definedName>
    <definedName name="rtym" localSheetId="20" hidden="1">{"via1",#N/A,TRUE,"general";"via2",#N/A,TRUE,"general";"via3",#N/A,TRUE,"general"}</definedName>
    <definedName name="rtym" localSheetId="23" hidden="1">{"via1",#N/A,TRUE,"general";"via2",#N/A,TRUE,"general";"via3",#N/A,TRUE,"general"}</definedName>
    <definedName name="rtym" localSheetId="24" hidden="1">{"via1",#N/A,TRUE,"general";"via2",#N/A,TRUE,"general";"via3",#N/A,TRUE,"general"}</definedName>
    <definedName name="rtym" localSheetId="25" hidden="1">{"via1",#N/A,TRUE,"general";"via2",#N/A,TRUE,"general";"via3",#N/A,TRUE,"general"}</definedName>
    <definedName name="rtym" localSheetId="26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14" hidden="1">{"TAB1",#N/A,TRUE,"GENERAL";"TAB2",#N/A,TRUE,"GENERAL";"TAB3",#N/A,TRUE,"GENERAL";"TAB4",#N/A,TRUE,"GENERAL";"TAB5",#N/A,TRUE,"GENERAL"}</definedName>
    <definedName name="rtyrey" localSheetId="20" hidden="1">{"TAB1",#N/A,TRUE,"GENERAL";"TAB2",#N/A,TRUE,"GENERAL";"TAB3",#N/A,TRUE,"GENERAL";"TAB4",#N/A,TRUE,"GENERAL";"TAB5",#N/A,TRUE,"GENERAL"}</definedName>
    <definedName name="rtyrey" localSheetId="23" hidden="1">{"TAB1",#N/A,TRUE,"GENERAL";"TAB2",#N/A,TRUE,"GENERAL";"TAB3",#N/A,TRUE,"GENERAL";"TAB4",#N/A,TRUE,"GENERAL";"TAB5",#N/A,TRUE,"GENERAL"}</definedName>
    <definedName name="rtyrey" localSheetId="24" hidden="1">{"TAB1",#N/A,TRUE,"GENERAL";"TAB2",#N/A,TRUE,"GENERAL";"TAB3",#N/A,TRUE,"GENERAL";"TAB4",#N/A,TRUE,"GENERAL";"TAB5",#N/A,TRUE,"GENERAL"}</definedName>
    <definedName name="rtyrey" localSheetId="25" hidden="1">{"TAB1",#N/A,TRUE,"GENERAL";"TAB2",#N/A,TRUE,"GENERAL";"TAB3",#N/A,TRUE,"GENERAL";"TAB4",#N/A,TRUE,"GENERAL";"TAB5",#N/A,TRUE,"GENERAL"}</definedName>
    <definedName name="rtyrey" localSheetId="26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0" hidden="1">{"via1",#N/A,TRUE,"general";"via2",#N/A,TRUE,"general";"via3",#N/A,TRUE,"general"}</definedName>
    <definedName name="rtyrh" localSheetId="14" hidden="1">{"via1",#N/A,TRUE,"general";"via2",#N/A,TRUE,"general";"via3",#N/A,TRUE,"general"}</definedName>
    <definedName name="rtyrh" localSheetId="20" hidden="1">{"via1",#N/A,TRUE,"general";"via2",#N/A,TRUE,"general";"via3",#N/A,TRUE,"general"}</definedName>
    <definedName name="rtyrh" localSheetId="23" hidden="1">{"via1",#N/A,TRUE,"general";"via2",#N/A,TRUE,"general";"via3",#N/A,TRUE,"general"}</definedName>
    <definedName name="rtyrh" localSheetId="24" hidden="1">{"via1",#N/A,TRUE,"general";"via2",#N/A,TRUE,"general";"via3",#N/A,TRUE,"general"}</definedName>
    <definedName name="rtyrh" localSheetId="25" hidden="1">{"via1",#N/A,TRUE,"general";"via2",#N/A,TRUE,"general";"via3",#N/A,TRUE,"general"}</definedName>
    <definedName name="rtyrh" localSheetId="26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14" hidden="1">{"via1",#N/A,TRUE,"general";"via2",#N/A,TRUE,"general";"via3",#N/A,TRUE,"general"}</definedName>
    <definedName name="RTYRTY" localSheetId="20" hidden="1">{"via1",#N/A,TRUE,"general";"via2",#N/A,TRUE,"general";"via3",#N/A,TRUE,"general"}</definedName>
    <definedName name="RTYRTY" localSheetId="23" hidden="1">{"via1",#N/A,TRUE,"general";"via2",#N/A,TRUE,"general";"via3",#N/A,TRUE,"general"}</definedName>
    <definedName name="RTYRTY" localSheetId="24" hidden="1">{"via1",#N/A,TRUE,"general";"via2",#N/A,TRUE,"general";"via3",#N/A,TRUE,"general"}</definedName>
    <definedName name="RTYRTY" localSheetId="25" hidden="1">{"via1",#N/A,TRUE,"general";"via2",#N/A,TRUE,"general";"via3",#N/A,TRUE,"general"}</definedName>
    <definedName name="RTYRTY" localSheetId="26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14" hidden="1">{"TAB1",#N/A,TRUE,"GENERAL";"TAB2",#N/A,TRUE,"GENERAL";"TAB3",#N/A,TRUE,"GENERAL";"TAB4",#N/A,TRUE,"GENERAL";"TAB5",#N/A,TRUE,"GENERAL"}</definedName>
    <definedName name="rtyt" localSheetId="20" hidden="1">{"TAB1",#N/A,TRUE,"GENERAL";"TAB2",#N/A,TRUE,"GENERAL";"TAB3",#N/A,TRUE,"GENERAL";"TAB4",#N/A,TRUE,"GENERAL";"TAB5",#N/A,TRUE,"GENERAL"}</definedName>
    <definedName name="rtyt" localSheetId="23" hidden="1">{"TAB1",#N/A,TRUE,"GENERAL";"TAB2",#N/A,TRUE,"GENERAL";"TAB3",#N/A,TRUE,"GENERAL";"TAB4",#N/A,TRUE,"GENERAL";"TAB5",#N/A,TRUE,"GENERAL"}</definedName>
    <definedName name="rtyt" localSheetId="24" hidden="1">{"TAB1",#N/A,TRUE,"GENERAL";"TAB2",#N/A,TRUE,"GENERAL";"TAB3",#N/A,TRUE,"GENERAL";"TAB4",#N/A,TRUE,"GENERAL";"TAB5",#N/A,TRUE,"GENERAL"}</definedName>
    <definedName name="rtyt" localSheetId="25" hidden="1">{"TAB1",#N/A,TRUE,"GENERAL";"TAB2",#N/A,TRUE,"GENERAL";"TAB3",#N/A,TRUE,"GENERAL";"TAB4",#N/A,TRUE,"GENERAL";"TAB5",#N/A,TRUE,"GENERAL"}</definedName>
    <definedName name="rtyt" localSheetId="26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0" hidden="1">{"via1",#N/A,TRUE,"general";"via2",#N/A,TRUE,"general";"via3",#N/A,TRUE,"general"}</definedName>
    <definedName name="rtytry" localSheetId="14" hidden="1">{"via1",#N/A,TRUE,"general";"via2",#N/A,TRUE,"general";"via3",#N/A,TRUE,"general"}</definedName>
    <definedName name="rtytry" localSheetId="20" hidden="1">{"via1",#N/A,TRUE,"general";"via2",#N/A,TRUE,"general";"via3",#N/A,TRUE,"general"}</definedName>
    <definedName name="rtytry" localSheetId="23" hidden="1">{"via1",#N/A,TRUE,"general";"via2",#N/A,TRUE,"general";"via3",#N/A,TRUE,"general"}</definedName>
    <definedName name="rtytry" localSheetId="24" hidden="1">{"via1",#N/A,TRUE,"general";"via2",#N/A,TRUE,"general";"via3",#N/A,TRUE,"general"}</definedName>
    <definedName name="rtytry" localSheetId="25" hidden="1">{"via1",#N/A,TRUE,"general";"via2",#N/A,TRUE,"general";"via3",#N/A,TRUE,"general"}</definedName>
    <definedName name="rtytry" localSheetId="26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14" hidden="1">{"TAB1",#N/A,TRUE,"GENERAL";"TAB2",#N/A,TRUE,"GENERAL";"TAB3",#N/A,TRUE,"GENERAL";"TAB4",#N/A,TRUE,"GENERAL";"TAB5",#N/A,TRUE,"GENERAL"}</definedName>
    <definedName name="ruru" localSheetId="20" hidden="1">{"TAB1",#N/A,TRUE,"GENERAL";"TAB2",#N/A,TRUE,"GENERAL";"TAB3",#N/A,TRUE,"GENERAL";"TAB4",#N/A,TRUE,"GENERAL";"TAB5",#N/A,TRUE,"GENERAL"}</definedName>
    <definedName name="ruru" localSheetId="23" hidden="1">{"TAB1",#N/A,TRUE,"GENERAL";"TAB2",#N/A,TRUE,"GENERAL";"TAB3",#N/A,TRUE,"GENERAL";"TAB4",#N/A,TRUE,"GENERAL";"TAB5",#N/A,TRUE,"GENERAL"}</definedName>
    <definedName name="ruru" localSheetId="24" hidden="1">{"TAB1",#N/A,TRUE,"GENERAL";"TAB2",#N/A,TRUE,"GENERAL";"TAB3",#N/A,TRUE,"GENERAL";"TAB4",#N/A,TRUE,"GENERAL";"TAB5",#N/A,TRUE,"GENERAL"}</definedName>
    <definedName name="ruru" localSheetId="25" hidden="1">{"TAB1",#N/A,TRUE,"GENERAL";"TAB2",#N/A,TRUE,"GENERAL";"TAB3",#N/A,TRUE,"GENERAL";"TAB4",#N/A,TRUE,"GENERAL";"TAB5",#N/A,TRUE,"GENERAL"}</definedName>
    <definedName name="ruru" localSheetId="26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0" hidden="1">{"via1",#N/A,TRUE,"general";"via2",#N/A,TRUE,"general";"via3",#N/A,TRUE,"general"}</definedName>
    <definedName name="rutu" localSheetId="14" hidden="1">{"via1",#N/A,TRUE,"general";"via2",#N/A,TRUE,"general";"via3",#N/A,TRUE,"general"}</definedName>
    <definedName name="rutu" localSheetId="20" hidden="1">{"via1",#N/A,TRUE,"general";"via2",#N/A,TRUE,"general";"via3",#N/A,TRUE,"general"}</definedName>
    <definedName name="rutu" localSheetId="23" hidden="1">{"via1",#N/A,TRUE,"general";"via2",#N/A,TRUE,"general";"via3",#N/A,TRUE,"general"}</definedName>
    <definedName name="rutu" localSheetId="24" hidden="1">{"via1",#N/A,TRUE,"general";"via2",#N/A,TRUE,"general";"via3",#N/A,TRUE,"general"}</definedName>
    <definedName name="rutu" localSheetId="25" hidden="1">{"via1",#N/A,TRUE,"general";"via2",#N/A,TRUE,"general";"via3",#N/A,TRUE,"general"}</definedName>
    <definedName name="rutu" localSheetId="26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14" hidden="1">{"via1",#N/A,TRUE,"general";"via2",#N/A,TRUE,"general";"via3",#N/A,TRUE,"general"}</definedName>
    <definedName name="rwt" localSheetId="20" hidden="1">{"via1",#N/A,TRUE,"general";"via2",#N/A,TRUE,"general";"via3",#N/A,TRUE,"general"}</definedName>
    <definedName name="rwt" localSheetId="23" hidden="1">{"via1",#N/A,TRUE,"general";"via2",#N/A,TRUE,"general";"via3",#N/A,TRUE,"general"}</definedName>
    <definedName name="rwt" localSheetId="24" hidden="1">{"via1",#N/A,TRUE,"general";"via2",#N/A,TRUE,"general";"via3",#N/A,TRUE,"general"}</definedName>
    <definedName name="rwt" localSheetId="25" hidden="1">{"via1",#N/A,TRUE,"general";"via2",#N/A,TRUE,"general";"via3",#N/A,TRUE,"general"}</definedName>
    <definedName name="rwt" localSheetId="26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0" hidden="1">{"via1",#N/A,TRUE,"general";"via2",#N/A,TRUE,"general";"via3",#N/A,TRUE,"general"}</definedName>
    <definedName name="ry" localSheetId="14" hidden="1">{"via1",#N/A,TRUE,"general";"via2",#N/A,TRUE,"general";"via3",#N/A,TRUE,"general"}</definedName>
    <definedName name="ry" localSheetId="20" hidden="1">{"via1",#N/A,TRUE,"general";"via2",#N/A,TRUE,"general";"via3",#N/A,TRUE,"general"}</definedName>
    <definedName name="ry" localSheetId="23" hidden="1">{"via1",#N/A,TRUE,"general";"via2",#N/A,TRUE,"general";"via3",#N/A,TRUE,"general"}</definedName>
    <definedName name="ry" localSheetId="24" hidden="1">{"via1",#N/A,TRUE,"general";"via2",#N/A,TRUE,"general";"via3",#N/A,TRUE,"general"}</definedName>
    <definedName name="ry" localSheetId="25" hidden="1">{"via1",#N/A,TRUE,"general";"via2",#N/A,TRUE,"general";"via3",#N/A,TRUE,"general"}</definedName>
    <definedName name="ry" localSheetId="26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14" hidden="1">{"TAB1",#N/A,TRUE,"GENERAL";"TAB2",#N/A,TRUE,"GENERAL";"TAB3",#N/A,TRUE,"GENERAL";"TAB4",#N/A,TRUE,"GENERAL";"TAB5",#N/A,TRUE,"GENERAL"}</definedName>
    <definedName name="ryeryb" localSheetId="20" hidden="1">{"TAB1",#N/A,TRUE,"GENERAL";"TAB2",#N/A,TRUE,"GENERAL";"TAB3",#N/A,TRUE,"GENERAL";"TAB4",#N/A,TRUE,"GENERAL";"TAB5",#N/A,TRUE,"GENERAL"}</definedName>
    <definedName name="ryeryb" localSheetId="23" hidden="1">{"TAB1",#N/A,TRUE,"GENERAL";"TAB2",#N/A,TRUE,"GENERAL";"TAB3",#N/A,TRUE,"GENERAL";"TAB4",#N/A,TRUE,"GENERAL";"TAB5",#N/A,TRUE,"GENERAL"}</definedName>
    <definedName name="ryeryb" localSheetId="24" hidden="1">{"TAB1",#N/A,TRUE,"GENERAL";"TAB2",#N/A,TRUE,"GENERAL";"TAB3",#N/A,TRUE,"GENERAL";"TAB4",#N/A,TRUE,"GENERAL";"TAB5",#N/A,TRUE,"GENERAL"}</definedName>
    <definedName name="ryeryb" localSheetId="25" hidden="1">{"TAB1",#N/A,TRUE,"GENERAL";"TAB2",#N/A,TRUE,"GENERAL";"TAB3",#N/A,TRUE,"GENERAL";"TAB4",#N/A,TRUE,"GENERAL";"TAB5",#N/A,TRUE,"GENERAL"}</definedName>
    <definedName name="ryeryb" localSheetId="26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0" hidden="1">{"via1",#N/A,TRUE,"general";"via2",#N/A,TRUE,"general";"via3",#N/A,TRUE,"general"}</definedName>
    <definedName name="rytrsdg" localSheetId="14" hidden="1">{"via1",#N/A,TRUE,"general";"via2",#N/A,TRUE,"general";"via3",#N/A,TRUE,"general"}</definedName>
    <definedName name="rytrsdg" localSheetId="20" hidden="1">{"via1",#N/A,TRUE,"general";"via2",#N/A,TRUE,"general";"via3",#N/A,TRUE,"general"}</definedName>
    <definedName name="rytrsdg" localSheetId="23" hidden="1">{"via1",#N/A,TRUE,"general";"via2",#N/A,TRUE,"general";"via3",#N/A,TRUE,"general"}</definedName>
    <definedName name="rytrsdg" localSheetId="24" hidden="1">{"via1",#N/A,TRUE,"general";"via2",#N/A,TRUE,"general";"via3",#N/A,TRUE,"general"}</definedName>
    <definedName name="rytrsdg" localSheetId="25" hidden="1">{"via1",#N/A,TRUE,"general";"via2",#N/A,TRUE,"general";"via3",#N/A,TRUE,"general"}</definedName>
    <definedName name="rytrsdg" localSheetId="26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14" hidden="1">{"via1",#N/A,TRUE,"general";"via2",#N/A,TRUE,"general";"via3",#N/A,TRUE,"general"}</definedName>
    <definedName name="saa" localSheetId="20" hidden="1">{"via1",#N/A,TRUE,"general";"via2",#N/A,TRUE,"general";"via3",#N/A,TRUE,"general"}</definedName>
    <definedName name="saa" localSheetId="23" hidden="1">{"via1",#N/A,TRUE,"general";"via2",#N/A,TRUE,"general";"via3",#N/A,TRUE,"general"}</definedName>
    <definedName name="saa" localSheetId="24" hidden="1">{"via1",#N/A,TRUE,"general";"via2",#N/A,TRUE,"general";"via3",#N/A,TRUE,"general"}</definedName>
    <definedName name="saa" localSheetId="25" hidden="1">{"via1",#N/A,TRUE,"general";"via2",#N/A,TRUE,"general";"via3",#N/A,TRUE,"general"}</definedName>
    <definedName name="saa" localSheetId="26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14" hidden="1">{"via1",#N/A,TRUE,"general";"via2",#N/A,TRUE,"general";"via3",#N/A,TRUE,"general"}</definedName>
    <definedName name="SAD" localSheetId="20" hidden="1">{"via1",#N/A,TRUE,"general";"via2",#N/A,TRUE,"general";"via3",#N/A,TRUE,"general"}</definedName>
    <definedName name="SAD" localSheetId="23" hidden="1">{"via1",#N/A,TRUE,"general";"via2",#N/A,TRUE,"general";"via3",#N/A,TRUE,"general"}</definedName>
    <definedName name="SAD" localSheetId="24" hidden="1">{"via1",#N/A,TRUE,"general";"via2",#N/A,TRUE,"general";"via3",#N/A,TRUE,"general"}</definedName>
    <definedName name="SAD" localSheetId="25" hidden="1">{"via1",#N/A,TRUE,"general";"via2",#N/A,TRUE,"general";"via3",#N/A,TRUE,"general"}</definedName>
    <definedName name="SAD" localSheetId="26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14" hidden="1">{"via1",#N/A,TRUE,"general";"via2",#N/A,TRUE,"general";"via3",#N/A,TRUE,"general"}</definedName>
    <definedName name="SADF" localSheetId="20" hidden="1">{"via1",#N/A,TRUE,"general";"via2",#N/A,TRUE,"general";"via3",#N/A,TRUE,"general"}</definedName>
    <definedName name="SADF" localSheetId="23" hidden="1">{"via1",#N/A,TRUE,"general";"via2",#N/A,TRUE,"general";"via3",#N/A,TRUE,"general"}</definedName>
    <definedName name="SADF" localSheetId="24" hidden="1">{"via1",#N/A,TRUE,"general";"via2",#N/A,TRUE,"general";"via3",#N/A,TRUE,"general"}</definedName>
    <definedName name="SADF" localSheetId="25" hidden="1">{"via1",#N/A,TRUE,"general";"via2",#N/A,TRUE,"general";"via3",#N/A,TRUE,"general"}</definedName>
    <definedName name="SADF" localSheetId="26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14" hidden="1">{"TAB1",#N/A,TRUE,"GENERAL";"TAB2",#N/A,TRUE,"GENERAL";"TAB3",#N/A,TRUE,"GENERAL";"TAB4",#N/A,TRUE,"GENERAL";"TAB5",#N/A,TRUE,"GENERAL"}</definedName>
    <definedName name="sadff" localSheetId="20" hidden="1">{"TAB1",#N/A,TRUE,"GENERAL";"TAB2",#N/A,TRUE,"GENERAL";"TAB3",#N/A,TRUE,"GENERAL";"TAB4",#N/A,TRUE,"GENERAL";"TAB5",#N/A,TRUE,"GENERAL"}</definedName>
    <definedName name="sadff" localSheetId="23" hidden="1">{"TAB1",#N/A,TRUE,"GENERAL";"TAB2",#N/A,TRUE,"GENERAL";"TAB3",#N/A,TRUE,"GENERAL";"TAB4",#N/A,TRUE,"GENERAL";"TAB5",#N/A,TRUE,"GENERAL"}</definedName>
    <definedName name="sadff" localSheetId="24" hidden="1">{"TAB1",#N/A,TRUE,"GENERAL";"TAB2",#N/A,TRUE,"GENERAL";"TAB3",#N/A,TRUE,"GENERAL";"TAB4",#N/A,TRUE,"GENERAL";"TAB5",#N/A,TRUE,"GENERAL"}</definedName>
    <definedName name="sadff" localSheetId="25" hidden="1">{"TAB1",#N/A,TRUE,"GENERAL";"TAB2",#N/A,TRUE,"GENERAL";"TAB3",#N/A,TRUE,"GENERAL";"TAB4",#N/A,TRUE,"GENERAL";"TAB5",#N/A,TRUE,"GENERAL"}</definedName>
    <definedName name="sadff" localSheetId="26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0" hidden="1">{"via1",#N/A,TRUE,"general";"via2",#N/A,TRUE,"general";"via3",#N/A,TRUE,"general"}</definedName>
    <definedName name="sadfo" localSheetId="14" hidden="1">{"via1",#N/A,TRUE,"general";"via2",#N/A,TRUE,"general";"via3",#N/A,TRUE,"general"}</definedName>
    <definedName name="sadfo" localSheetId="20" hidden="1">{"via1",#N/A,TRUE,"general";"via2",#N/A,TRUE,"general";"via3",#N/A,TRUE,"general"}</definedName>
    <definedName name="sadfo" localSheetId="23" hidden="1">{"via1",#N/A,TRUE,"general";"via2",#N/A,TRUE,"general";"via3",#N/A,TRUE,"general"}</definedName>
    <definedName name="sadfo" localSheetId="24" hidden="1">{"via1",#N/A,TRUE,"general";"via2",#N/A,TRUE,"general";"via3",#N/A,TRUE,"general"}</definedName>
    <definedName name="sadfo" localSheetId="25" hidden="1">{"via1",#N/A,TRUE,"general";"via2",#N/A,TRUE,"general";"via3",#N/A,TRUE,"general"}</definedName>
    <definedName name="sadfo" localSheetId="26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14" hidden="1">{"TAB1",#N/A,TRUE,"GENERAL";"TAB2",#N/A,TRUE,"GENERAL";"TAB3",#N/A,TRUE,"GENERAL";"TAB4",#N/A,TRUE,"GENERAL";"TAB5",#N/A,TRUE,"GENERAL"}</definedName>
    <definedName name="safdp" localSheetId="20" hidden="1">{"TAB1",#N/A,TRUE,"GENERAL";"TAB2",#N/A,TRUE,"GENERAL";"TAB3",#N/A,TRUE,"GENERAL";"TAB4",#N/A,TRUE,"GENERAL";"TAB5",#N/A,TRUE,"GENERAL"}</definedName>
    <definedName name="safdp" localSheetId="23" hidden="1">{"TAB1",#N/A,TRUE,"GENERAL";"TAB2",#N/A,TRUE,"GENERAL";"TAB3",#N/A,TRUE,"GENERAL";"TAB4",#N/A,TRUE,"GENERAL";"TAB5",#N/A,TRUE,"GENERAL"}</definedName>
    <definedName name="safdp" localSheetId="24" hidden="1">{"TAB1",#N/A,TRUE,"GENERAL";"TAB2",#N/A,TRUE,"GENERAL";"TAB3",#N/A,TRUE,"GENERAL";"TAB4",#N/A,TRUE,"GENERAL";"TAB5",#N/A,TRUE,"GENERAL"}</definedName>
    <definedName name="safdp" localSheetId="25" hidden="1">{"TAB1",#N/A,TRUE,"GENERAL";"TAB2",#N/A,TRUE,"GENERAL";"TAB3",#N/A,TRUE,"GENERAL";"TAB4",#N/A,TRUE,"GENERAL";"TAB5",#N/A,TRUE,"GENERAL"}</definedName>
    <definedName name="safdp" localSheetId="26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localSheetId="40" hidden="1">#REF!,#REF!,#REF!,#REF!,#REF!,#REF!,#REF!,#REF!,#REF!,#REF!,#REF!,#REF!,#REF!,#REF!,#REF!,#REF!,#REF!,#REF!,#REF!</definedName>
    <definedName name="SAL" localSheetId="41" hidden="1">#REF!,#REF!,#REF!,#REF!,#REF!,#REF!,#REF!,#REF!,#REF!,#REF!,#REF!,#REF!,#REF!,#REF!,#REF!,#REF!,#REF!,#REF!,#REF!</definedName>
    <definedName name="SAL" localSheetId="44" hidden="1">#REF!,#REF!,#REF!,#REF!,#REF!,#REF!,#REF!,#REF!,#REF!,#REF!,#REF!,#REF!,#REF!,#REF!,#REF!,#REF!,#REF!,#REF!,#REF!</definedName>
    <definedName name="SAL" localSheetId="14" hidden="1">#REF!,#REF!,#REF!,#REF!,#REF!,#REF!,#REF!,#REF!,#REF!,#REF!,#REF!,#REF!,#REF!,#REF!,#REF!,#REF!,#REF!,#REF!,#REF!</definedName>
    <definedName name="SAL" localSheetId="50" hidden="1">#REF!,#REF!,#REF!,#REF!,#REF!,#REF!,#REF!,#REF!,#REF!,#REF!,#REF!,#REF!,#REF!,#REF!,#REF!,#REF!,#REF!,#REF!,#REF!</definedName>
    <definedName name="SAL" localSheetId="20" hidden="1">#REF!,#REF!,#REF!,#REF!,#REF!,#REF!,#REF!,#REF!,#REF!,#REF!,#REF!,#REF!,#REF!,#REF!,#REF!,#REF!,#REF!,#REF!,#REF!</definedName>
    <definedName name="SAL" localSheetId="51" hidden="1">#REF!,#REF!,#REF!,#REF!,#REF!,#REF!,#REF!,#REF!,#REF!,#REF!,#REF!,#REF!,#REF!,#REF!,#REF!,#REF!,#REF!,#REF!,#REF!</definedName>
    <definedName name="SAL" localSheetId="21" hidden="1">#REF!,#REF!,#REF!,#REF!,#REF!,#REF!,#REF!,#REF!,#REF!,#REF!,#REF!,#REF!,#REF!,#REF!,#REF!,#REF!,#REF!,#REF!,#REF!</definedName>
    <definedName name="SAL" localSheetId="52" hidden="1">#REF!,#REF!,#REF!,#REF!,#REF!,#REF!,#REF!,#REF!,#REF!,#REF!,#REF!,#REF!,#REF!,#REF!,#REF!,#REF!,#REF!,#REF!,#REF!</definedName>
    <definedName name="SAL" localSheetId="53" hidden="1">#REF!,#REF!,#REF!,#REF!,#REF!,#REF!,#REF!,#REF!,#REF!,#REF!,#REF!,#REF!,#REF!,#REF!,#REF!,#REF!,#REF!,#REF!,#REF!</definedName>
    <definedName name="SAL" localSheetId="23" hidden="1">#REF!,#REF!,#REF!,#REF!,#REF!,#REF!,#REF!,#REF!,#REF!,#REF!,#REF!,#REF!,#REF!,#REF!,#REF!,#REF!,#REF!,#REF!,#REF!</definedName>
    <definedName name="SAL" localSheetId="54" hidden="1">#REF!,#REF!,#REF!,#REF!,#REF!,#REF!,#REF!,#REF!,#REF!,#REF!,#REF!,#REF!,#REF!,#REF!,#REF!,#REF!,#REF!,#REF!,#REF!</definedName>
    <definedName name="SAL" localSheetId="24" hidden="1">#REF!,#REF!,#REF!,#REF!,#REF!,#REF!,#REF!,#REF!,#REF!,#REF!,#REF!,#REF!,#REF!,#REF!,#REF!,#REF!,#REF!,#REF!,#REF!</definedName>
    <definedName name="SAL" localSheetId="55" hidden="1">#REF!,#REF!,#REF!,#REF!,#REF!,#REF!,#REF!,#REF!,#REF!,#REF!,#REF!,#REF!,#REF!,#REF!,#REF!,#REF!,#REF!,#REF!,#REF!</definedName>
    <definedName name="SAL" localSheetId="25" hidden="1">#REF!,#REF!,#REF!,#REF!,#REF!,#REF!,#REF!,#REF!,#REF!,#REF!,#REF!,#REF!,#REF!,#REF!,#REF!,#REF!,#REF!,#REF!,#REF!</definedName>
    <definedName name="SAL" localSheetId="56" hidden="1">#REF!,#REF!,#REF!,#REF!,#REF!,#REF!,#REF!,#REF!,#REF!,#REF!,#REF!,#REF!,#REF!,#REF!,#REF!,#REF!,#REF!,#REF!,#REF!</definedName>
    <definedName name="SAL" localSheetId="26" hidden="1">#REF!,#REF!,#REF!,#REF!,#REF!,#REF!,#REF!,#REF!,#REF!,#REF!,#REF!,#REF!,#REF!,#REF!,#REF!,#REF!,#REF!,#REF!,#REF!</definedName>
    <definedName name="SAL" localSheetId="37" hidden="1">#REF!,#REF!,#REF!,#REF!,#REF!,#REF!,#REF!,#REF!,#REF!,#REF!,#REF!,#REF!,#REF!,#REF!,#REF!,#REF!,#REF!,#REF!,#REF!</definedName>
    <definedName name="SAL" hidden="1">#REF!,#REF!,#REF!,#REF!,#REF!,#REF!,#REF!,#REF!,#REF!,#REF!,#REF!,#REF!,#REF!,#REF!,#REF!,#REF!,#REF!,#REF!,#REF!</definedName>
    <definedName name="sbgfbgdr" localSheetId="10" hidden="1">{"via1",#N/A,TRUE,"general";"via2",#N/A,TRUE,"general";"via3",#N/A,TRUE,"general"}</definedName>
    <definedName name="sbgfbgdr" localSheetId="14" hidden="1">{"via1",#N/A,TRUE,"general";"via2",#N/A,TRUE,"general";"via3",#N/A,TRUE,"general"}</definedName>
    <definedName name="sbgfbgdr" localSheetId="20" hidden="1">{"via1",#N/A,TRUE,"general";"via2",#N/A,TRUE,"general";"via3",#N/A,TRUE,"general"}</definedName>
    <definedName name="sbgfbgdr" localSheetId="23" hidden="1">{"via1",#N/A,TRUE,"general";"via2",#N/A,TRUE,"general";"via3",#N/A,TRUE,"general"}</definedName>
    <definedName name="sbgfbgdr" localSheetId="24" hidden="1">{"via1",#N/A,TRUE,"general";"via2",#N/A,TRUE,"general";"via3",#N/A,TRUE,"general"}</definedName>
    <definedName name="sbgfbgdr" localSheetId="25" hidden="1">{"via1",#N/A,TRUE,"general";"via2",#N/A,TRUE,"general";"via3",#N/A,TRUE,"general"}</definedName>
    <definedName name="sbgfbgdr" localSheetId="26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10" hidden="1">{"TAB1",#N/A,TRUE,"GENERAL";"TAB2",#N/A,TRUE,"GENERAL";"TAB3",#N/A,TRUE,"GENERAL";"TAB4",#N/A,TRUE,"GENERAL";"TAB5",#N/A,TRUE,"GENERAL"}</definedName>
    <definedName name="sd" localSheetId="14" hidden="1">{"TAB1",#N/A,TRUE,"GENERAL";"TAB2",#N/A,TRUE,"GENERAL";"TAB3",#N/A,TRUE,"GENERAL";"TAB4",#N/A,TRUE,"GENERAL";"TAB5",#N/A,TRUE,"GENERAL"}</definedName>
    <definedName name="sd" localSheetId="20" hidden="1">{"TAB1",#N/A,TRUE,"GENERAL";"TAB2",#N/A,TRUE,"GENERAL";"TAB3",#N/A,TRUE,"GENERAL";"TAB4",#N/A,TRUE,"GENERAL";"TAB5",#N/A,TRUE,"GENERAL"}</definedName>
    <definedName name="sd" localSheetId="23" hidden="1">{"TAB1",#N/A,TRUE,"GENERAL";"TAB2",#N/A,TRUE,"GENERAL";"TAB3",#N/A,TRUE,"GENERAL";"TAB4",#N/A,TRUE,"GENERAL";"TAB5",#N/A,TRUE,"GENERAL"}</definedName>
    <definedName name="sd" localSheetId="24" hidden="1">{"TAB1",#N/A,TRUE,"GENERAL";"TAB2",#N/A,TRUE,"GENERAL";"TAB3",#N/A,TRUE,"GENERAL";"TAB4",#N/A,TRUE,"GENERAL";"TAB5",#N/A,TRUE,"GENERAL"}</definedName>
    <definedName name="sd" localSheetId="25" hidden="1">{"TAB1",#N/A,TRUE,"GENERAL";"TAB2",#N/A,TRUE,"GENERAL";"TAB3",#N/A,TRUE,"GENERAL";"TAB4",#N/A,TRUE,"GENERAL";"TAB5",#N/A,TRUE,"GENERAL"}</definedName>
    <definedName name="sd" localSheetId="26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0" hidden="1">{"via1",#N/A,TRUE,"general";"via2",#N/A,TRUE,"general";"via3",#N/A,TRUE,"general"}</definedName>
    <definedName name="sdaf" localSheetId="14" hidden="1">{"via1",#N/A,TRUE,"general";"via2",#N/A,TRUE,"general";"via3",#N/A,TRUE,"general"}</definedName>
    <definedName name="sdaf" localSheetId="20" hidden="1">{"via1",#N/A,TRUE,"general";"via2",#N/A,TRUE,"general";"via3",#N/A,TRUE,"general"}</definedName>
    <definedName name="sdaf" localSheetId="23" hidden="1">{"via1",#N/A,TRUE,"general";"via2",#N/A,TRUE,"general";"via3",#N/A,TRUE,"general"}</definedName>
    <definedName name="sdaf" localSheetId="24" hidden="1">{"via1",#N/A,TRUE,"general";"via2",#N/A,TRUE,"general";"via3",#N/A,TRUE,"general"}</definedName>
    <definedName name="sdaf" localSheetId="25" hidden="1">{"via1",#N/A,TRUE,"general";"via2",#N/A,TRUE,"general";"via3",#N/A,TRUE,"general"}</definedName>
    <definedName name="sdaf" localSheetId="26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14" hidden="1">{"via1",#N/A,TRUE,"general";"via2",#N/A,TRUE,"general";"via3",#N/A,TRUE,"general"}</definedName>
    <definedName name="sdas" localSheetId="20" hidden="1">{"via1",#N/A,TRUE,"general";"via2",#N/A,TRUE,"general";"via3",#N/A,TRUE,"general"}</definedName>
    <definedName name="sdas" localSheetId="23" hidden="1">{"via1",#N/A,TRUE,"general";"via2",#N/A,TRUE,"general";"via3",#N/A,TRUE,"general"}</definedName>
    <definedName name="sdas" localSheetId="24" hidden="1">{"via1",#N/A,TRUE,"general";"via2",#N/A,TRUE,"general";"via3",#N/A,TRUE,"general"}</definedName>
    <definedName name="sdas" localSheetId="25" hidden="1">{"via1",#N/A,TRUE,"general";"via2",#N/A,TRUE,"general";"via3",#N/A,TRUE,"general"}</definedName>
    <definedName name="sdas" localSheetId="26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14" hidden="1">{"via1",#N/A,TRUE,"general";"via2",#N/A,TRUE,"general";"via3",#N/A,TRUE,"general"}</definedName>
    <definedName name="sdasdf" localSheetId="20" hidden="1">{"via1",#N/A,TRUE,"general";"via2",#N/A,TRUE,"general";"via3",#N/A,TRUE,"general"}</definedName>
    <definedName name="sdasdf" localSheetId="23" hidden="1">{"via1",#N/A,TRUE,"general";"via2",#N/A,TRUE,"general";"via3",#N/A,TRUE,"general"}</definedName>
    <definedName name="sdasdf" localSheetId="24" hidden="1">{"via1",#N/A,TRUE,"general";"via2",#N/A,TRUE,"general";"via3",#N/A,TRUE,"general"}</definedName>
    <definedName name="sdasdf" localSheetId="25" hidden="1">{"via1",#N/A,TRUE,"general";"via2",#N/A,TRUE,"general";"via3",#N/A,TRUE,"general"}</definedName>
    <definedName name="sdasdf" localSheetId="26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14" hidden="1">{"TAB1",#N/A,TRUE,"GENERAL";"TAB2",#N/A,TRUE,"GENERAL";"TAB3",#N/A,TRUE,"GENERAL";"TAB4",#N/A,TRUE,"GENERAL";"TAB5",#N/A,TRUE,"GENERAL"}</definedName>
    <definedName name="SDCDSCT" localSheetId="20" hidden="1">{"TAB1",#N/A,TRUE,"GENERAL";"TAB2",#N/A,TRUE,"GENERAL";"TAB3",#N/A,TRUE,"GENERAL";"TAB4",#N/A,TRUE,"GENERAL";"TAB5",#N/A,TRUE,"GENERAL"}</definedName>
    <definedName name="SDCDSCT" localSheetId="23" hidden="1">{"TAB1",#N/A,TRUE,"GENERAL";"TAB2",#N/A,TRUE,"GENERAL";"TAB3",#N/A,TRUE,"GENERAL";"TAB4",#N/A,TRUE,"GENERAL";"TAB5",#N/A,TRUE,"GENERAL"}</definedName>
    <definedName name="SDCDSCT" localSheetId="24" hidden="1">{"TAB1",#N/A,TRUE,"GENERAL";"TAB2",#N/A,TRUE,"GENERAL";"TAB3",#N/A,TRUE,"GENERAL";"TAB4",#N/A,TRUE,"GENERAL";"TAB5",#N/A,TRUE,"GENERAL"}</definedName>
    <definedName name="SDCDSCT" localSheetId="25" hidden="1">{"TAB1",#N/A,TRUE,"GENERAL";"TAB2",#N/A,TRUE,"GENERAL";"TAB3",#N/A,TRUE,"GENERAL";"TAB4",#N/A,TRUE,"GENERAL";"TAB5",#N/A,TRUE,"GENERAL"}</definedName>
    <definedName name="SDCDSCT" localSheetId="26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0" hidden="1">{#N/A,#N/A,TRUE,"1842CWN0"}</definedName>
    <definedName name="SDDSAFF" localSheetId="14" hidden="1">{#N/A,#N/A,TRUE,"1842CWN0"}</definedName>
    <definedName name="SDDSAFF" localSheetId="20" hidden="1">{#N/A,#N/A,TRUE,"1842CWN0"}</definedName>
    <definedName name="SDDSAFF" localSheetId="23" hidden="1">{#N/A,#N/A,TRUE,"1842CWN0"}</definedName>
    <definedName name="SDDSAFF" localSheetId="24" hidden="1">{#N/A,#N/A,TRUE,"1842CWN0"}</definedName>
    <definedName name="SDDSAFF" localSheetId="25" hidden="1">{#N/A,#N/A,TRUE,"1842CWN0"}</definedName>
    <definedName name="SDDSAFF" localSheetId="26" hidden="1">{#N/A,#N/A,TRUE,"1842CWN0"}</definedName>
    <definedName name="SDDSAFF" hidden="1">{#N/A,#N/A,TRUE,"1842CWN0"}</definedName>
    <definedName name="SDFCE" localSheetId="10" hidden="1">{"TAB1",#N/A,TRUE,"GENERAL";"TAB2",#N/A,TRUE,"GENERAL";"TAB3",#N/A,TRUE,"GENERAL";"TAB4",#N/A,TRUE,"GENERAL";"TAB5",#N/A,TRUE,"GENERAL"}</definedName>
    <definedName name="SDFCE" localSheetId="14" hidden="1">{"TAB1",#N/A,TRUE,"GENERAL";"TAB2",#N/A,TRUE,"GENERAL";"TAB3",#N/A,TRUE,"GENERAL";"TAB4",#N/A,TRUE,"GENERAL";"TAB5",#N/A,TRUE,"GENERAL"}</definedName>
    <definedName name="SDFCE" localSheetId="20" hidden="1">{"TAB1",#N/A,TRUE,"GENERAL";"TAB2",#N/A,TRUE,"GENERAL";"TAB3",#N/A,TRUE,"GENERAL";"TAB4",#N/A,TRUE,"GENERAL";"TAB5",#N/A,TRUE,"GENERAL"}</definedName>
    <definedName name="SDFCE" localSheetId="23" hidden="1">{"TAB1",#N/A,TRUE,"GENERAL";"TAB2",#N/A,TRUE,"GENERAL";"TAB3",#N/A,TRUE,"GENERAL";"TAB4",#N/A,TRUE,"GENERAL";"TAB5",#N/A,TRUE,"GENERAL"}</definedName>
    <definedName name="SDFCE" localSheetId="24" hidden="1">{"TAB1",#N/A,TRUE,"GENERAL";"TAB2",#N/A,TRUE,"GENERAL";"TAB3",#N/A,TRUE,"GENERAL";"TAB4",#N/A,TRUE,"GENERAL";"TAB5",#N/A,TRUE,"GENERAL"}</definedName>
    <definedName name="SDFCE" localSheetId="25" hidden="1">{"TAB1",#N/A,TRUE,"GENERAL";"TAB2",#N/A,TRUE,"GENERAL";"TAB3",#N/A,TRUE,"GENERAL";"TAB4",#N/A,TRUE,"GENERAL";"TAB5",#N/A,TRUE,"GENERAL"}</definedName>
    <definedName name="SDFCE" localSheetId="26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0" hidden="1">{"via1",#N/A,TRUE,"general";"via2",#N/A,TRUE,"general";"via3",#N/A,TRUE,"general"}</definedName>
    <definedName name="sdfd" localSheetId="14" hidden="1">{"via1",#N/A,TRUE,"general";"via2",#N/A,TRUE,"general";"via3",#N/A,TRUE,"general"}</definedName>
    <definedName name="sdfd" localSheetId="20" hidden="1">{"via1",#N/A,TRUE,"general";"via2",#N/A,TRUE,"general";"via3",#N/A,TRUE,"general"}</definedName>
    <definedName name="sdfd" localSheetId="23" hidden="1">{"via1",#N/A,TRUE,"general";"via2",#N/A,TRUE,"general";"via3",#N/A,TRUE,"general"}</definedName>
    <definedName name="sdfd" localSheetId="24" hidden="1">{"via1",#N/A,TRUE,"general";"via2",#N/A,TRUE,"general";"via3",#N/A,TRUE,"general"}</definedName>
    <definedName name="sdfd" localSheetId="25" hidden="1">{"via1",#N/A,TRUE,"general";"via2",#N/A,TRUE,"general";"via3",#N/A,TRUE,"general"}</definedName>
    <definedName name="sdfd" localSheetId="26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0" hidden="1">{#N/A,#N/A,TRUE,"1842CWN0"}</definedName>
    <definedName name="SDFDG" localSheetId="14" hidden="1">{#N/A,#N/A,TRUE,"1842CWN0"}</definedName>
    <definedName name="SDFDG" localSheetId="20" hidden="1">{#N/A,#N/A,TRUE,"1842CWN0"}</definedName>
    <definedName name="SDFDG" localSheetId="23" hidden="1">{#N/A,#N/A,TRUE,"1842CWN0"}</definedName>
    <definedName name="SDFDG" localSheetId="24" hidden="1">{#N/A,#N/A,TRUE,"1842CWN0"}</definedName>
    <definedName name="SDFDG" localSheetId="25" hidden="1">{#N/A,#N/A,TRUE,"1842CWN0"}</definedName>
    <definedName name="SDFDG" localSheetId="26" hidden="1">{#N/A,#N/A,TRUE,"1842CWN0"}</definedName>
    <definedName name="SDFDG" hidden="1">{#N/A,#N/A,TRUE,"1842CWN0"}</definedName>
    <definedName name="sdfds" localSheetId="10" hidden="1">{"via1",#N/A,TRUE,"general";"via2",#N/A,TRUE,"general";"via3",#N/A,TRUE,"general"}</definedName>
    <definedName name="sdfds" localSheetId="14" hidden="1">{"via1",#N/A,TRUE,"general";"via2",#N/A,TRUE,"general";"via3",#N/A,TRUE,"general"}</definedName>
    <definedName name="sdfds" localSheetId="20" hidden="1">{"via1",#N/A,TRUE,"general";"via2",#N/A,TRUE,"general";"via3",#N/A,TRUE,"general"}</definedName>
    <definedName name="sdfds" localSheetId="23" hidden="1">{"via1",#N/A,TRUE,"general";"via2",#N/A,TRUE,"general";"via3",#N/A,TRUE,"general"}</definedName>
    <definedName name="sdfds" localSheetId="24" hidden="1">{"via1",#N/A,TRUE,"general";"via2",#N/A,TRUE,"general";"via3",#N/A,TRUE,"general"}</definedName>
    <definedName name="sdfds" localSheetId="25" hidden="1">{"via1",#N/A,TRUE,"general";"via2",#N/A,TRUE,"general";"via3",#N/A,TRUE,"general"}</definedName>
    <definedName name="sdfds" localSheetId="26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14" hidden="1">{"via1",#N/A,TRUE,"general";"via2",#N/A,TRUE,"general";"via3",#N/A,TRUE,"general"}</definedName>
    <definedName name="SDFDSO" localSheetId="20" hidden="1">{"via1",#N/A,TRUE,"general";"via2",#N/A,TRUE,"general";"via3",#N/A,TRUE,"general"}</definedName>
    <definedName name="SDFDSO" localSheetId="23" hidden="1">{"via1",#N/A,TRUE,"general";"via2",#N/A,TRUE,"general";"via3",#N/A,TRUE,"general"}</definedName>
    <definedName name="SDFDSO" localSheetId="24" hidden="1">{"via1",#N/A,TRUE,"general";"via2",#N/A,TRUE,"general";"via3",#N/A,TRUE,"general"}</definedName>
    <definedName name="SDFDSO" localSheetId="25" hidden="1">{"via1",#N/A,TRUE,"general";"via2",#N/A,TRUE,"general";"via3",#N/A,TRUE,"general"}</definedName>
    <definedName name="SDFDSO" localSheetId="26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14" hidden="1">{"TAB1",#N/A,TRUE,"GENERAL";"TAB2",#N/A,TRUE,"GENERAL";"TAB3",#N/A,TRUE,"GENERAL";"TAB4",#N/A,TRUE,"GENERAL";"TAB5",#N/A,TRUE,"GENERAL"}</definedName>
    <definedName name="sdfdstp" localSheetId="20" hidden="1">{"TAB1",#N/A,TRUE,"GENERAL";"TAB2",#N/A,TRUE,"GENERAL";"TAB3",#N/A,TRUE,"GENERAL";"TAB4",#N/A,TRUE,"GENERAL";"TAB5",#N/A,TRUE,"GENERAL"}</definedName>
    <definedName name="sdfdstp" localSheetId="23" hidden="1">{"TAB1",#N/A,TRUE,"GENERAL";"TAB2",#N/A,TRUE,"GENERAL";"TAB3",#N/A,TRUE,"GENERAL";"TAB4",#N/A,TRUE,"GENERAL";"TAB5",#N/A,TRUE,"GENERAL"}</definedName>
    <definedName name="sdfdstp" localSheetId="24" hidden="1">{"TAB1",#N/A,TRUE,"GENERAL";"TAB2",#N/A,TRUE,"GENERAL";"TAB3",#N/A,TRUE,"GENERAL";"TAB4",#N/A,TRUE,"GENERAL";"TAB5",#N/A,TRUE,"GENERAL"}</definedName>
    <definedName name="sdfdstp" localSheetId="25" hidden="1">{"TAB1",#N/A,TRUE,"GENERAL";"TAB2",#N/A,TRUE,"GENERAL";"TAB3",#N/A,TRUE,"GENERAL";"TAB4",#N/A,TRUE,"GENERAL";"TAB5",#N/A,TRUE,"GENERAL"}</definedName>
    <definedName name="sdfdstp" localSheetId="26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0" hidden="1">{"via1",#N/A,TRUE,"general";"via2",#N/A,TRUE,"general";"via3",#N/A,TRUE,"general"}</definedName>
    <definedName name="SDFEO" localSheetId="14" hidden="1">{"via1",#N/A,TRUE,"general";"via2",#N/A,TRUE,"general";"via3",#N/A,TRUE,"general"}</definedName>
    <definedName name="SDFEO" localSheetId="20" hidden="1">{"via1",#N/A,TRUE,"general";"via2",#N/A,TRUE,"general";"via3",#N/A,TRUE,"general"}</definedName>
    <definedName name="SDFEO" localSheetId="23" hidden="1">{"via1",#N/A,TRUE,"general";"via2",#N/A,TRUE,"general";"via3",#N/A,TRUE,"general"}</definedName>
    <definedName name="SDFEO" localSheetId="24" hidden="1">{"via1",#N/A,TRUE,"general";"via2",#N/A,TRUE,"general";"via3",#N/A,TRUE,"general"}</definedName>
    <definedName name="SDFEO" localSheetId="25" hidden="1">{"via1",#N/A,TRUE,"general";"via2",#N/A,TRUE,"general";"via3",#N/A,TRUE,"general"}</definedName>
    <definedName name="SDFEO" localSheetId="26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14" hidden="1">{"TAB1",#N/A,TRUE,"GENERAL";"TAB2",#N/A,TRUE,"GENERAL";"TAB3",#N/A,TRUE,"GENERAL";"TAB4",#N/A,TRUE,"GENERAL";"TAB5",#N/A,TRUE,"GENERAL"}</definedName>
    <definedName name="sdfg" localSheetId="20" hidden="1">{"TAB1",#N/A,TRUE,"GENERAL";"TAB2",#N/A,TRUE,"GENERAL";"TAB3",#N/A,TRUE,"GENERAL";"TAB4",#N/A,TRUE,"GENERAL";"TAB5",#N/A,TRUE,"GENERAL"}</definedName>
    <definedName name="sdfg" localSheetId="23" hidden="1">{"TAB1",#N/A,TRUE,"GENERAL";"TAB2",#N/A,TRUE,"GENERAL";"TAB3",#N/A,TRUE,"GENERAL";"TAB4",#N/A,TRUE,"GENERAL";"TAB5",#N/A,TRUE,"GENERAL"}</definedName>
    <definedName name="sdfg" localSheetId="24" hidden="1">{"TAB1",#N/A,TRUE,"GENERAL";"TAB2",#N/A,TRUE,"GENERAL";"TAB3",#N/A,TRUE,"GENERAL";"TAB4",#N/A,TRUE,"GENERAL";"TAB5",#N/A,TRUE,"GENERAL"}</definedName>
    <definedName name="sdfg" localSheetId="25" hidden="1">{"TAB1",#N/A,TRUE,"GENERAL";"TAB2",#N/A,TRUE,"GENERAL";"TAB3",#N/A,TRUE,"GENERAL";"TAB4",#N/A,TRUE,"GENERAL";"TAB5",#N/A,TRUE,"GENERAL"}</definedName>
    <definedName name="sdfg" localSheetId="26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0" hidden="1">{"via1",#N/A,TRUE,"general";"via2",#N/A,TRUE,"general";"via3",#N/A,TRUE,"general"}</definedName>
    <definedName name="sdfgdsfk" localSheetId="14" hidden="1">{"via1",#N/A,TRUE,"general";"via2",#N/A,TRUE,"general";"via3",#N/A,TRUE,"general"}</definedName>
    <definedName name="sdfgdsfk" localSheetId="20" hidden="1">{"via1",#N/A,TRUE,"general";"via2",#N/A,TRUE,"general";"via3",#N/A,TRUE,"general"}</definedName>
    <definedName name="sdfgdsfk" localSheetId="23" hidden="1">{"via1",#N/A,TRUE,"general";"via2",#N/A,TRUE,"general";"via3",#N/A,TRUE,"general"}</definedName>
    <definedName name="sdfgdsfk" localSheetId="24" hidden="1">{"via1",#N/A,TRUE,"general";"via2",#N/A,TRUE,"general";"via3",#N/A,TRUE,"general"}</definedName>
    <definedName name="sdfgdsfk" localSheetId="25" hidden="1">{"via1",#N/A,TRUE,"general";"via2",#N/A,TRUE,"general";"via3",#N/A,TRUE,"general"}</definedName>
    <definedName name="sdfgdsfk" localSheetId="26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14" hidden="1">{"via1",#N/A,TRUE,"general";"via2",#N/A,TRUE,"general";"via3",#N/A,TRUE,"general"}</definedName>
    <definedName name="sdfgsg" localSheetId="20" hidden="1">{"via1",#N/A,TRUE,"general";"via2",#N/A,TRUE,"general";"via3",#N/A,TRUE,"general"}</definedName>
    <definedName name="sdfgsg" localSheetId="23" hidden="1">{"via1",#N/A,TRUE,"general";"via2",#N/A,TRUE,"general";"via3",#N/A,TRUE,"general"}</definedName>
    <definedName name="sdfgsg" localSheetId="24" hidden="1">{"via1",#N/A,TRUE,"general";"via2",#N/A,TRUE,"general";"via3",#N/A,TRUE,"general"}</definedName>
    <definedName name="sdfgsg" localSheetId="25" hidden="1">{"via1",#N/A,TRUE,"general";"via2",#N/A,TRUE,"general";"via3",#N/A,TRUE,"general"}</definedName>
    <definedName name="sdfgsg" localSheetId="26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14" hidden="1">{"TAB1",#N/A,TRUE,"GENERAL";"TAB2",#N/A,TRUE,"GENERAL";"TAB3",#N/A,TRUE,"GENERAL";"TAB4",#N/A,TRUE,"GENERAL";"TAB5",#N/A,TRUE,"GENERAL"}</definedName>
    <definedName name="SDFLJK" localSheetId="20" hidden="1">{"TAB1",#N/A,TRUE,"GENERAL";"TAB2",#N/A,TRUE,"GENERAL";"TAB3",#N/A,TRUE,"GENERAL";"TAB4",#N/A,TRUE,"GENERAL";"TAB5",#N/A,TRUE,"GENERAL"}</definedName>
    <definedName name="SDFLJK" localSheetId="23" hidden="1">{"TAB1",#N/A,TRUE,"GENERAL";"TAB2",#N/A,TRUE,"GENERAL";"TAB3",#N/A,TRUE,"GENERAL";"TAB4",#N/A,TRUE,"GENERAL";"TAB5",#N/A,TRUE,"GENERAL"}</definedName>
    <definedName name="SDFLJK" localSheetId="24" hidden="1">{"TAB1",#N/A,TRUE,"GENERAL";"TAB2",#N/A,TRUE,"GENERAL";"TAB3",#N/A,TRUE,"GENERAL";"TAB4",#N/A,TRUE,"GENERAL";"TAB5",#N/A,TRUE,"GENERAL"}</definedName>
    <definedName name="SDFLJK" localSheetId="25" hidden="1">{"TAB1",#N/A,TRUE,"GENERAL";"TAB2",#N/A,TRUE,"GENERAL";"TAB3",#N/A,TRUE,"GENERAL";"TAB4",#N/A,TRUE,"GENERAL";"TAB5",#N/A,TRUE,"GENERAL"}</definedName>
    <definedName name="SDFLJK" localSheetId="26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0" hidden="1">{"via1",#N/A,TRUE,"general";"via2",#N/A,TRUE,"general";"via3",#N/A,TRUE,"general"}</definedName>
    <definedName name="sdfsd4" localSheetId="14" hidden="1">{"via1",#N/A,TRUE,"general";"via2",#N/A,TRUE,"general";"via3",#N/A,TRUE,"general"}</definedName>
    <definedName name="sdfsd4" localSheetId="20" hidden="1">{"via1",#N/A,TRUE,"general";"via2",#N/A,TRUE,"general";"via3",#N/A,TRUE,"general"}</definedName>
    <definedName name="sdfsd4" localSheetId="23" hidden="1">{"via1",#N/A,TRUE,"general";"via2",#N/A,TRUE,"general";"via3",#N/A,TRUE,"general"}</definedName>
    <definedName name="sdfsd4" localSheetId="24" hidden="1">{"via1",#N/A,TRUE,"general";"via2",#N/A,TRUE,"general";"via3",#N/A,TRUE,"general"}</definedName>
    <definedName name="sdfsd4" localSheetId="25" hidden="1">{"via1",#N/A,TRUE,"general";"via2",#N/A,TRUE,"general";"via3",#N/A,TRUE,"general"}</definedName>
    <definedName name="sdfsd4" localSheetId="26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14" hidden="1">{"TAB1",#N/A,TRUE,"GENERAL";"TAB2",#N/A,TRUE,"GENERAL";"TAB3",#N/A,TRUE,"GENERAL";"TAB4",#N/A,TRUE,"GENERAL";"TAB5",#N/A,TRUE,"GENERAL"}</definedName>
    <definedName name="SDFSDF" localSheetId="20" hidden="1">{"TAB1",#N/A,TRUE,"GENERAL";"TAB2",#N/A,TRUE,"GENERAL";"TAB3",#N/A,TRUE,"GENERAL";"TAB4",#N/A,TRUE,"GENERAL";"TAB5",#N/A,TRUE,"GENERAL"}</definedName>
    <definedName name="SDFSDF" localSheetId="23" hidden="1">{"TAB1",#N/A,TRUE,"GENERAL";"TAB2",#N/A,TRUE,"GENERAL";"TAB3",#N/A,TRUE,"GENERAL";"TAB4",#N/A,TRUE,"GENERAL";"TAB5",#N/A,TRUE,"GENERAL"}</definedName>
    <definedName name="SDFSDF" localSheetId="24" hidden="1">{"TAB1",#N/A,TRUE,"GENERAL";"TAB2",#N/A,TRUE,"GENERAL";"TAB3",#N/A,TRUE,"GENERAL";"TAB4",#N/A,TRUE,"GENERAL";"TAB5",#N/A,TRUE,"GENERAL"}</definedName>
    <definedName name="SDFSDF" localSheetId="25" hidden="1">{"TAB1",#N/A,TRUE,"GENERAL";"TAB2",#N/A,TRUE,"GENERAL";"TAB3",#N/A,TRUE,"GENERAL";"TAB4",#N/A,TRUE,"GENERAL";"TAB5",#N/A,TRUE,"GENERAL"}</definedName>
    <definedName name="SDFSDF" localSheetId="26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0" hidden="1">{"via1",#N/A,TRUE,"general";"via2",#N/A,TRUE,"general";"via3",#N/A,TRUE,"general"}</definedName>
    <definedName name="sdfsdfb" localSheetId="14" hidden="1">{"via1",#N/A,TRUE,"general";"via2",#N/A,TRUE,"general";"via3",#N/A,TRUE,"general"}</definedName>
    <definedName name="sdfsdfb" localSheetId="20" hidden="1">{"via1",#N/A,TRUE,"general";"via2",#N/A,TRUE,"general";"via3",#N/A,TRUE,"general"}</definedName>
    <definedName name="sdfsdfb" localSheetId="23" hidden="1">{"via1",#N/A,TRUE,"general";"via2",#N/A,TRUE,"general";"via3",#N/A,TRUE,"general"}</definedName>
    <definedName name="sdfsdfb" localSheetId="24" hidden="1">{"via1",#N/A,TRUE,"general";"via2",#N/A,TRUE,"general";"via3",#N/A,TRUE,"general"}</definedName>
    <definedName name="sdfsdfb" localSheetId="25" hidden="1">{"via1",#N/A,TRUE,"general";"via2",#N/A,TRUE,"general";"via3",#N/A,TRUE,"general"}</definedName>
    <definedName name="sdfsdfb" localSheetId="26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0" hidden="1">{#N/A,#N/A,TRUE,"INGENIERIA";#N/A,#N/A,TRUE,"COMPRAS";#N/A,#N/A,TRUE,"DIRECCION";#N/A,#N/A,TRUE,"RESUMEN"}</definedName>
    <definedName name="sdfsdgg" localSheetId="14" hidden="1">{#N/A,#N/A,TRUE,"INGENIERIA";#N/A,#N/A,TRUE,"COMPRAS";#N/A,#N/A,TRUE,"DIRECCION";#N/A,#N/A,TRUE,"RESUMEN"}</definedName>
    <definedName name="sdfsdgg" localSheetId="20" hidden="1">{#N/A,#N/A,TRUE,"INGENIERIA";#N/A,#N/A,TRUE,"COMPRAS";#N/A,#N/A,TRUE,"DIRECCION";#N/A,#N/A,TRUE,"RESUMEN"}</definedName>
    <definedName name="sdfsdgg" localSheetId="23" hidden="1">{#N/A,#N/A,TRUE,"INGENIERIA";#N/A,#N/A,TRUE,"COMPRAS";#N/A,#N/A,TRUE,"DIRECCION";#N/A,#N/A,TRUE,"RESUMEN"}</definedName>
    <definedName name="sdfsdgg" localSheetId="24" hidden="1">{#N/A,#N/A,TRUE,"INGENIERIA";#N/A,#N/A,TRUE,"COMPRAS";#N/A,#N/A,TRUE,"DIRECCION";#N/A,#N/A,TRUE,"RESUMEN"}</definedName>
    <definedName name="sdfsdgg" localSheetId="25" hidden="1">{#N/A,#N/A,TRUE,"INGENIERIA";#N/A,#N/A,TRUE,"COMPRAS";#N/A,#N/A,TRUE,"DIRECCION";#N/A,#N/A,TRUE,"RESUMEN"}</definedName>
    <definedName name="sdfsdgg" localSheetId="26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0" hidden="1">{"TAB1",#N/A,TRUE,"GENERAL";"TAB2",#N/A,TRUE,"GENERAL";"TAB3",#N/A,TRUE,"GENERAL";"TAB4",#N/A,TRUE,"GENERAL";"TAB5",#N/A,TRUE,"GENERAL"}</definedName>
    <definedName name="SDFSF" localSheetId="14" hidden="1">{"TAB1",#N/A,TRUE,"GENERAL";"TAB2",#N/A,TRUE,"GENERAL";"TAB3",#N/A,TRUE,"GENERAL";"TAB4",#N/A,TRUE,"GENERAL";"TAB5",#N/A,TRUE,"GENERAL"}</definedName>
    <definedName name="SDFSF" localSheetId="20" hidden="1">{"TAB1",#N/A,TRUE,"GENERAL";"TAB2",#N/A,TRUE,"GENERAL";"TAB3",#N/A,TRUE,"GENERAL";"TAB4",#N/A,TRUE,"GENERAL";"TAB5",#N/A,TRUE,"GENERAL"}</definedName>
    <definedName name="SDFSF" localSheetId="23" hidden="1">{"TAB1",#N/A,TRUE,"GENERAL";"TAB2",#N/A,TRUE,"GENERAL";"TAB3",#N/A,TRUE,"GENERAL";"TAB4",#N/A,TRUE,"GENERAL";"TAB5",#N/A,TRUE,"GENERAL"}</definedName>
    <definedName name="SDFSF" localSheetId="24" hidden="1">{"TAB1",#N/A,TRUE,"GENERAL";"TAB2",#N/A,TRUE,"GENERAL";"TAB3",#N/A,TRUE,"GENERAL";"TAB4",#N/A,TRUE,"GENERAL";"TAB5",#N/A,TRUE,"GENERAL"}</definedName>
    <definedName name="SDFSF" localSheetId="25" hidden="1">{"TAB1",#N/A,TRUE,"GENERAL";"TAB2",#N/A,TRUE,"GENERAL";"TAB3",#N/A,TRUE,"GENERAL";"TAB4",#N/A,TRUE,"GENERAL";"TAB5",#N/A,TRUE,"GENERAL"}</definedName>
    <definedName name="SDFSF" localSheetId="26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14" hidden="1">{"TAB1",#N/A,TRUE,"GENERAL";"TAB2",#N/A,TRUE,"GENERAL";"TAB3",#N/A,TRUE,"GENERAL";"TAB4",#N/A,TRUE,"GENERAL";"TAB5",#N/A,TRUE,"GENERAL"}</definedName>
    <definedName name="sdfsv" localSheetId="20" hidden="1">{"TAB1",#N/A,TRUE,"GENERAL";"TAB2",#N/A,TRUE,"GENERAL";"TAB3",#N/A,TRUE,"GENERAL";"TAB4",#N/A,TRUE,"GENERAL";"TAB5",#N/A,TRUE,"GENERAL"}</definedName>
    <definedName name="sdfsv" localSheetId="23" hidden="1">{"TAB1",#N/A,TRUE,"GENERAL";"TAB2",#N/A,TRUE,"GENERAL";"TAB3",#N/A,TRUE,"GENERAL";"TAB4",#N/A,TRUE,"GENERAL";"TAB5",#N/A,TRUE,"GENERAL"}</definedName>
    <definedName name="sdfsv" localSheetId="24" hidden="1">{"TAB1",#N/A,TRUE,"GENERAL";"TAB2",#N/A,TRUE,"GENERAL";"TAB3",#N/A,TRUE,"GENERAL";"TAB4",#N/A,TRUE,"GENERAL";"TAB5",#N/A,TRUE,"GENERAL"}</definedName>
    <definedName name="sdfsv" localSheetId="25" hidden="1">{"TAB1",#N/A,TRUE,"GENERAL";"TAB2",#N/A,TRUE,"GENERAL";"TAB3",#N/A,TRUE,"GENERAL";"TAB4",#N/A,TRUE,"GENERAL";"TAB5",#N/A,TRUE,"GENERAL"}</definedName>
    <definedName name="sdfsv" localSheetId="26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14" hidden="1">{"TAB1",#N/A,TRUE,"GENERAL";"TAB2",#N/A,TRUE,"GENERAL";"TAB3",#N/A,TRUE,"GENERAL";"TAB4",#N/A,TRUE,"GENERAL";"TAB5",#N/A,TRUE,"GENERAL"}</definedName>
    <definedName name="sdgfd" localSheetId="20" hidden="1">{"TAB1",#N/A,TRUE,"GENERAL";"TAB2",#N/A,TRUE,"GENERAL";"TAB3",#N/A,TRUE,"GENERAL";"TAB4",#N/A,TRUE,"GENERAL";"TAB5",#N/A,TRUE,"GENERAL"}</definedName>
    <definedName name="sdgfd" localSheetId="23" hidden="1">{"TAB1",#N/A,TRUE,"GENERAL";"TAB2",#N/A,TRUE,"GENERAL";"TAB3",#N/A,TRUE,"GENERAL";"TAB4",#N/A,TRUE,"GENERAL";"TAB5",#N/A,TRUE,"GENERAL"}</definedName>
    <definedName name="sdgfd" localSheetId="24" hidden="1">{"TAB1",#N/A,TRUE,"GENERAL";"TAB2",#N/A,TRUE,"GENERAL";"TAB3",#N/A,TRUE,"GENERAL";"TAB4",#N/A,TRUE,"GENERAL";"TAB5",#N/A,TRUE,"GENERAL"}</definedName>
    <definedName name="sdgfd" localSheetId="25" hidden="1">{"TAB1",#N/A,TRUE,"GENERAL";"TAB2",#N/A,TRUE,"GENERAL";"TAB3",#N/A,TRUE,"GENERAL";"TAB4",#N/A,TRUE,"GENERAL";"TAB5",#N/A,TRUE,"GENERAL"}</definedName>
    <definedName name="sdgfd" localSheetId="26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0" hidden="1">{"via1",#N/A,TRUE,"general";"via2",#N/A,TRUE,"general";"via3",#N/A,TRUE,"general"}</definedName>
    <definedName name="sdgfgp" localSheetId="14" hidden="1">{"via1",#N/A,TRUE,"general";"via2",#N/A,TRUE,"general";"via3",#N/A,TRUE,"general"}</definedName>
    <definedName name="sdgfgp" localSheetId="20" hidden="1">{"via1",#N/A,TRUE,"general";"via2",#N/A,TRUE,"general";"via3",#N/A,TRUE,"general"}</definedName>
    <definedName name="sdgfgp" localSheetId="23" hidden="1">{"via1",#N/A,TRUE,"general";"via2",#N/A,TRUE,"general";"via3",#N/A,TRUE,"general"}</definedName>
    <definedName name="sdgfgp" localSheetId="24" hidden="1">{"via1",#N/A,TRUE,"general";"via2",#N/A,TRUE,"general";"via3",#N/A,TRUE,"general"}</definedName>
    <definedName name="sdgfgp" localSheetId="25" hidden="1">{"via1",#N/A,TRUE,"general";"via2",#N/A,TRUE,"general";"via3",#N/A,TRUE,"general"}</definedName>
    <definedName name="sdgfgp" localSheetId="26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14" hidden="1">{"via1",#N/A,TRUE,"general";"via2",#N/A,TRUE,"general";"via3",#N/A,TRUE,"general"}</definedName>
    <definedName name="sdgfiu" localSheetId="20" hidden="1">{"via1",#N/A,TRUE,"general";"via2",#N/A,TRUE,"general";"via3",#N/A,TRUE,"general"}</definedName>
    <definedName name="sdgfiu" localSheetId="23" hidden="1">{"via1",#N/A,TRUE,"general";"via2",#N/A,TRUE,"general";"via3",#N/A,TRUE,"general"}</definedName>
    <definedName name="sdgfiu" localSheetId="24" hidden="1">{"via1",#N/A,TRUE,"general";"via2",#N/A,TRUE,"general";"via3",#N/A,TRUE,"general"}</definedName>
    <definedName name="sdgfiu" localSheetId="25" hidden="1">{"via1",#N/A,TRUE,"general";"via2",#N/A,TRUE,"general";"via3",#N/A,TRUE,"general"}</definedName>
    <definedName name="sdgfiu" localSheetId="26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14" hidden="1">{"TAB1",#N/A,TRUE,"GENERAL";"TAB2",#N/A,TRUE,"GENERAL";"TAB3",#N/A,TRUE,"GENERAL";"TAB4",#N/A,TRUE,"GENERAL";"TAB5",#N/A,TRUE,"GENERAL"}</definedName>
    <definedName name="sdgsd" localSheetId="20" hidden="1">{"TAB1",#N/A,TRUE,"GENERAL";"TAB2",#N/A,TRUE,"GENERAL";"TAB3",#N/A,TRUE,"GENERAL";"TAB4",#N/A,TRUE,"GENERAL";"TAB5",#N/A,TRUE,"GENERAL"}</definedName>
    <definedName name="sdgsd" localSheetId="23" hidden="1">{"TAB1",#N/A,TRUE,"GENERAL";"TAB2",#N/A,TRUE,"GENERAL";"TAB3",#N/A,TRUE,"GENERAL";"TAB4",#N/A,TRUE,"GENERAL";"TAB5",#N/A,TRUE,"GENERAL"}</definedName>
    <definedName name="sdgsd" localSheetId="24" hidden="1">{"TAB1",#N/A,TRUE,"GENERAL";"TAB2",#N/A,TRUE,"GENERAL";"TAB3",#N/A,TRUE,"GENERAL";"TAB4",#N/A,TRUE,"GENERAL";"TAB5",#N/A,TRUE,"GENERAL"}</definedName>
    <definedName name="sdgsd" localSheetId="25" hidden="1">{"TAB1",#N/A,TRUE,"GENERAL";"TAB2",#N/A,TRUE,"GENERAL";"TAB3",#N/A,TRUE,"GENERAL";"TAB4",#N/A,TRUE,"GENERAL";"TAB5",#N/A,TRUE,"GENERAL"}</definedName>
    <definedName name="sdgsd" localSheetId="26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0" hidden="1">{"via1",#N/A,TRUE,"general";"via2",#N/A,TRUE,"general";"via3",#N/A,TRUE,"general"}</definedName>
    <definedName name="sdgsg" localSheetId="14" hidden="1">{"via1",#N/A,TRUE,"general";"via2",#N/A,TRUE,"general";"via3",#N/A,TRUE,"general"}</definedName>
    <definedName name="sdgsg" localSheetId="20" hidden="1">{"via1",#N/A,TRUE,"general";"via2",#N/A,TRUE,"general";"via3",#N/A,TRUE,"general"}</definedName>
    <definedName name="sdgsg" localSheetId="23" hidden="1">{"via1",#N/A,TRUE,"general";"via2",#N/A,TRUE,"general";"via3",#N/A,TRUE,"general"}</definedName>
    <definedName name="sdgsg" localSheetId="24" hidden="1">{"via1",#N/A,TRUE,"general";"via2",#N/A,TRUE,"general";"via3",#N/A,TRUE,"general"}</definedName>
    <definedName name="sdgsg" localSheetId="25" hidden="1">{"via1",#N/A,TRUE,"general";"via2",#N/A,TRUE,"general";"via3",#N/A,TRUE,"general"}</definedName>
    <definedName name="sdgsg" localSheetId="26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14" hidden="1">{"TAB1",#N/A,TRUE,"GENERAL";"TAB2",#N/A,TRUE,"GENERAL";"TAB3",#N/A,TRUE,"GENERAL";"TAB4",#N/A,TRUE,"GENERAL";"TAB5",#N/A,TRUE,"GENERAL"}</definedName>
    <definedName name="SDIKOM" localSheetId="20" hidden="1">{"TAB1",#N/A,TRUE,"GENERAL";"TAB2",#N/A,TRUE,"GENERAL";"TAB3",#N/A,TRUE,"GENERAL";"TAB4",#N/A,TRUE,"GENERAL";"TAB5",#N/A,TRUE,"GENERAL"}</definedName>
    <definedName name="SDIKOM" localSheetId="23" hidden="1">{"TAB1",#N/A,TRUE,"GENERAL";"TAB2",#N/A,TRUE,"GENERAL";"TAB3",#N/A,TRUE,"GENERAL";"TAB4",#N/A,TRUE,"GENERAL";"TAB5",#N/A,TRUE,"GENERAL"}</definedName>
    <definedName name="SDIKOM" localSheetId="24" hidden="1">{"TAB1",#N/A,TRUE,"GENERAL";"TAB2",#N/A,TRUE,"GENERAL";"TAB3",#N/A,TRUE,"GENERAL";"TAB4",#N/A,TRUE,"GENERAL";"TAB5",#N/A,TRUE,"GENERAL"}</definedName>
    <definedName name="SDIKOM" localSheetId="25" hidden="1">{"TAB1",#N/A,TRUE,"GENERAL";"TAB2",#N/A,TRUE,"GENERAL";"TAB3",#N/A,TRUE,"GENERAL";"TAB4",#N/A,TRUE,"GENERAL";"TAB5",#N/A,TRUE,"GENERAL"}</definedName>
    <definedName name="SDIKOM" localSheetId="26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0" hidden="1">{"via1",#N/A,TRUE,"general";"via2",#N/A,TRUE,"general";"via3",#N/A,TRUE,"general"}</definedName>
    <definedName name="sdsdfh" localSheetId="14" hidden="1">{"via1",#N/A,TRUE,"general";"via2",#N/A,TRUE,"general";"via3",#N/A,TRUE,"general"}</definedName>
    <definedName name="sdsdfh" localSheetId="20" hidden="1">{"via1",#N/A,TRUE,"general";"via2",#N/A,TRUE,"general";"via3",#N/A,TRUE,"general"}</definedName>
    <definedName name="sdsdfh" localSheetId="23" hidden="1">{"via1",#N/A,TRUE,"general";"via2",#N/A,TRUE,"general";"via3",#N/A,TRUE,"general"}</definedName>
    <definedName name="sdsdfh" localSheetId="24" hidden="1">{"via1",#N/A,TRUE,"general";"via2",#N/A,TRUE,"general";"via3",#N/A,TRUE,"general"}</definedName>
    <definedName name="sdsdfh" localSheetId="25" hidden="1">{"via1",#N/A,TRUE,"general";"via2",#N/A,TRUE,"general";"via3",#N/A,TRUE,"general"}</definedName>
    <definedName name="sdsdfh" localSheetId="26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0" hidden="1">{#N/A,#N/A,TRUE,"1842CWN0"}</definedName>
    <definedName name="sdsdfsdff" localSheetId="14" hidden="1">{#N/A,#N/A,TRUE,"1842CWN0"}</definedName>
    <definedName name="sdsdfsdff" localSheetId="20" hidden="1">{#N/A,#N/A,TRUE,"1842CWN0"}</definedName>
    <definedName name="sdsdfsdff" localSheetId="23" hidden="1">{#N/A,#N/A,TRUE,"1842CWN0"}</definedName>
    <definedName name="sdsdfsdff" localSheetId="24" hidden="1">{#N/A,#N/A,TRUE,"1842CWN0"}</definedName>
    <definedName name="sdsdfsdff" localSheetId="25" hidden="1">{#N/A,#N/A,TRUE,"1842CWN0"}</definedName>
    <definedName name="sdsdfsdff" localSheetId="26" hidden="1">{#N/A,#N/A,TRUE,"1842CWN0"}</definedName>
    <definedName name="sdsdfsdff" hidden="1">{#N/A,#N/A,TRUE,"1842CWN0"}</definedName>
    <definedName name="setrj" localSheetId="10" hidden="1">{"via1",#N/A,TRUE,"general";"via2",#N/A,TRUE,"general";"via3",#N/A,TRUE,"general"}</definedName>
    <definedName name="setrj" localSheetId="14" hidden="1">{"via1",#N/A,TRUE,"general";"via2",#N/A,TRUE,"general";"via3",#N/A,TRUE,"general"}</definedName>
    <definedName name="setrj" localSheetId="20" hidden="1">{"via1",#N/A,TRUE,"general";"via2",#N/A,TRUE,"general";"via3",#N/A,TRUE,"general"}</definedName>
    <definedName name="setrj" localSheetId="23" hidden="1">{"via1",#N/A,TRUE,"general";"via2",#N/A,TRUE,"general";"via3",#N/A,TRUE,"general"}</definedName>
    <definedName name="setrj" localSheetId="24" hidden="1">{"via1",#N/A,TRUE,"general";"via2",#N/A,TRUE,"general";"via3",#N/A,TRUE,"general"}</definedName>
    <definedName name="setrj" localSheetId="25" hidden="1">{"via1",#N/A,TRUE,"general";"via2",#N/A,TRUE,"general";"via3",#N/A,TRUE,"general"}</definedName>
    <definedName name="setrj" localSheetId="26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14" hidden="1">{"via1",#N/A,TRUE,"general";"via2",#N/A,TRUE,"general";"via3",#N/A,TRUE,"general"}</definedName>
    <definedName name="sett" localSheetId="20" hidden="1">{"via1",#N/A,TRUE,"general";"via2",#N/A,TRUE,"general";"via3",#N/A,TRUE,"general"}</definedName>
    <definedName name="sett" localSheetId="23" hidden="1">{"via1",#N/A,TRUE,"general";"via2",#N/A,TRUE,"general";"via3",#N/A,TRUE,"general"}</definedName>
    <definedName name="sett" localSheetId="24" hidden="1">{"via1",#N/A,TRUE,"general";"via2",#N/A,TRUE,"general";"via3",#N/A,TRUE,"general"}</definedName>
    <definedName name="sett" localSheetId="25" hidden="1">{"via1",#N/A,TRUE,"general";"via2",#N/A,TRUE,"general";"via3",#N/A,TRUE,"general"}</definedName>
    <definedName name="sett" localSheetId="26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14" hidden="1">{"TAB1",#N/A,TRUE,"GENERAL";"TAB2",#N/A,TRUE,"GENERAL";"TAB3",#N/A,TRUE,"GENERAL";"TAB4",#N/A,TRUE,"GENERAL";"TAB5",#N/A,TRUE,"GENERAL"}</definedName>
    <definedName name="sfasf" localSheetId="20" hidden="1">{"TAB1",#N/A,TRUE,"GENERAL";"TAB2",#N/A,TRUE,"GENERAL";"TAB3",#N/A,TRUE,"GENERAL";"TAB4",#N/A,TRUE,"GENERAL";"TAB5",#N/A,TRUE,"GENERAL"}</definedName>
    <definedName name="sfasf" localSheetId="23" hidden="1">{"TAB1",#N/A,TRUE,"GENERAL";"TAB2",#N/A,TRUE,"GENERAL";"TAB3",#N/A,TRUE,"GENERAL";"TAB4",#N/A,TRUE,"GENERAL";"TAB5",#N/A,TRUE,"GENERAL"}</definedName>
    <definedName name="sfasf" localSheetId="24" hidden="1">{"TAB1",#N/A,TRUE,"GENERAL";"TAB2",#N/A,TRUE,"GENERAL";"TAB3",#N/A,TRUE,"GENERAL";"TAB4",#N/A,TRUE,"GENERAL";"TAB5",#N/A,TRUE,"GENERAL"}</definedName>
    <definedName name="sfasf" localSheetId="25" hidden="1">{"TAB1",#N/A,TRUE,"GENERAL";"TAB2",#N/A,TRUE,"GENERAL";"TAB3",#N/A,TRUE,"GENERAL";"TAB4",#N/A,TRUE,"GENERAL";"TAB5",#N/A,TRUE,"GENERAL"}</definedName>
    <definedName name="sfasf" localSheetId="26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14" hidden="1">{"TAB1",#N/A,TRUE,"GENERAL";"TAB2",#N/A,TRUE,"GENERAL";"TAB3",#N/A,TRUE,"GENERAL";"TAB4",#N/A,TRUE,"GENERAL";"TAB5",#N/A,TRUE,"GENERAL"}</definedName>
    <definedName name="SFHSGFH" localSheetId="20" hidden="1">{"TAB1",#N/A,TRUE,"GENERAL";"TAB2",#N/A,TRUE,"GENERAL";"TAB3",#N/A,TRUE,"GENERAL";"TAB4",#N/A,TRUE,"GENERAL";"TAB5",#N/A,TRUE,"GENERAL"}</definedName>
    <definedName name="SFHSGFH" localSheetId="23" hidden="1">{"TAB1",#N/A,TRUE,"GENERAL";"TAB2",#N/A,TRUE,"GENERAL";"TAB3",#N/A,TRUE,"GENERAL";"TAB4",#N/A,TRUE,"GENERAL";"TAB5",#N/A,TRUE,"GENERAL"}</definedName>
    <definedName name="SFHSGFH" localSheetId="24" hidden="1">{"TAB1",#N/A,TRUE,"GENERAL";"TAB2",#N/A,TRUE,"GENERAL";"TAB3",#N/A,TRUE,"GENERAL";"TAB4",#N/A,TRUE,"GENERAL";"TAB5",#N/A,TRUE,"GENERAL"}</definedName>
    <definedName name="SFHSGFH" localSheetId="25" hidden="1">{"TAB1",#N/A,TRUE,"GENERAL";"TAB2",#N/A,TRUE,"GENERAL";"TAB3",#N/A,TRUE,"GENERAL";"TAB4",#N/A,TRUE,"GENERAL";"TAB5",#N/A,TRUE,"GENERAL"}</definedName>
    <definedName name="SFHSGFH" localSheetId="26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0" hidden="1">{"via1",#N/A,TRUE,"general";"via2",#N/A,TRUE,"general";"via3",#N/A,TRUE,"general"}</definedName>
    <definedName name="sfsd" localSheetId="14" hidden="1">{"via1",#N/A,TRUE,"general";"via2",#N/A,TRUE,"general";"via3",#N/A,TRUE,"general"}</definedName>
    <definedName name="sfsd" localSheetId="20" hidden="1">{"via1",#N/A,TRUE,"general";"via2",#N/A,TRUE,"general";"via3",#N/A,TRUE,"general"}</definedName>
    <definedName name="sfsd" localSheetId="23" hidden="1">{"via1",#N/A,TRUE,"general";"via2",#N/A,TRUE,"general";"via3",#N/A,TRUE,"general"}</definedName>
    <definedName name="sfsd" localSheetId="24" hidden="1">{"via1",#N/A,TRUE,"general";"via2",#N/A,TRUE,"general";"via3",#N/A,TRUE,"general"}</definedName>
    <definedName name="sfsd" localSheetId="25" hidden="1">{"via1",#N/A,TRUE,"general";"via2",#N/A,TRUE,"general";"via3",#N/A,TRUE,"general"}</definedName>
    <definedName name="sfsd" localSheetId="26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14" hidden="1">{"TAB1",#N/A,TRUE,"GENERAL";"TAB2",#N/A,TRUE,"GENERAL";"TAB3",#N/A,TRUE,"GENERAL";"TAB4",#N/A,TRUE,"GENERAL";"TAB5",#N/A,TRUE,"GENERAL"}</definedName>
    <definedName name="sfsdf" localSheetId="20" hidden="1">{"TAB1",#N/A,TRUE,"GENERAL";"TAB2",#N/A,TRUE,"GENERAL";"TAB3",#N/A,TRUE,"GENERAL";"TAB4",#N/A,TRUE,"GENERAL";"TAB5",#N/A,TRUE,"GENERAL"}</definedName>
    <definedName name="sfsdf" localSheetId="23" hidden="1">{"TAB1",#N/A,TRUE,"GENERAL";"TAB2",#N/A,TRUE,"GENERAL";"TAB3",#N/A,TRUE,"GENERAL";"TAB4",#N/A,TRUE,"GENERAL";"TAB5",#N/A,TRUE,"GENERAL"}</definedName>
    <definedName name="sfsdf" localSheetId="24" hidden="1">{"TAB1",#N/A,TRUE,"GENERAL";"TAB2",#N/A,TRUE,"GENERAL";"TAB3",#N/A,TRUE,"GENERAL";"TAB4",#N/A,TRUE,"GENERAL";"TAB5",#N/A,TRUE,"GENERAL"}</definedName>
    <definedName name="sfsdf" localSheetId="25" hidden="1">{"TAB1",#N/A,TRUE,"GENERAL";"TAB2",#N/A,TRUE,"GENERAL";"TAB3",#N/A,TRUE,"GENERAL";"TAB4",#N/A,TRUE,"GENERAL";"TAB5",#N/A,TRUE,"GENERAL"}</definedName>
    <definedName name="sfsdf" localSheetId="26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14" hidden="1">{"TAB1",#N/A,TRUE,"GENERAL";"TAB2",#N/A,TRUE,"GENERAL";"TAB3",#N/A,TRUE,"GENERAL";"TAB4",#N/A,TRUE,"GENERAL";"TAB5",#N/A,TRUE,"GENERAL"}</definedName>
    <definedName name="sfsdferg" localSheetId="20" hidden="1">{"TAB1",#N/A,TRUE,"GENERAL";"TAB2",#N/A,TRUE,"GENERAL";"TAB3",#N/A,TRUE,"GENERAL";"TAB4",#N/A,TRUE,"GENERAL";"TAB5",#N/A,TRUE,"GENERAL"}</definedName>
    <definedName name="sfsdferg" localSheetId="23" hidden="1">{"TAB1",#N/A,TRUE,"GENERAL";"TAB2",#N/A,TRUE,"GENERAL";"TAB3",#N/A,TRUE,"GENERAL";"TAB4",#N/A,TRUE,"GENERAL";"TAB5",#N/A,TRUE,"GENERAL"}</definedName>
    <definedName name="sfsdferg" localSheetId="24" hidden="1">{"TAB1",#N/A,TRUE,"GENERAL";"TAB2",#N/A,TRUE,"GENERAL";"TAB3",#N/A,TRUE,"GENERAL";"TAB4",#N/A,TRUE,"GENERAL";"TAB5",#N/A,TRUE,"GENERAL"}</definedName>
    <definedName name="sfsdferg" localSheetId="25" hidden="1">{"TAB1",#N/A,TRUE,"GENERAL";"TAB2",#N/A,TRUE,"GENERAL";"TAB3",#N/A,TRUE,"GENERAL";"TAB4",#N/A,TRUE,"GENERAL";"TAB5",#N/A,TRUE,"GENERAL"}</definedName>
    <definedName name="sfsdferg" localSheetId="26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14" hidden="1">{"TAB1",#N/A,TRUE,"GENERAL";"TAB2",#N/A,TRUE,"GENERAL";"TAB3",#N/A,TRUE,"GENERAL";"TAB4",#N/A,TRUE,"GENERAL";"TAB5",#N/A,TRUE,"GENERAL"}</definedName>
    <definedName name="sfsdfs" localSheetId="20" hidden="1">{"TAB1",#N/A,TRUE,"GENERAL";"TAB2",#N/A,TRUE,"GENERAL";"TAB3",#N/A,TRUE,"GENERAL";"TAB4",#N/A,TRUE,"GENERAL";"TAB5",#N/A,TRUE,"GENERAL"}</definedName>
    <definedName name="sfsdfs" localSheetId="23" hidden="1">{"TAB1",#N/A,TRUE,"GENERAL";"TAB2",#N/A,TRUE,"GENERAL";"TAB3",#N/A,TRUE,"GENERAL";"TAB4",#N/A,TRUE,"GENERAL";"TAB5",#N/A,TRUE,"GENERAL"}</definedName>
    <definedName name="sfsdfs" localSheetId="24" hidden="1">{"TAB1",#N/A,TRUE,"GENERAL";"TAB2",#N/A,TRUE,"GENERAL";"TAB3",#N/A,TRUE,"GENERAL";"TAB4",#N/A,TRUE,"GENERAL";"TAB5",#N/A,TRUE,"GENERAL"}</definedName>
    <definedName name="sfsdfs" localSheetId="25" hidden="1">{"TAB1",#N/A,TRUE,"GENERAL";"TAB2",#N/A,TRUE,"GENERAL";"TAB3",#N/A,TRUE,"GENERAL";"TAB4",#N/A,TRUE,"GENERAL";"TAB5",#N/A,TRUE,"GENERAL"}</definedName>
    <definedName name="sfsdfs" localSheetId="26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40" hidden="1">#REF!,#REF!,#REF!,#REF!,#REF!,#REF!,#REF!,#REF!,#REF!,#REF!,#REF!,#REF!,#REF!,#REF!,#REF!,#REF!,#REF!,#REF!,#REF!</definedName>
    <definedName name="solver_adj" localSheetId="10" hidden="1">#REF!,#REF!,#REF!,#REF!,#REF!,#REF!,#REF!,#REF!,#REF!,#REF!,#REF!,#REF!,#REF!,#REF!,#REF!,#REF!,#REF!,#REF!,#REF!</definedName>
    <definedName name="solver_adj" localSheetId="41" hidden="1">#REF!,#REF!,#REF!,#REF!,#REF!,#REF!,#REF!,#REF!,#REF!,#REF!,#REF!,#REF!,#REF!,#REF!,#REF!,#REF!,#REF!,#REF!,#REF!</definedName>
    <definedName name="solver_adj" localSheetId="44" hidden="1">#REF!,#REF!,#REF!,#REF!,#REF!,#REF!,#REF!,#REF!,#REF!,#REF!,#REF!,#REF!,#REF!,#REF!,#REF!,#REF!,#REF!,#REF!,#REF!</definedName>
    <definedName name="solver_adj" localSheetId="14" hidden="1">#REF!,#REF!,#REF!,#REF!,#REF!,#REF!,#REF!,#REF!,#REF!,#REF!,#REF!,#REF!,#REF!,#REF!,#REF!,#REF!,#REF!,#REF!,#REF!</definedName>
    <definedName name="solver_adj" localSheetId="50" hidden="1">#REF!,#REF!,#REF!,#REF!,#REF!,#REF!,#REF!,#REF!,#REF!,#REF!,#REF!,#REF!,#REF!,#REF!,#REF!,#REF!,#REF!,#REF!,#REF!</definedName>
    <definedName name="solver_adj" localSheetId="20" hidden="1">#REF!,#REF!,#REF!,#REF!,#REF!,#REF!,#REF!,#REF!,#REF!,#REF!,#REF!,#REF!,#REF!,#REF!,#REF!,#REF!,#REF!,#REF!,#REF!</definedName>
    <definedName name="solver_adj" localSheetId="51" hidden="1">#REF!,#REF!,#REF!,#REF!,#REF!,#REF!,#REF!,#REF!,#REF!,#REF!,#REF!,#REF!,#REF!,#REF!,#REF!,#REF!,#REF!,#REF!,#REF!</definedName>
    <definedName name="solver_adj" localSheetId="21" hidden="1">#REF!,#REF!,#REF!,#REF!,#REF!,#REF!,#REF!,#REF!,#REF!,#REF!,#REF!,#REF!,#REF!,#REF!,#REF!,#REF!,#REF!,#REF!,#REF!</definedName>
    <definedName name="solver_adj" localSheetId="52" hidden="1">#REF!,#REF!,#REF!,#REF!,#REF!,#REF!,#REF!,#REF!,#REF!,#REF!,#REF!,#REF!,#REF!,#REF!,#REF!,#REF!,#REF!,#REF!,#REF!</definedName>
    <definedName name="solver_adj" localSheetId="53" hidden="1">#REF!,#REF!,#REF!,#REF!,#REF!,#REF!,#REF!,#REF!,#REF!,#REF!,#REF!,#REF!,#REF!,#REF!,#REF!,#REF!,#REF!,#REF!,#REF!</definedName>
    <definedName name="solver_adj" localSheetId="23" hidden="1">#REF!,#REF!,#REF!,#REF!,#REF!,#REF!,#REF!,#REF!,#REF!,#REF!,#REF!,#REF!,#REF!,#REF!,#REF!,#REF!,#REF!,#REF!,#REF!</definedName>
    <definedName name="solver_adj" localSheetId="54" hidden="1">#REF!,#REF!,#REF!,#REF!,#REF!,#REF!,#REF!,#REF!,#REF!,#REF!,#REF!,#REF!,#REF!,#REF!,#REF!,#REF!,#REF!,#REF!,#REF!</definedName>
    <definedName name="solver_adj" localSheetId="24" hidden="1">#REF!,#REF!,#REF!,#REF!,#REF!,#REF!,#REF!,#REF!,#REF!,#REF!,#REF!,#REF!,#REF!,#REF!,#REF!,#REF!,#REF!,#REF!,#REF!</definedName>
    <definedName name="solver_adj" localSheetId="55" hidden="1">#REF!,#REF!,#REF!,#REF!,#REF!,#REF!,#REF!,#REF!,#REF!,#REF!,#REF!,#REF!,#REF!,#REF!,#REF!,#REF!,#REF!,#REF!,#REF!</definedName>
    <definedName name="solver_adj" localSheetId="25" hidden="1">#REF!,#REF!,#REF!,#REF!,#REF!,#REF!,#REF!,#REF!,#REF!,#REF!,#REF!,#REF!,#REF!,#REF!,#REF!,#REF!,#REF!,#REF!,#REF!</definedName>
    <definedName name="solver_adj" localSheetId="56" hidden="1">#REF!,#REF!,#REF!,#REF!,#REF!,#REF!,#REF!,#REF!,#REF!,#REF!,#REF!,#REF!,#REF!,#REF!,#REF!,#REF!,#REF!,#REF!,#REF!</definedName>
    <definedName name="solver_adj" localSheetId="26" hidden="1">#REF!,#REF!,#REF!,#REF!,#REF!,#REF!,#REF!,#REF!,#REF!,#REF!,#REF!,#REF!,#REF!,#REF!,#REF!,#REF!,#REF!,#REF!,#REF!</definedName>
    <definedName name="solver_adj" localSheetId="37" hidden="1">#REF!,#REF!,#REF!,#REF!,#REF!,#REF!,#REF!,#REF!,#REF!,#REF!,#REF!,#REF!,#REF!,#REF!,#REF!,#REF!,#REF!,#REF!,#REF!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localSheetId="40" hidden="1">#REF!,#REF!,#REF!,#REF!,#REF!,#REF!,#REF!,#REF!,#REF!,#REF!,#REF!,#REF!,#REF!,#REF!,#REF!,#REF!,#REF!,#REF!,#REF!</definedName>
    <definedName name="solver_tmp" localSheetId="41" hidden="1">#REF!,#REF!,#REF!,#REF!,#REF!,#REF!,#REF!,#REF!,#REF!,#REF!,#REF!,#REF!,#REF!,#REF!,#REF!,#REF!,#REF!,#REF!,#REF!</definedName>
    <definedName name="solver_tmp" localSheetId="44" hidden="1">#REF!,#REF!,#REF!,#REF!,#REF!,#REF!,#REF!,#REF!,#REF!,#REF!,#REF!,#REF!,#REF!,#REF!,#REF!,#REF!,#REF!,#REF!,#REF!</definedName>
    <definedName name="solver_tmp" localSheetId="14" hidden="1">#REF!,#REF!,#REF!,#REF!,#REF!,#REF!,#REF!,#REF!,#REF!,#REF!,#REF!,#REF!,#REF!,#REF!,#REF!,#REF!,#REF!,#REF!,#REF!</definedName>
    <definedName name="solver_tmp" localSheetId="50" hidden="1">#REF!,#REF!,#REF!,#REF!,#REF!,#REF!,#REF!,#REF!,#REF!,#REF!,#REF!,#REF!,#REF!,#REF!,#REF!,#REF!,#REF!,#REF!,#REF!</definedName>
    <definedName name="solver_tmp" localSheetId="20" hidden="1">#REF!,#REF!,#REF!,#REF!,#REF!,#REF!,#REF!,#REF!,#REF!,#REF!,#REF!,#REF!,#REF!,#REF!,#REF!,#REF!,#REF!,#REF!,#REF!</definedName>
    <definedName name="solver_tmp" localSheetId="51" hidden="1">#REF!,#REF!,#REF!,#REF!,#REF!,#REF!,#REF!,#REF!,#REF!,#REF!,#REF!,#REF!,#REF!,#REF!,#REF!,#REF!,#REF!,#REF!,#REF!</definedName>
    <definedName name="solver_tmp" localSheetId="21" hidden="1">#REF!,#REF!,#REF!,#REF!,#REF!,#REF!,#REF!,#REF!,#REF!,#REF!,#REF!,#REF!,#REF!,#REF!,#REF!,#REF!,#REF!,#REF!,#REF!</definedName>
    <definedName name="solver_tmp" localSheetId="52" hidden="1">#REF!,#REF!,#REF!,#REF!,#REF!,#REF!,#REF!,#REF!,#REF!,#REF!,#REF!,#REF!,#REF!,#REF!,#REF!,#REF!,#REF!,#REF!,#REF!</definedName>
    <definedName name="solver_tmp" localSheetId="53" hidden="1">#REF!,#REF!,#REF!,#REF!,#REF!,#REF!,#REF!,#REF!,#REF!,#REF!,#REF!,#REF!,#REF!,#REF!,#REF!,#REF!,#REF!,#REF!,#REF!</definedName>
    <definedName name="solver_tmp" localSheetId="23" hidden="1">#REF!,#REF!,#REF!,#REF!,#REF!,#REF!,#REF!,#REF!,#REF!,#REF!,#REF!,#REF!,#REF!,#REF!,#REF!,#REF!,#REF!,#REF!,#REF!</definedName>
    <definedName name="solver_tmp" localSheetId="54" hidden="1">#REF!,#REF!,#REF!,#REF!,#REF!,#REF!,#REF!,#REF!,#REF!,#REF!,#REF!,#REF!,#REF!,#REF!,#REF!,#REF!,#REF!,#REF!,#REF!</definedName>
    <definedName name="solver_tmp" localSheetId="24" hidden="1">#REF!,#REF!,#REF!,#REF!,#REF!,#REF!,#REF!,#REF!,#REF!,#REF!,#REF!,#REF!,#REF!,#REF!,#REF!,#REF!,#REF!,#REF!,#REF!</definedName>
    <definedName name="solver_tmp" localSheetId="55" hidden="1">#REF!,#REF!,#REF!,#REF!,#REF!,#REF!,#REF!,#REF!,#REF!,#REF!,#REF!,#REF!,#REF!,#REF!,#REF!,#REF!,#REF!,#REF!,#REF!</definedName>
    <definedName name="solver_tmp" localSheetId="25" hidden="1">#REF!,#REF!,#REF!,#REF!,#REF!,#REF!,#REF!,#REF!,#REF!,#REF!,#REF!,#REF!,#REF!,#REF!,#REF!,#REF!,#REF!,#REF!,#REF!</definedName>
    <definedName name="solver_tmp" localSheetId="56" hidden="1">#REF!,#REF!,#REF!,#REF!,#REF!,#REF!,#REF!,#REF!,#REF!,#REF!,#REF!,#REF!,#REF!,#REF!,#REF!,#REF!,#REF!,#REF!,#REF!</definedName>
    <definedName name="solver_tmp" localSheetId="26" hidden="1">#REF!,#REF!,#REF!,#REF!,#REF!,#REF!,#REF!,#REF!,#REF!,#REF!,#REF!,#REF!,#REF!,#REF!,#REF!,#REF!,#REF!,#REF!,#REF!</definedName>
    <definedName name="solver_tmp" localSheetId="37" hidden="1">#REF!,#REF!,#REF!,#REF!,#REF!,#REF!,#REF!,#REF!,#REF!,#REF!,#REF!,#REF!,#REF!,#REF!,#REF!,#REF!,#REF!,#REF!,#REF!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rwrwr" localSheetId="10" hidden="1">{"TAB1",#N/A,TRUE,"GENERAL";"TAB2",#N/A,TRUE,"GENERAL";"TAB3",#N/A,TRUE,"GENERAL";"TAB4",#N/A,TRUE,"GENERAL";"TAB5",#N/A,TRUE,"GENERAL"}</definedName>
    <definedName name="srwrwr" localSheetId="14" hidden="1">{"TAB1",#N/A,TRUE,"GENERAL";"TAB2",#N/A,TRUE,"GENERAL";"TAB3",#N/A,TRUE,"GENERAL";"TAB4",#N/A,TRUE,"GENERAL";"TAB5",#N/A,TRUE,"GENERAL"}</definedName>
    <definedName name="srwrwr" localSheetId="20" hidden="1">{"TAB1",#N/A,TRUE,"GENERAL";"TAB2",#N/A,TRUE,"GENERAL";"TAB3",#N/A,TRUE,"GENERAL";"TAB4",#N/A,TRUE,"GENERAL";"TAB5",#N/A,TRUE,"GENERAL"}</definedName>
    <definedName name="srwrwr" localSheetId="23" hidden="1">{"TAB1",#N/A,TRUE,"GENERAL";"TAB2",#N/A,TRUE,"GENERAL";"TAB3",#N/A,TRUE,"GENERAL";"TAB4",#N/A,TRUE,"GENERAL";"TAB5",#N/A,TRUE,"GENERAL"}</definedName>
    <definedName name="srwrwr" localSheetId="24" hidden="1">{"TAB1",#N/A,TRUE,"GENERAL";"TAB2",#N/A,TRUE,"GENERAL";"TAB3",#N/A,TRUE,"GENERAL";"TAB4",#N/A,TRUE,"GENERAL";"TAB5",#N/A,TRUE,"GENERAL"}</definedName>
    <definedName name="srwrwr" localSheetId="25" hidden="1">{"TAB1",#N/A,TRUE,"GENERAL";"TAB2",#N/A,TRUE,"GENERAL";"TAB3",#N/A,TRUE,"GENERAL";"TAB4",#N/A,TRUE,"GENERAL";"TAB5",#N/A,TRUE,"GENERAL"}</definedName>
    <definedName name="srwrwr" localSheetId="26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" localSheetId="10" hidden="1">{"TAB1",#N/A,TRUE,"GENERAL";"TAB2",#N/A,TRUE,"GENERAL";"TAB3",#N/A,TRUE,"GENERAL";"TAB4",#N/A,TRUE,"GENERAL";"TAB5",#N/A,TRUE,"GENERAL"}</definedName>
    <definedName name="sssss" localSheetId="14" hidden="1">{"TAB1",#N/A,TRUE,"GENERAL";"TAB2",#N/A,TRUE,"GENERAL";"TAB3",#N/A,TRUE,"GENERAL";"TAB4",#N/A,TRUE,"GENERAL";"TAB5",#N/A,TRUE,"GENERAL"}</definedName>
    <definedName name="sssss" localSheetId="20" hidden="1">{"TAB1",#N/A,TRUE,"GENERAL";"TAB2",#N/A,TRUE,"GENERAL";"TAB3",#N/A,TRUE,"GENERAL";"TAB4",#N/A,TRUE,"GENERAL";"TAB5",#N/A,TRUE,"GENERAL"}</definedName>
    <definedName name="sssss" localSheetId="23" hidden="1">{"TAB1",#N/A,TRUE,"GENERAL";"TAB2",#N/A,TRUE,"GENERAL";"TAB3",#N/A,TRUE,"GENERAL";"TAB4",#N/A,TRUE,"GENERAL";"TAB5",#N/A,TRUE,"GENERAL"}</definedName>
    <definedName name="sssss" localSheetId="24" hidden="1">{"TAB1",#N/A,TRUE,"GENERAL";"TAB2",#N/A,TRUE,"GENERAL";"TAB3",#N/A,TRUE,"GENERAL";"TAB4",#N/A,TRUE,"GENERAL";"TAB5",#N/A,TRUE,"GENERAL"}</definedName>
    <definedName name="sssss" localSheetId="25" hidden="1">{"TAB1",#N/A,TRUE,"GENERAL";"TAB2",#N/A,TRUE,"GENERAL";"TAB3",#N/A,TRUE,"GENERAL";"TAB4",#N/A,TRUE,"GENERAL";"TAB5",#N/A,TRUE,"GENERAL"}</definedName>
    <definedName name="sssss" localSheetId="26" hidden="1">{"TAB1",#N/A,TRUE,"GENERAL";"TAB2",#N/A,TRUE,"GENERAL";"TAB3",#N/A,TRUE,"GENERAL";"TAB4",#N/A,TRUE,"GENERAL";"TAB5",#N/A,TRUE,"GENERAL"}</definedName>
    <definedName name="sssss" hidden="1">{"TAB1",#N/A,TRUE,"GENERAL";"TAB2",#N/A,TRUE,"GENERAL";"TAB3",#N/A,TRUE,"GENERAL";"TAB4",#N/A,TRUE,"GENERAL";"TAB5",#N/A,TRUE,"GENERAL"}</definedName>
    <definedName name="sssss7" localSheetId="10" hidden="1">{"via1",#N/A,TRUE,"general";"via2",#N/A,TRUE,"general";"via3",#N/A,TRUE,"general"}</definedName>
    <definedName name="sssss7" localSheetId="14" hidden="1">{"via1",#N/A,TRUE,"general";"via2",#N/A,TRUE,"general";"via3",#N/A,TRUE,"general"}</definedName>
    <definedName name="sssss7" localSheetId="20" hidden="1">{"via1",#N/A,TRUE,"general";"via2",#N/A,TRUE,"general";"via3",#N/A,TRUE,"general"}</definedName>
    <definedName name="sssss7" localSheetId="23" hidden="1">{"via1",#N/A,TRUE,"general";"via2",#N/A,TRUE,"general";"via3",#N/A,TRUE,"general"}</definedName>
    <definedName name="sssss7" localSheetId="24" hidden="1">{"via1",#N/A,TRUE,"general";"via2",#N/A,TRUE,"general";"via3",#N/A,TRUE,"general"}</definedName>
    <definedName name="sssss7" localSheetId="25" hidden="1">{"via1",#N/A,TRUE,"general";"via2",#N/A,TRUE,"general";"via3",#N/A,TRUE,"general"}</definedName>
    <definedName name="sssss7" localSheetId="26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14" hidden="1">{"TAB1",#N/A,TRUE,"GENERAL";"TAB2",#N/A,TRUE,"GENERAL";"TAB3",#N/A,TRUE,"GENERAL";"TAB4",#N/A,TRUE,"GENERAL";"TAB5",#N/A,TRUE,"GENERAL"}</definedName>
    <definedName name="sssssa" localSheetId="20" hidden="1">{"TAB1",#N/A,TRUE,"GENERAL";"TAB2",#N/A,TRUE,"GENERAL";"TAB3",#N/A,TRUE,"GENERAL";"TAB4",#N/A,TRUE,"GENERAL";"TAB5",#N/A,TRUE,"GENERAL"}</definedName>
    <definedName name="sssssa" localSheetId="23" hidden="1">{"TAB1",#N/A,TRUE,"GENERAL";"TAB2",#N/A,TRUE,"GENERAL";"TAB3",#N/A,TRUE,"GENERAL";"TAB4",#N/A,TRUE,"GENERAL";"TAB5",#N/A,TRUE,"GENERAL"}</definedName>
    <definedName name="sssssa" localSheetId="24" hidden="1">{"TAB1",#N/A,TRUE,"GENERAL";"TAB2",#N/A,TRUE,"GENERAL";"TAB3",#N/A,TRUE,"GENERAL";"TAB4",#N/A,TRUE,"GENERAL";"TAB5",#N/A,TRUE,"GENERAL"}</definedName>
    <definedName name="sssssa" localSheetId="25" hidden="1">{"TAB1",#N/A,TRUE,"GENERAL";"TAB2",#N/A,TRUE,"GENERAL";"TAB3",#N/A,TRUE,"GENERAL";"TAB4",#N/A,TRUE,"GENERAL";"TAB5",#N/A,TRUE,"GENERAL"}</definedName>
    <definedName name="sssssa" localSheetId="26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0" hidden="1">{"via1",#N/A,TRUE,"general";"via2",#N/A,TRUE,"general";"via3",#N/A,TRUE,"general"}</definedName>
    <definedName name="sssssy" localSheetId="14" hidden="1">{"via1",#N/A,TRUE,"general";"via2",#N/A,TRUE,"general";"via3",#N/A,TRUE,"general"}</definedName>
    <definedName name="sssssy" localSheetId="20" hidden="1">{"via1",#N/A,TRUE,"general";"via2",#N/A,TRUE,"general";"via3",#N/A,TRUE,"general"}</definedName>
    <definedName name="sssssy" localSheetId="23" hidden="1">{"via1",#N/A,TRUE,"general";"via2",#N/A,TRUE,"general";"via3",#N/A,TRUE,"general"}</definedName>
    <definedName name="sssssy" localSheetId="24" hidden="1">{"via1",#N/A,TRUE,"general";"via2",#N/A,TRUE,"general";"via3",#N/A,TRUE,"general"}</definedName>
    <definedName name="sssssy" localSheetId="25" hidden="1">{"via1",#N/A,TRUE,"general";"via2",#N/A,TRUE,"general";"via3",#N/A,TRUE,"general"}</definedName>
    <definedName name="sssssy" localSheetId="26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14" hidden="1">{"via1",#N/A,TRUE,"general";"via2",#N/A,TRUE,"general";"via3",#N/A,TRUE,"general"}</definedName>
    <definedName name="stt" localSheetId="20" hidden="1">{"via1",#N/A,TRUE,"general";"via2",#N/A,TRUE,"general";"via3",#N/A,TRUE,"general"}</definedName>
    <definedName name="stt" localSheetId="23" hidden="1">{"via1",#N/A,TRUE,"general";"via2",#N/A,TRUE,"general";"via3",#N/A,TRUE,"general"}</definedName>
    <definedName name="stt" localSheetId="24" hidden="1">{"via1",#N/A,TRUE,"general";"via2",#N/A,TRUE,"general";"via3",#N/A,TRUE,"general"}</definedName>
    <definedName name="stt" localSheetId="25" hidden="1">{"via1",#N/A,TRUE,"general";"via2",#N/A,TRUE,"general";"via3",#N/A,TRUE,"general"}</definedName>
    <definedName name="stt" localSheetId="26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14" hidden="1">{"via1",#N/A,TRUE,"general";"via2",#N/A,TRUE,"general";"via3",#N/A,TRUE,"general"}</definedName>
    <definedName name="swsw" localSheetId="20" hidden="1">{"via1",#N/A,TRUE,"general";"via2",#N/A,TRUE,"general";"via3",#N/A,TRUE,"general"}</definedName>
    <definedName name="swsw" localSheetId="23" hidden="1">{"via1",#N/A,TRUE,"general";"via2",#N/A,TRUE,"general";"via3",#N/A,TRUE,"general"}</definedName>
    <definedName name="swsw" localSheetId="24" hidden="1">{"via1",#N/A,TRUE,"general";"via2",#N/A,TRUE,"general";"via3",#N/A,TRUE,"general"}</definedName>
    <definedName name="swsw" localSheetId="25" hidden="1">{"via1",#N/A,TRUE,"general";"via2",#N/A,TRUE,"general";"via3",#N/A,TRUE,"general"}</definedName>
    <definedName name="swsw" localSheetId="26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14" hidden="1">{"TAB1",#N/A,TRUE,"GENERAL";"TAB2",#N/A,TRUE,"GENERAL";"TAB3",#N/A,TRUE,"GENERAL";"TAB4",#N/A,TRUE,"GENERAL";"TAB5",#N/A,TRUE,"GENERAL"}</definedName>
    <definedName name="swsw3" localSheetId="20" hidden="1">{"TAB1",#N/A,TRUE,"GENERAL";"TAB2",#N/A,TRUE,"GENERAL";"TAB3",#N/A,TRUE,"GENERAL";"TAB4",#N/A,TRUE,"GENERAL";"TAB5",#N/A,TRUE,"GENERAL"}</definedName>
    <definedName name="swsw3" localSheetId="23" hidden="1">{"TAB1",#N/A,TRUE,"GENERAL";"TAB2",#N/A,TRUE,"GENERAL";"TAB3",#N/A,TRUE,"GENERAL";"TAB4",#N/A,TRUE,"GENERAL";"TAB5",#N/A,TRUE,"GENERAL"}</definedName>
    <definedName name="swsw3" localSheetId="24" hidden="1">{"TAB1",#N/A,TRUE,"GENERAL";"TAB2",#N/A,TRUE,"GENERAL";"TAB3",#N/A,TRUE,"GENERAL";"TAB4",#N/A,TRUE,"GENERAL";"TAB5",#N/A,TRUE,"GENERAL"}</definedName>
    <definedName name="swsw3" localSheetId="25" hidden="1">{"TAB1",#N/A,TRUE,"GENERAL";"TAB2",#N/A,TRUE,"GENERAL";"TAB3",#N/A,TRUE,"GENERAL";"TAB4",#N/A,TRUE,"GENERAL";"TAB5",#N/A,TRUE,"GENERAL"}</definedName>
    <definedName name="swsw3" localSheetId="26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14" hidden="1">{"TAB1",#N/A,TRUE,"GENERAL";"TAB2",#N/A,TRUE,"GENERAL";"TAB3",#N/A,TRUE,"GENERAL";"TAB4",#N/A,TRUE,"GENERAL";"TAB5",#N/A,TRUE,"GENERAL"}</definedName>
    <definedName name="t5t5" localSheetId="20" hidden="1">{"TAB1",#N/A,TRUE,"GENERAL";"TAB2",#N/A,TRUE,"GENERAL";"TAB3",#N/A,TRUE,"GENERAL";"TAB4",#N/A,TRUE,"GENERAL";"TAB5",#N/A,TRUE,"GENERAL"}</definedName>
    <definedName name="t5t5" localSheetId="23" hidden="1">{"TAB1",#N/A,TRUE,"GENERAL";"TAB2",#N/A,TRUE,"GENERAL";"TAB3",#N/A,TRUE,"GENERAL";"TAB4",#N/A,TRUE,"GENERAL";"TAB5",#N/A,TRUE,"GENERAL"}</definedName>
    <definedName name="t5t5" localSheetId="24" hidden="1">{"TAB1",#N/A,TRUE,"GENERAL";"TAB2",#N/A,TRUE,"GENERAL";"TAB3",#N/A,TRUE,"GENERAL";"TAB4",#N/A,TRUE,"GENERAL";"TAB5",#N/A,TRUE,"GENERAL"}</definedName>
    <definedName name="t5t5" localSheetId="25" hidden="1">{"TAB1",#N/A,TRUE,"GENERAL";"TAB2",#N/A,TRUE,"GENERAL";"TAB3",#N/A,TRUE,"GENERAL";"TAB4",#N/A,TRUE,"GENERAL";"TAB5",#N/A,TRUE,"GENERAL"}</definedName>
    <definedName name="t5t5" localSheetId="26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14" hidden="1">{"TAB1",#N/A,TRUE,"GENERAL";"TAB2",#N/A,TRUE,"GENERAL";"TAB3",#N/A,TRUE,"GENERAL";"TAB4",#N/A,TRUE,"GENERAL";"TAB5",#N/A,TRUE,"GENERAL"}</definedName>
    <definedName name="tdy" localSheetId="20" hidden="1">{"TAB1",#N/A,TRUE,"GENERAL";"TAB2",#N/A,TRUE,"GENERAL";"TAB3",#N/A,TRUE,"GENERAL";"TAB4",#N/A,TRUE,"GENERAL";"TAB5",#N/A,TRUE,"GENERAL"}</definedName>
    <definedName name="tdy" localSheetId="23" hidden="1">{"TAB1",#N/A,TRUE,"GENERAL";"TAB2",#N/A,TRUE,"GENERAL";"TAB3",#N/A,TRUE,"GENERAL";"TAB4",#N/A,TRUE,"GENERAL";"TAB5",#N/A,TRUE,"GENERAL"}</definedName>
    <definedName name="tdy" localSheetId="24" hidden="1">{"TAB1",#N/A,TRUE,"GENERAL";"TAB2",#N/A,TRUE,"GENERAL";"TAB3",#N/A,TRUE,"GENERAL";"TAB4",#N/A,TRUE,"GENERAL";"TAB5",#N/A,TRUE,"GENERAL"}</definedName>
    <definedName name="tdy" localSheetId="25" hidden="1">{"TAB1",#N/A,TRUE,"GENERAL";"TAB2",#N/A,TRUE,"GENERAL";"TAB3",#N/A,TRUE,"GENERAL";"TAB4",#N/A,TRUE,"GENERAL";"TAB5",#N/A,TRUE,"GENERAL"}</definedName>
    <definedName name="tdy" localSheetId="26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14" hidden="1">{"TAB1",#N/A,TRUE,"GENERAL";"TAB2",#N/A,TRUE,"GENERAL";"TAB3",#N/A,TRUE,"GENERAL";"TAB4",#N/A,TRUE,"GENERAL";"TAB5",#N/A,TRUE,"GENERAL"}</definedName>
    <definedName name="tewst" localSheetId="20" hidden="1">{"TAB1",#N/A,TRUE,"GENERAL";"TAB2",#N/A,TRUE,"GENERAL";"TAB3",#N/A,TRUE,"GENERAL";"TAB4",#N/A,TRUE,"GENERAL";"TAB5",#N/A,TRUE,"GENERAL"}</definedName>
    <definedName name="tewst" localSheetId="23" hidden="1">{"TAB1",#N/A,TRUE,"GENERAL";"TAB2",#N/A,TRUE,"GENERAL";"TAB3",#N/A,TRUE,"GENERAL";"TAB4",#N/A,TRUE,"GENERAL";"TAB5",#N/A,TRUE,"GENERAL"}</definedName>
    <definedName name="tewst" localSheetId="24" hidden="1">{"TAB1",#N/A,TRUE,"GENERAL";"TAB2",#N/A,TRUE,"GENERAL";"TAB3",#N/A,TRUE,"GENERAL";"TAB4",#N/A,TRUE,"GENERAL";"TAB5",#N/A,TRUE,"GENERAL"}</definedName>
    <definedName name="tewst" localSheetId="25" hidden="1">{"TAB1",#N/A,TRUE,"GENERAL";"TAB2",#N/A,TRUE,"GENERAL";"TAB3",#N/A,TRUE,"GENERAL";"TAB4",#N/A,TRUE,"GENERAL";"TAB5",#N/A,TRUE,"GENERAL"}</definedName>
    <definedName name="tewst" localSheetId="26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0" hidden="1">{"via1",#N/A,TRUE,"general";"via2",#N/A,TRUE,"general";"via3",#N/A,TRUE,"general"}</definedName>
    <definedName name="teytrh" localSheetId="14" hidden="1">{"via1",#N/A,TRUE,"general";"via2",#N/A,TRUE,"general";"via3",#N/A,TRUE,"general"}</definedName>
    <definedName name="teytrh" localSheetId="20" hidden="1">{"via1",#N/A,TRUE,"general";"via2",#N/A,TRUE,"general";"via3",#N/A,TRUE,"general"}</definedName>
    <definedName name="teytrh" localSheetId="23" hidden="1">{"via1",#N/A,TRUE,"general";"via2",#N/A,TRUE,"general";"via3",#N/A,TRUE,"general"}</definedName>
    <definedName name="teytrh" localSheetId="24" hidden="1">{"via1",#N/A,TRUE,"general";"via2",#N/A,TRUE,"general";"via3",#N/A,TRUE,"general"}</definedName>
    <definedName name="teytrh" localSheetId="25" hidden="1">{"via1",#N/A,TRUE,"general";"via2",#N/A,TRUE,"general";"via3",#N/A,TRUE,"general"}</definedName>
    <definedName name="teytrh" localSheetId="26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14" hidden="1">{"TAB1",#N/A,TRUE,"GENERAL";"TAB2",#N/A,TRUE,"GENERAL";"TAB3",#N/A,TRUE,"GENERAL";"TAB4",#N/A,TRUE,"GENERAL";"TAB5",#N/A,TRUE,"GENERAL"}</definedName>
    <definedName name="thdh" localSheetId="20" hidden="1">{"TAB1",#N/A,TRUE,"GENERAL";"TAB2",#N/A,TRUE,"GENERAL";"TAB3",#N/A,TRUE,"GENERAL";"TAB4",#N/A,TRUE,"GENERAL";"TAB5",#N/A,TRUE,"GENERAL"}</definedName>
    <definedName name="thdh" localSheetId="23" hidden="1">{"TAB1",#N/A,TRUE,"GENERAL";"TAB2",#N/A,TRUE,"GENERAL";"TAB3",#N/A,TRUE,"GENERAL";"TAB4",#N/A,TRUE,"GENERAL";"TAB5",#N/A,TRUE,"GENERAL"}</definedName>
    <definedName name="thdh" localSheetId="24" hidden="1">{"TAB1",#N/A,TRUE,"GENERAL";"TAB2",#N/A,TRUE,"GENERAL";"TAB3",#N/A,TRUE,"GENERAL";"TAB4",#N/A,TRUE,"GENERAL";"TAB5",#N/A,TRUE,"GENERAL"}</definedName>
    <definedName name="thdh" localSheetId="25" hidden="1">{"TAB1",#N/A,TRUE,"GENERAL";"TAB2",#N/A,TRUE,"GENERAL";"TAB3",#N/A,TRUE,"GENERAL";"TAB4",#N/A,TRUE,"GENERAL";"TAB5",#N/A,TRUE,"GENERAL"}</definedName>
    <definedName name="thdh" localSheetId="26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0" hidden="1">{"via1",#N/A,TRUE,"general";"via2",#N/A,TRUE,"general";"via3",#N/A,TRUE,"general"}</definedName>
    <definedName name="thtj" localSheetId="14" hidden="1">{"via1",#N/A,TRUE,"general";"via2",#N/A,TRUE,"general";"via3",#N/A,TRUE,"general"}</definedName>
    <definedName name="thtj" localSheetId="20" hidden="1">{"via1",#N/A,TRUE,"general";"via2",#N/A,TRUE,"general";"via3",#N/A,TRUE,"general"}</definedName>
    <definedName name="thtj" localSheetId="23" hidden="1">{"via1",#N/A,TRUE,"general";"via2",#N/A,TRUE,"general";"via3",#N/A,TRUE,"general"}</definedName>
    <definedName name="thtj" localSheetId="24" hidden="1">{"via1",#N/A,TRUE,"general";"via2",#N/A,TRUE,"general";"via3",#N/A,TRUE,"general"}</definedName>
    <definedName name="thtj" localSheetId="25" hidden="1">{"via1",#N/A,TRUE,"general";"via2",#N/A,TRUE,"general";"via3",#N/A,TRUE,"general"}</definedName>
    <definedName name="thtj" localSheetId="26" hidden="1">{"via1",#N/A,TRUE,"general";"via2",#N/A,TRUE,"general";"via3",#N/A,TRUE,"general"}</definedName>
    <definedName name="thtj" hidden="1">{"via1",#N/A,TRUE,"general";"via2",#N/A,TRUE,"general";"via3",#N/A,TRUE,"general"}</definedName>
    <definedName name="TK_1" localSheetId="40" hidden="1">#REF!</definedName>
    <definedName name="TK_1" localSheetId="10" hidden="1">#REF!</definedName>
    <definedName name="TK_1" localSheetId="41" hidden="1">#REF!</definedName>
    <definedName name="TK_1" localSheetId="44" hidden="1">#REF!</definedName>
    <definedName name="TK_1" localSheetId="14" hidden="1">#REF!</definedName>
    <definedName name="TK_1" localSheetId="50" hidden="1">#REF!</definedName>
    <definedName name="TK_1" localSheetId="20" hidden="1">#REF!</definedName>
    <definedName name="TK_1" localSheetId="51" hidden="1">#REF!</definedName>
    <definedName name="TK_1" localSheetId="21" hidden="1">#REF!</definedName>
    <definedName name="TK_1" localSheetId="52" hidden="1">#REF!</definedName>
    <definedName name="TK_1" localSheetId="53" hidden="1">#REF!</definedName>
    <definedName name="TK_1" localSheetId="23" hidden="1">#REF!</definedName>
    <definedName name="TK_1" localSheetId="54" hidden="1">#REF!</definedName>
    <definedName name="TK_1" localSheetId="55" hidden="1">#REF!</definedName>
    <definedName name="TK_1" localSheetId="25" hidden="1">#REF!</definedName>
    <definedName name="TK_1" localSheetId="56" hidden="1">#REF!</definedName>
    <definedName name="TK_1" localSheetId="26" hidden="1">#REF!</definedName>
    <definedName name="TK_1" localSheetId="37" hidden="1">#REF!</definedName>
    <definedName name="TK_1" hidden="1">#REF!</definedName>
    <definedName name="tortas" localSheetId="10" hidden="1">{"TAB1",#N/A,TRUE,"GENERAL";"TAB2",#N/A,TRUE,"GENERAL";"TAB3",#N/A,TRUE,"GENERAL";"TAB4",#N/A,TRUE,"GENERAL";"TAB5",#N/A,TRUE,"GENERAL"}</definedName>
    <definedName name="tortas" localSheetId="14" hidden="1">{"TAB1",#N/A,TRUE,"GENERAL";"TAB2",#N/A,TRUE,"GENERAL";"TAB3",#N/A,TRUE,"GENERAL";"TAB4",#N/A,TRUE,"GENERAL";"TAB5",#N/A,TRUE,"GENERAL"}</definedName>
    <definedName name="tortas" localSheetId="20" hidden="1">{"TAB1",#N/A,TRUE,"GENERAL";"TAB2",#N/A,TRUE,"GENERAL";"TAB3",#N/A,TRUE,"GENERAL";"TAB4",#N/A,TRUE,"GENERAL";"TAB5",#N/A,TRUE,"GENERAL"}</definedName>
    <definedName name="tortas" localSheetId="23" hidden="1">{"TAB1",#N/A,TRUE,"GENERAL";"TAB2",#N/A,TRUE,"GENERAL";"TAB3",#N/A,TRUE,"GENERAL";"TAB4",#N/A,TRUE,"GENERAL";"TAB5",#N/A,TRUE,"GENERAL"}</definedName>
    <definedName name="tortas" localSheetId="24" hidden="1">{"TAB1",#N/A,TRUE,"GENERAL";"TAB2",#N/A,TRUE,"GENERAL";"TAB3",#N/A,TRUE,"GENERAL";"TAB4",#N/A,TRUE,"GENERAL";"TAB5",#N/A,TRUE,"GENERAL"}</definedName>
    <definedName name="tortas" localSheetId="25" hidden="1">{"TAB1",#N/A,TRUE,"GENERAL";"TAB2",#N/A,TRUE,"GENERAL";"TAB3",#N/A,TRUE,"GENERAL";"TAB4",#N/A,TRUE,"GENERAL";"TAB5",#N/A,TRUE,"GENERAL"}</definedName>
    <definedName name="tortas" localSheetId="26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0" hidden="1">{"via1",#N/A,TRUE,"general";"via2",#N/A,TRUE,"general";"via3",#N/A,TRUE,"general"}</definedName>
    <definedName name="tortas2" localSheetId="14" hidden="1">{"via1",#N/A,TRUE,"general";"via2",#N/A,TRUE,"general";"via3",#N/A,TRUE,"general"}</definedName>
    <definedName name="tortas2" localSheetId="20" hidden="1">{"via1",#N/A,TRUE,"general";"via2",#N/A,TRUE,"general";"via3",#N/A,TRUE,"general"}</definedName>
    <definedName name="tortas2" localSheetId="23" hidden="1">{"via1",#N/A,TRUE,"general";"via2",#N/A,TRUE,"general";"via3",#N/A,TRUE,"general"}</definedName>
    <definedName name="tortas2" localSheetId="24" hidden="1">{"via1",#N/A,TRUE,"general";"via2",#N/A,TRUE,"general";"via3",#N/A,TRUE,"general"}</definedName>
    <definedName name="tortas2" localSheetId="25" hidden="1">{"via1",#N/A,TRUE,"general";"via2",#N/A,TRUE,"general";"via3",#N/A,TRUE,"general"}</definedName>
    <definedName name="tortas2" localSheetId="26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10" hidden="1">{"TAB1",#N/A,TRUE,"GENERAL";"TAB2",#N/A,TRUE,"GENERAL";"TAB3",#N/A,TRUE,"GENERAL";"TAB4",#N/A,TRUE,"GENERAL";"TAB5",#N/A,TRUE,"GENERAL"}</definedName>
    <definedName name="tr" localSheetId="14" hidden="1">{"TAB1",#N/A,TRUE,"GENERAL";"TAB2",#N/A,TRUE,"GENERAL";"TAB3",#N/A,TRUE,"GENERAL";"TAB4",#N/A,TRUE,"GENERAL";"TAB5",#N/A,TRUE,"GENERAL"}</definedName>
    <definedName name="tr" localSheetId="20" hidden="1">{"TAB1",#N/A,TRUE,"GENERAL";"TAB2",#N/A,TRUE,"GENERAL";"TAB3",#N/A,TRUE,"GENERAL";"TAB4",#N/A,TRUE,"GENERAL";"TAB5",#N/A,TRUE,"GENERAL"}</definedName>
    <definedName name="tr" localSheetId="23" hidden="1">{"TAB1",#N/A,TRUE,"GENERAL";"TAB2",#N/A,TRUE,"GENERAL";"TAB3",#N/A,TRUE,"GENERAL";"TAB4",#N/A,TRUE,"GENERAL";"TAB5",#N/A,TRUE,"GENERAL"}</definedName>
    <definedName name="tr" localSheetId="24" hidden="1">{"TAB1",#N/A,TRUE,"GENERAL";"TAB2",#N/A,TRUE,"GENERAL";"TAB3",#N/A,TRUE,"GENERAL";"TAB4",#N/A,TRUE,"GENERAL";"TAB5",#N/A,TRUE,"GENERAL"}</definedName>
    <definedName name="tr" localSheetId="25" hidden="1">{"TAB1",#N/A,TRUE,"GENERAL";"TAB2",#N/A,TRUE,"GENERAL";"TAB3",#N/A,TRUE,"GENERAL";"TAB4",#N/A,TRUE,"GENERAL";"TAB5",#N/A,TRUE,"GENERAL"}</definedName>
    <definedName name="tr" localSheetId="26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PORI" localSheetId="10" hidden="1">{#N/A,#N/A,TRUE,"INGENIERIA";#N/A,#N/A,TRUE,"COMPRAS";#N/A,#N/A,TRUE,"DIRECCION";#N/A,#N/A,TRUE,"RESUMEN"}</definedName>
    <definedName name="TRANSPORI" localSheetId="14" hidden="1">{#N/A,#N/A,TRUE,"INGENIERIA";#N/A,#N/A,TRUE,"COMPRAS";#N/A,#N/A,TRUE,"DIRECCION";#N/A,#N/A,TRUE,"RESUMEN"}</definedName>
    <definedName name="TRANSPORI" localSheetId="20" hidden="1">{#N/A,#N/A,TRUE,"INGENIERIA";#N/A,#N/A,TRUE,"COMPRAS";#N/A,#N/A,TRUE,"DIRECCION";#N/A,#N/A,TRUE,"RESUMEN"}</definedName>
    <definedName name="TRANSPORI" localSheetId="23" hidden="1">{#N/A,#N/A,TRUE,"INGENIERIA";#N/A,#N/A,TRUE,"COMPRAS";#N/A,#N/A,TRUE,"DIRECCION";#N/A,#N/A,TRUE,"RESUMEN"}</definedName>
    <definedName name="TRANSPORI" localSheetId="24" hidden="1">{#N/A,#N/A,TRUE,"INGENIERIA";#N/A,#N/A,TRUE,"COMPRAS";#N/A,#N/A,TRUE,"DIRECCION";#N/A,#N/A,TRUE,"RESUMEN"}</definedName>
    <definedName name="TRANSPORI" localSheetId="25" hidden="1">{#N/A,#N/A,TRUE,"INGENIERIA";#N/A,#N/A,TRUE,"COMPRAS";#N/A,#N/A,TRUE,"DIRECCION";#N/A,#N/A,TRUE,"RESUMEN"}</definedName>
    <definedName name="TRANSPORI" localSheetId="26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est" localSheetId="10" hidden="1">{"TAB1",#N/A,TRUE,"GENERAL";"TAB2",#N/A,TRUE,"GENERAL";"TAB3",#N/A,TRUE,"GENERAL";"TAB4",#N/A,TRUE,"GENERAL";"TAB5",#N/A,TRUE,"GENERAL"}</definedName>
    <definedName name="trest" localSheetId="14" hidden="1">{"TAB1",#N/A,TRUE,"GENERAL";"TAB2",#N/A,TRUE,"GENERAL";"TAB3",#N/A,TRUE,"GENERAL";"TAB4",#N/A,TRUE,"GENERAL";"TAB5",#N/A,TRUE,"GENERAL"}</definedName>
    <definedName name="trest" localSheetId="20" hidden="1">{"TAB1",#N/A,TRUE,"GENERAL";"TAB2",#N/A,TRUE,"GENERAL";"TAB3",#N/A,TRUE,"GENERAL";"TAB4",#N/A,TRUE,"GENERAL";"TAB5",#N/A,TRUE,"GENERAL"}</definedName>
    <definedName name="trest" localSheetId="23" hidden="1">{"TAB1",#N/A,TRUE,"GENERAL";"TAB2",#N/A,TRUE,"GENERAL";"TAB3",#N/A,TRUE,"GENERAL";"TAB4",#N/A,TRUE,"GENERAL";"TAB5",#N/A,TRUE,"GENERAL"}</definedName>
    <definedName name="trest" localSheetId="24" hidden="1">{"TAB1",#N/A,TRUE,"GENERAL";"TAB2",#N/A,TRUE,"GENERAL";"TAB3",#N/A,TRUE,"GENERAL";"TAB4",#N/A,TRUE,"GENERAL";"TAB5",#N/A,TRUE,"GENERAL"}</definedName>
    <definedName name="trest" localSheetId="25" hidden="1">{"TAB1",#N/A,TRUE,"GENERAL";"TAB2",#N/A,TRUE,"GENERAL";"TAB3",#N/A,TRUE,"GENERAL";"TAB4",#N/A,TRUE,"GENERAL";"TAB5",#N/A,TRUE,"GENERAL"}</definedName>
    <definedName name="trest" localSheetId="26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14" hidden="1">{"TAB1",#N/A,TRUE,"GENERAL";"TAB2",#N/A,TRUE,"GENERAL";"TAB3",#N/A,TRUE,"GENERAL";"TAB4",#N/A,TRUE,"GENERAL";"TAB5",#N/A,TRUE,"GENERAL"}</definedName>
    <definedName name="tret" localSheetId="20" hidden="1">{"TAB1",#N/A,TRUE,"GENERAL";"TAB2",#N/A,TRUE,"GENERAL";"TAB3",#N/A,TRUE,"GENERAL";"TAB4",#N/A,TRUE,"GENERAL";"TAB5",#N/A,TRUE,"GENERAL"}</definedName>
    <definedName name="tret" localSheetId="23" hidden="1">{"TAB1",#N/A,TRUE,"GENERAL";"TAB2",#N/A,TRUE,"GENERAL";"TAB3",#N/A,TRUE,"GENERAL";"TAB4",#N/A,TRUE,"GENERAL";"TAB5",#N/A,TRUE,"GENERAL"}</definedName>
    <definedName name="tret" localSheetId="24" hidden="1">{"TAB1",#N/A,TRUE,"GENERAL";"TAB2",#N/A,TRUE,"GENERAL";"TAB3",#N/A,TRUE,"GENERAL";"TAB4",#N/A,TRUE,"GENERAL";"TAB5",#N/A,TRUE,"GENERAL"}</definedName>
    <definedName name="tret" localSheetId="25" hidden="1">{"TAB1",#N/A,TRUE,"GENERAL";"TAB2",#N/A,TRUE,"GENERAL";"TAB3",#N/A,TRUE,"GENERAL";"TAB4",#N/A,TRUE,"GENERAL";"TAB5",#N/A,TRUE,"GENERAL"}</definedName>
    <definedName name="tret" localSheetId="26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0" hidden="1">{"via1",#N/A,TRUE,"general";"via2",#N/A,TRUE,"general";"via3",#N/A,TRUE,"general"}</definedName>
    <definedName name="trh" localSheetId="14" hidden="1">{"via1",#N/A,TRUE,"general";"via2",#N/A,TRUE,"general";"via3",#N/A,TRUE,"general"}</definedName>
    <definedName name="trh" localSheetId="20" hidden="1">{"via1",#N/A,TRUE,"general";"via2",#N/A,TRUE,"general";"via3",#N/A,TRUE,"general"}</definedName>
    <definedName name="trh" localSheetId="23" hidden="1">{"via1",#N/A,TRUE,"general";"via2",#N/A,TRUE,"general";"via3",#N/A,TRUE,"general"}</definedName>
    <definedName name="trh" localSheetId="24" hidden="1">{"via1",#N/A,TRUE,"general";"via2",#N/A,TRUE,"general";"via3",#N/A,TRUE,"general"}</definedName>
    <definedName name="trh" localSheetId="25" hidden="1">{"via1",#N/A,TRUE,"general";"via2",#N/A,TRUE,"general";"via3",#N/A,TRUE,"general"}</definedName>
    <definedName name="trh" localSheetId="26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14" hidden="1">{"via1",#N/A,TRUE,"general";"via2",#N/A,TRUE,"general";"via3",#N/A,TRUE,"general"}</definedName>
    <definedName name="trhfh" localSheetId="20" hidden="1">{"via1",#N/A,TRUE,"general";"via2",#N/A,TRUE,"general";"via3",#N/A,TRUE,"general"}</definedName>
    <definedName name="trhfh" localSheetId="23" hidden="1">{"via1",#N/A,TRUE,"general";"via2",#N/A,TRUE,"general";"via3",#N/A,TRUE,"general"}</definedName>
    <definedName name="trhfh" localSheetId="24" hidden="1">{"via1",#N/A,TRUE,"general";"via2",#N/A,TRUE,"general";"via3",#N/A,TRUE,"general"}</definedName>
    <definedName name="trhfh" localSheetId="25" hidden="1">{"via1",#N/A,TRUE,"general";"via2",#N/A,TRUE,"general";"via3",#N/A,TRUE,"general"}</definedName>
    <definedName name="trhfh" localSheetId="26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14" hidden="1">{"via1",#N/A,TRUE,"general";"via2",#N/A,TRUE,"general";"via3",#N/A,TRUE,"general"}</definedName>
    <definedName name="trjfgjh" localSheetId="20" hidden="1">{"via1",#N/A,TRUE,"general";"via2",#N/A,TRUE,"general";"via3",#N/A,TRUE,"general"}</definedName>
    <definedName name="trjfgjh" localSheetId="23" hidden="1">{"via1",#N/A,TRUE,"general";"via2",#N/A,TRUE,"general";"via3",#N/A,TRUE,"general"}</definedName>
    <definedName name="trjfgjh" localSheetId="24" hidden="1">{"via1",#N/A,TRUE,"general";"via2",#N/A,TRUE,"general";"via3",#N/A,TRUE,"general"}</definedName>
    <definedName name="trjfgjh" localSheetId="25" hidden="1">{"via1",#N/A,TRUE,"general";"via2",#N/A,TRUE,"general";"via3",#N/A,TRUE,"general"}</definedName>
    <definedName name="trjfgjh" localSheetId="26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14" hidden="1">{"via1",#N/A,TRUE,"general";"via2",#N/A,TRUE,"general";"via3",#N/A,TRUE,"general"}</definedName>
    <definedName name="tru" localSheetId="20" hidden="1">{"via1",#N/A,TRUE,"general";"via2",#N/A,TRUE,"general";"via3",#N/A,TRUE,"general"}</definedName>
    <definedName name="tru" localSheetId="23" hidden="1">{"via1",#N/A,TRUE,"general";"via2",#N/A,TRUE,"general";"via3",#N/A,TRUE,"general"}</definedName>
    <definedName name="tru" localSheetId="24" hidden="1">{"via1",#N/A,TRUE,"general";"via2",#N/A,TRUE,"general";"via3",#N/A,TRUE,"general"}</definedName>
    <definedName name="tru" localSheetId="25" hidden="1">{"via1",#N/A,TRUE,"general";"via2",#N/A,TRUE,"general";"via3",#N/A,TRUE,"general"}</definedName>
    <definedName name="tru" localSheetId="26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14" hidden="1">{"via1",#N/A,TRUE,"general";"via2",#N/A,TRUE,"general";"via3",#N/A,TRUE,"general"}</definedName>
    <definedName name="truds" localSheetId="20" hidden="1">{"via1",#N/A,TRUE,"general";"via2",#N/A,TRUE,"general";"via3",#N/A,TRUE,"general"}</definedName>
    <definedName name="truds" localSheetId="23" hidden="1">{"via1",#N/A,TRUE,"general";"via2",#N/A,TRUE,"general";"via3",#N/A,TRUE,"general"}</definedName>
    <definedName name="truds" localSheetId="24" hidden="1">{"via1",#N/A,TRUE,"general";"via2",#N/A,TRUE,"general";"via3",#N/A,TRUE,"general"}</definedName>
    <definedName name="truds" localSheetId="25" hidden="1">{"via1",#N/A,TRUE,"general";"via2",#N/A,TRUE,"general";"via3",#N/A,TRUE,"general"}</definedName>
    <definedName name="truds" localSheetId="26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14" hidden="1">{"via1",#N/A,TRUE,"general";"via2",#N/A,TRUE,"general";"via3",#N/A,TRUE,"general"}</definedName>
    <definedName name="trutu" localSheetId="20" hidden="1">{"via1",#N/A,TRUE,"general";"via2",#N/A,TRUE,"general";"via3",#N/A,TRUE,"general"}</definedName>
    <definedName name="trutu" localSheetId="23" hidden="1">{"via1",#N/A,TRUE,"general";"via2",#N/A,TRUE,"general";"via3",#N/A,TRUE,"general"}</definedName>
    <definedName name="trutu" localSheetId="24" hidden="1">{"via1",#N/A,TRUE,"general";"via2",#N/A,TRUE,"general";"via3",#N/A,TRUE,"general"}</definedName>
    <definedName name="trutu" localSheetId="25" hidden="1">{"via1",#N/A,TRUE,"general";"via2",#N/A,TRUE,"general";"via3",#N/A,TRUE,"general"}</definedName>
    <definedName name="trutu" localSheetId="26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14" hidden="1">{"via1",#N/A,TRUE,"general";"via2",#N/A,TRUE,"general";"via3",#N/A,TRUE,"general"}</definedName>
    <definedName name="trydfg" localSheetId="20" hidden="1">{"via1",#N/A,TRUE,"general";"via2",#N/A,TRUE,"general";"via3",#N/A,TRUE,"general"}</definedName>
    <definedName name="trydfg" localSheetId="23" hidden="1">{"via1",#N/A,TRUE,"general";"via2",#N/A,TRUE,"general";"via3",#N/A,TRUE,"general"}</definedName>
    <definedName name="trydfg" localSheetId="24" hidden="1">{"via1",#N/A,TRUE,"general";"via2",#N/A,TRUE,"general";"via3",#N/A,TRUE,"general"}</definedName>
    <definedName name="trydfg" localSheetId="25" hidden="1">{"via1",#N/A,TRUE,"general";"via2",#N/A,TRUE,"general";"via3",#N/A,TRUE,"general"}</definedName>
    <definedName name="trydfg" localSheetId="26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14" hidden="1">{"via1",#N/A,TRUE,"general";"via2",#N/A,TRUE,"general";"via3",#N/A,TRUE,"general"}</definedName>
    <definedName name="trydtrygf" localSheetId="20" hidden="1">{"via1",#N/A,TRUE,"general";"via2",#N/A,TRUE,"general";"via3",#N/A,TRUE,"general"}</definedName>
    <definedName name="trydtrygf" localSheetId="23" hidden="1">{"via1",#N/A,TRUE,"general";"via2",#N/A,TRUE,"general";"via3",#N/A,TRUE,"general"}</definedName>
    <definedName name="trydtrygf" localSheetId="24" hidden="1">{"via1",#N/A,TRUE,"general";"via2",#N/A,TRUE,"general";"via3",#N/A,TRUE,"general"}</definedName>
    <definedName name="trydtrygf" localSheetId="25" hidden="1">{"via1",#N/A,TRUE,"general";"via2",#N/A,TRUE,"general";"via3",#N/A,TRUE,"general"}</definedName>
    <definedName name="trydtrygf" localSheetId="26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14" hidden="1">{"TAB1",#N/A,TRUE,"GENERAL";"TAB2",#N/A,TRUE,"GENERAL";"TAB3",#N/A,TRUE,"GENERAL";"TAB4",#N/A,TRUE,"GENERAL";"TAB5",#N/A,TRUE,"GENERAL"}</definedName>
    <definedName name="tryery" localSheetId="20" hidden="1">{"TAB1",#N/A,TRUE,"GENERAL";"TAB2",#N/A,TRUE,"GENERAL";"TAB3",#N/A,TRUE,"GENERAL";"TAB4",#N/A,TRUE,"GENERAL";"TAB5",#N/A,TRUE,"GENERAL"}</definedName>
    <definedName name="tryery" localSheetId="23" hidden="1">{"TAB1",#N/A,TRUE,"GENERAL";"TAB2",#N/A,TRUE,"GENERAL";"TAB3",#N/A,TRUE,"GENERAL";"TAB4",#N/A,TRUE,"GENERAL";"TAB5",#N/A,TRUE,"GENERAL"}</definedName>
    <definedName name="tryery" localSheetId="24" hidden="1">{"TAB1",#N/A,TRUE,"GENERAL";"TAB2",#N/A,TRUE,"GENERAL";"TAB3",#N/A,TRUE,"GENERAL";"TAB4",#N/A,TRUE,"GENERAL";"TAB5",#N/A,TRUE,"GENERAL"}</definedName>
    <definedName name="tryery" localSheetId="25" hidden="1">{"TAB1",#N/A,TRUE,"GENERAL";"TAB2",#N/A,TRUE,"GENERAL";"TAB3",#N/A,TRUE,"GENERAL";"TAB4",#N/A,TRUE,"GENERAL";"TAB5",#N/A,TRUE,"GENERAL"}</definedName>
    <definedName name="tryery" localSheetId="26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14" hidden="1">{"TAB1",#N/A,TRUE,"GENERAL";"TAB2",#N/A,TRUE,"GENERAL";"TAB3",#N/A,TRUE,"GENERAL";"TAB4",#N/A,TRUE,"GENERAL";"TAB5",#N/A,TRUE,"GENERAL"}</definedName>
    <definedName name="tryi6" localSheetId="20" hidden="1">{"TAB1",#N/A,TRUE,"GENERAL";"TAB2",#N/A,TRUE,"GENERAL";"TAB3",#N/A,TRUE,"GENERAL";"TAB4",#N/A,TRUE,"GENERAL";"TAB5",#N/A,TRUE,"GENERAL"}</definedName>
    <definedName name="tryi6" localSheetId="23" hidden="1">{"TAB1",#N/A,TRUE,"GENERAL";"TAB2",#N/A,TRUE,"GENERAL";"TAB3",#N/A,TRUE,"GENERAL";"TAB4",#N/A,TRUE,"GENERAL";"TAB5",#N/A,TRUE,"GENERAL"}</definedName>
    <definedName name="tryi6" localSheetId="24" hidden="1">{"TAB1",#N/A,TRUE,"GENERAL";"TAB2",#N/A,TRUE,"GENERAL";"TAB3",#N/A,TRUE,"GENERAL";"TAB4",#N/A,TRUE,"GENERAL";"TAB5",#N/A,TRUE,"GENERAL"}</definedName>
    <definedName name="tryi6" localSheetId="25" hidden="1">{"TAB1",#N/A,TRUE,"GENERAL";"TAB2",#N/A,TRUE,"GENERAL";"TAB3",#N/A,TRUE,"GENERAL";"TAB4",#N/A,TRUE,"GENERAL";"TAB5",#N/A,TRUE,"GENERAL"}</definedName>
    <definedName name="tryi6" localSheetId="26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0" hidden="1">{"via1",#N/A,TRUE,"general";"via2",#N/A,TRUE,"general";"via3",#N/A,TRUE,"general"}</definedName>
    <definedName name="tryrth" localSheetId="14" hidden="1">{"via1",#N/A,TRUE,"general";"via2",#N/A,TRUE,"general";"via3",#N/A,TRUE,"general"}</definedName>
    <definedName name="tryrth" localSheetId="20" hidden="1">{"via1",#N/A,TRUE,"general";"via2",#N/A,TRUE,"general";"via3",#N/A,TRUE,"general"}</definedName>
    <definedName name="tryrth" localSheetId="23" hidden="1">{"via1",#N/A,TRUE,"general";"via2",#N/A,TRUE,"general";"via3",#N/A,TRUE,"general"}</definedName>
    <definedName name="tryrth" localSheetId="24" hidden="1">{"via1",#N/A,TRUE,"general";"via2",#N/A,TRUE,"general";"via3",#N/A,TRUE,"general"}</definedName>
    <definedName name="tryrth" localSheetId="25" hidden="1">{"via1",#N/A,TRUE,"general";"via2",#N/A,TRUE,"general";"via3",#N/A,TRUE,"general"}</definedName>
    <definedName name="tryrth" localSheetId="26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14" hidden="1">{"TAB1",#N/A,TRUE,"GENERAL";"TAB2",#N/A,TRUE,"GENERAL";"TAB3",#N/A,TRUE,"GENERAL";"TAB4",#N/A,TRUE,"GENERAL";"TAB5",#N/A,TRUE,"GENERAL"}</definedName>
    <definedName name="tsert" localSheetId="20" hidden="1">{"TAB1",#N/A,TRUE,"GENERAL";"TAB2",#N/A,TRUE,"GENERAL";"TAB3",#N/A,TRUE,"GENERAL";"TAB4",#N/A,TRUE,"GENERAL";"TAB5",#N/A,TRUE,"GENERAL"}</definedName>
    <definedName name="tsert" localSheetId="23" hidden="1">{"TAB1",#N/A,TRUE,"GENERAL";"TAB2",#N/A,TRUE,"GENERAL";"TAB3",#N/A,TRUE,"GENERAL";"TAB4",#N/A,TRUE,"GENERAL";"TAB5",#N/A,TRUE,"GENERAL"}</definedName>
    <definedName name="tsert" localSheetId="24" hidden="1">{"TAB1",#N/A,TRUE,"GENERAL";"TAB2",#N/A,TRUE,"GENERAL";"TAB3",#N/A,TRUE,"GENERAL";"TAB4",#N/A,TRUE,"GENERAL";"TAB5",#N/A,TRUE,"GENERAL"}</definedName>
    <definedName name="tsert" localSheetId="25" hidden="1">{"TAB1",#N/A,TRUE,"GENERAL";"TAB2",#N/A,TRUE,"GENERAL";"TAB3",#N/A,TRUE,"GENERAL";"TAB4",#N/A,TRUE,"GENERAL";"TAB5",#N/A,TRUE,"GENERAL"}</definedName>
    <definedName name="tsert" localSheetId="26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10" hidden="1">{"via1",#N/A,TRUE,"general";"via2",#N/A,TRUE,"general";"via3",#N/A,TRUE,"general"}</definedName>
    <definedName name="TTR" localSheetId="14" hidden="1">{"via1",#N/A,TRUE,"general";"via2",#N/A,TRUE,"general";"via3",#N/A,TRUE,"general"}</definedName>
    <definedName name="TTR" localSheetId="20" hidden="1">{"via1",#N/A,TRUE,"general";"via2",#N/A,TRUE,"general";"via3",#N/A,TRUE,"general"}</definedName>
    <definedName name="TTR" localSheetId="23" hidden="1">{"via1",#N/A,TRUE,"general";"via2",#N/A,TRUE,"general";"via3",#N/A,TRUE,"general"}</definedName>
    <definedName name="TTR" localSheetId="24" hidden="1">{"via1",#N/A,TRUE,"general";"via2",#N/A,TRUE,"general";"via3",#N/A,TRUE,"general"}</definedName>
    <definedName name="TTR" localSheetId="25" hidden="1">{"via1",#N/A,TRUE,"general";"via2",#N/A,TRUE,"general";"via3",#N/A,TRUE,"general"}</definedName>
    <definedName name="TTR" localSheetId="26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14" hidden="1">{"via1",#N/A,TRUE,"general";"via2",#N/A,TRUE,"general";"via3",#N/A,TRUE,"general"}</definedName>
    <definedName name="ttrff" localSheetId="20" hidden="1">{"via1",#N/A,TRUE,"general";"via2",#N/A,TRUE,"general";"via3",#N/A,TRUE,"general"}</definedName>
    <definedName name="ttrff" localSheetId="23" hidden="1">{"via1",#N/A,TRUE,"general";"via2",#N/A,TRUE,"general";"via3",#N/A,TRUE,"general"}</definedName>
    <definedName name="ttrff" localSheetId="24" hidden="1">{"via1",#N/A,TRUE,"general";"via2",#N/A,TRUE,"general";"via3",#N/A,TRUE,"general"}</definedName>
    <definedName name="ttrff" localSheetId="25" hidden="1">{"via1",#N/A,TRUE,"general";"via2",#N/A,TRUE,"general";"via3",#N/A,TRUE,"general"}</definedName>
    <definedName name="ttrff" localSheetId="26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14" hidden="1">{"TAB1",#N/A,TRUE,"GENERAL";"TAB2",#N/A,TRUE,"GENERAL";"TAB3",#N/A,TRUE,"GENERAL";"TAB4",#N/A,TRUE,"GENERAL";"TAB5",#N/A,TRUE,"GENERAL"}</definedName>
    <definedName name="ttt" localSheetId="20" hidden="1">{"TAB1",#N/A,TRUE,"GENERAL";"TAB2",#N/A,TRUE,"GENERAL";"TAB3",#N/A,TRUE,"GENERAL";"TAB4",#N/A,TRUE,"GENERAL";"TAB5",#N/A,TRUE,"GENERAL"}</definedName>
    <definedName name="ttt" localSheetId="23" hidden="1">{"TAB1",#N/A,TRUE,"GENERAL";"TAB2",#N/A,TRUE,"GENERAL";"TAB3",#N/A,TRUE,"GENERAL";"TAB4",#N/A,TRUE,"GENERAL";"TAB5",#N/A,TRUE,"GENERAL"}</definedName>
    <definedName name="ttt" localSheetId="24" hidden="1">{"TAB1",#N/A,TRUE,"GENERAL";"TAB2",#N/A,TRUE,"GENERAL";"TAB3",#N/A,TRUE,"GENERAL";"TAB4",#N/A,TRUE,"GENERAL";"TAB5",#N/A,TRUE,"GENERAL"}</definedName>
    <definedName name="ttt" localSheetId="25" hidden="1">{"TAB1",#N/A,TRUE,"GENERAL";"TAB2",#N/A,TRUE,"GENERAL";"TAB3",#N/A,TRUE,"GENERAL";"TAB4",#N/A,TRUE,"GENERAL";"TAB5",#N/A,TRUE,"GENERAL"}</definedName>
    <definedName name="ttt" localSheetId="26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0" hidden="1">{"via1",#N/A,TRUE,"general";"via2",#N/A,TRUE,"general";"via3",#N/A,TRUE,"general"}</definedName>
    <definedName name="tttt7" localSheetId="14" hidden="1">{"via1",#N/A,TRUE,"general";"via2",#N/A,TRUE,"general";"via3",#N/A,TRUE,"general"}</definedName>
    <definedName name="tttt7" localSheetId="20" hidden="1">{"via1",#N/A,TRUE,"general";"via2",#N/A,TRUE,"general";"via3",#N/A,TRUE,"general"}</definedName>
    <definedName name="tttt7" localSheetId="23" hidden="1">{"via1",#N/A,TRUE,"general";"via2",#N/A,TRUE,"general";"via3",#N/A,TRUE,"general"}</definedName>
    <definedName name="tttt7" localSheetId="24" hidden="1">{"via1",#N/A,TRUE,"general";"via2",#N/A,TRUE,"general";"via3",#N/A,TRUE,"general"}</definedName>
    <definedName name="tttt7" localSheetId="25" hidden="1">{"via1",#N/A,TRUE,"general";"via2",#N/A,TRUE,"general";"via3",#N/A,TRUE,"general"}</definedName>
    <definedName name="tttt7" localSheetId="26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14" hidden="1">{"TAB1",#N/A,TRUE,"GENERAL";"TAB2",#N/A,TRUE,"GENERAL";"TAB3",#N/A,TRUE,"GENERAL";"TAB4",#N/A,TRUE,"GENERAL";"TAB5",#N/A,TRUE,"GENERAL"}</definedName>
    <definedName name="tttthy" localSheetId="20" hidden="1">{"TAB1",#N/A,TRUE,"GENERAL";"TAB2",#N/A,TRUE,"GENERAL";"TAB3",#N/A,TRUE,"GENERAL";"TAB4",#N/A,TRUE,"GENERAL";"TAB5",#N/A,TRUE,"GENERAL"}</definedName>
    <definedName name="tttthy" localSheetId="23" hidden="1">{"TAB1",#N/A,TRUE,"GENERAL";"TAB2",#N/A,TRUE,"GENERAL";"TAB3",#N/A,TRUE,"GENERAL";"TAB4",#N/A,TRUE,"GENERAL";"TAB5",#N/A,TRUE,"GENERAL"}</definedName>
    <definedName name="tttthy" localSheetId="24" hidden="1">{"TAB1",#N/A,TRUE,"GENERAL";"TAB2",#N/A,TRUE,"GENERAL";"TAB3",#N/A,TRUE,"GENERAL";"TAB4",#N/A,TRUE,"GENERAL";"TAB5",#N/A,TRUE,"GENERAL"}</definedName>
    <definedName name="tttthy" localSheetId="25" hidden="1">{"TAB1",#N/A,TRUE,"GENERAL";"TAB2",#N/A,TRUE,"GENERAL";"TAB3",#N/A,TRUE,"GENERAL";"TAB4",#N/A,TRUE,"GENERAL";"TAB5",#N/A,TRUE,"GENERAL"}</definedName>
    <definedName name="tttthy" localSheetId="26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0" hidden="1">{"via1",#N/A,TRUE,"general";"via2",#N/A,TRUE,"general";"via3",#N/A,TRUE,"general"}</definedName>
    <definedName name="ttttr" localSheetId="14" hidden="1">{"via1",#N/A,TRUE,"general";"via2",#N/A,TRUE,"general";"via3",#N/A,TRUE,"general"}</definedName>
    <definedName name="ttttr" localSheetId="20" hidden="1">{"via1",#N/A,TRUE,"general";"via2",#N/A,TRUE,"general";"via3",#N/A,TRUE,"general"}</definedName>
    <definedName name="ttttr" localSheetId="23" hidden="1">{"via1",#N/A,TRUE,"general";"via2",#N/A,TRUE,"general";"via3",#N/A,TRUE,"general"}</definedName>
    <definedName name="ttttr" localSheetId="24" hidden="1">{"via1",#N/A,TRUE,"general";"via2",#N/A,TRUE,"general";"via3",#N/A,TRUE,"general"}</definedName>
    <definedName name="ttttr" localSheetId="25" hidden="1">{"via1",#N/A,TRUE,"general";"via2",#N/A,TRUE,"general";"via3",#N/A,TRUE,"general"}</definedName>
    <definedName name="ttttr" localSheetId="26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14" hidden="1">{"TAB1",#N/A,TRUE,"GENERAL";"TAB2",#N/A,TRUE,"GENERAL";"TAB3",#N/A,TRUE,"GENERAL";"TAB4",#N/A,TRUE,"GENERAL";"TAB5",#N/A,TRUE,"GENERAL"}</definedName>
    <definedName name="ttttt" localSheetId="20" hidden="1">{"TAB1",#N/A,TRUE,"GENERAL";"TAB2",#N/A,TRUE,"GENERAL";"TAB3",#N/A,TRUE,"GENERAL";"TAB4",#N/A,TRUE,"GENERAL";"TAB5",#N/A,TRUE,"GENERAL"}</definedName>
    <definedName name="ttttt" localSheetId="23" hidden="1">{"TAB1",#N/A,TRUE,"GENERAL";"TAB2",#N/A,TRUE,"GENERAL";"TAB3",#N/A,TRUE,"GENERAL";"TAB4",#N/A,TRUE,"GENERAL";"TAB5",#N/A,TRUE,"GENERAL"}</definedName>
    <definedName name="ttttt" localSheetId="24" hidden="1">{"TAB1",#N/A,TRUE,"GENERAL";"TAB2",#N/A,TRUE,"GENERAL";"TAB3",#N/A,TRUE,"GENERAL";"TAB4",#N/A,TRUE,"GENERAL";"TAB5",#N/A,TRUE,"GENERAL"}</definedName>
    <definedName name="ttttt" localSheetId="25" hidden="1">{"TAB1",#N/A,TRUE,"GENERAL";"TAB2",#N/A,TRUE,"GENERAL";"TAB3",#N/A,TRUE,"GENERAL";"TAB4",#N/A,TRUE,"GENERAL";"TAB5",#N/A,TRUE,"GENERAL"}</definedName>
    <definedName name="ttttt" localSheetId="26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0" hidden="1">{"via1",#N/A,TRUE,"general";"via2",#N/A,TRUE,"general";"via3",#N/A,TRUE,"general"}</definedName>
    <definedName name="tu" localSheetId="14" hidden="1">{"via1",#N/A,TRUE,"general";"via2",#N/A,TRUE,"general";"via3",#N/A,TRUE,"general"}</definedName>
    <definedName name="tu" localSheetId="20" hidden="1">{"via1",#N/A,TRUE,"general";"via2",#N/A,TRUE,"general";"via3",#N/A,TRUE,"general"}</definedName>
    <definedName name="tu" localSheetId="23" hidden="1">{"via1",#N/A,TRUE,"general";"via2",#N/A,TRUE,"general";"via3",#N/A,TRUE,"general"}</definedName>
    <definedName name="tu" localSheetId="24" hidden="1">{"via1",#N/A,TRUE,"general";"via2",#N/A,TRUE,"general";"via3",#N/A,TRUE,"general"}</definedName>
    <definedName name="tu" localSheetId="25" hidden="1">{"via1",#N/A,TRUE,"general";"via2",#N/A,TRUE,"general";"via3",#N/A,TRUE,"general"}</definedName>
    <definedName name="tu" localSheetId="26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40" hidden="1">#REF!</definedName>
    <definedName name="TUBERIA" localSheetId="10" hidden="1">#REF!</definedName>
    <definedName name="TUBERIA" localSheetId="41" hidden="1">#REF!</definedName>
    <definedName name="TUBERIA" localSheetId="44" hidden="1">#REF!</definedName>
    <definedName name="TUBERIA" localSheetId="14" hidden="1">#REF!</definedName>
    <definedName name="TUBERIA" localSheetId="50" hidden="1">#REF!</definedName>
    <definedName name="TUBERIA" localSheetId="20" hidden="1">#REF!</definedName>
    <definedName name="TUBERIA" localSheetId="51" hidden="1">#REF!</definedName>
    <definedName name="TUBERIA" localSheetId="21" hidden="1">#REF!</definedName>
    <definedName name="TUBERIA" localSheetId="52" hidden="1">#REF!</definedName>
    <definedName name="TUBERIA" localSheetId="53" hidden="1">#REF!</definedName>
    <definedName name="TUBERIA" localSheetId="23" hidden="1">#REF!</definedName>
    <definedName name="TUBERIA" localSheetId="54" hidden="1">#REF!</definedName>
    <definedName name="TUBERIA" localSheetId="55" hidden="1">#REF!</definedName>
    <definedName name="TUBERIA" localSheetId="25" hidden="1">#REF!</definedName>
    <definedName name="TUBERIA" localSheetId="56" hidden="1">#REF!</definedName>
    <definedName name="TUBERIA" localSheetId="26" hidden="1">#REF!</definedName>
    <definedName name="TUBERIA" localSheetId="37" hidden="1">#REF!</definedName>
    <definedName name="TUBERIA" hidden="1">#REF!</definedName>
    <definedName name="TUBERIA1" localSheetId="40" hidden="1">#REF!</definedName>
    <definedName name="TUBERIA1" localSheetId="10" hidden="1">#REF!</definedName>
    <definedName name="TUBERIA1" localSheetId="41" hidden="1">#REF!</definedName>
    <definedName name="TUBERIA1" localSheetId="44" hidden="1">#REF!</definedName>
    <definedName name="TUBERIA1" localSheetId="14" hidden="1">#REF!</definedName>
    <definedName name="TUBERIA1" localSheetId="50" hidden="1">#REF!</definedName>
    <definedName name="TUBERIA1" localSheetId="20" hidden="1">#REF!</definedName>
    <definedName name="TUBERIA1" localSheetId="51" hidden="1">#REF!</definedName>
    <definedName name="TUBERIA1" localSheetId="21" hidden="1">#REF!</definedName>
    <definedName name="TUBERIA1" localSheetId="52" hidden="1">#REF!</definedName>
    <definedName name="TUBERIA1" localSheetId="53" hidden="1">#REF!</definedName>
    <definedName name="TUBERIA1" localSheetId="23" hidden="1">#REF!</definedName>
    <definedName name="TUBERIA1" localSheetId="54" hidden="1">#REF!</definedName>
    <definedName name="TUBERIA1" localSheetId="55" hidden="1">#REF!</definedName>
    <definedName name="TUBERIA1" localSheetId="25" hidden="1">#REF!</definedName>
    <definedName name="TUBERIA1" localSheetId="56" hidden="1">#REF!</definedName>
    <definedName name="TUBERIA1" localSheetId="26" hidden="1">#REF!</definedName>
    <definedName name="TUBERIA1" localSheetId="37" hidden="1">#REF!</definedName>
    <definedName name="TUBERIA1" hidden="1">#REF!</definedName>
    <definedName name="tur" localSheetId="10" hidden="1">{"TAB1",#N/A,TRUE,"GENERAL";"TAB2",#N/A,TRUE,"GENERAL";"TAB3",#N/A,TRUE,"GENERAL";"TAB4",#N/A,TRUE,"GENERAL";"TAB5",#N/A,TRUE,"GENERAL"}</definedName>
    <definedName name="tur" localSheetId="14" hidden="1">{"TAB1",#N/A,TRUE,"GENERAL";"TAB2",#N/A,TRUE,"GENERAL";"TAB3",#N/A,TRUE,"GENERAL";"TAB4",#N/A,TRUE,"GENERAL";"TAB5",#N/A,TRUE,"GENERAL"}</definedName>
    <definedName name="tur" localSheetId="20" hidden="1">{"TAB1",#N/A,TRUE,"GENERAL";"TAB2",#N/A,TRUE,"GENERAL";"TAB3",#N/A,TRUE,"GENERAL";"TAB4",#N/A,TRUE,"GENERAL";"TAB5",#N/A,TRUE,"GENERAL"}</definedName>
    <definedName name="tur" localSheetId="23" hidden="1">{"TAB1",#N/A,TRUE,"GENERAL";"TAB2",#N/A,TRUE,"GENERAL";"TAB3",#N/A,TRUE,"GENERAL";"TAB4",#N/A,TRUE,"GENERAL";"TAB5",#N/A,TRUE,"GENERAL"}</definedName>
    <definedName name="tur" localSheetId="24" hidden="1">{"TAB1",#N/A,TRUE,"GENERAL";"TAB2",#N/A,TRUE,"GENERAL";"TAB3",#N/A,TRUE,"GENERAL";"TAB4",#N/A,TRUE,"GENERAL";"TAB5",#N/A,TRUE,"GENERAL"}</definedName>
    <definedName name="tur" localSheetId="25" hidden="1">{"TAB1",#N/A,TRUE,"GENERAL";"TAB2",#N/A,TRUE,"GENERAL";"TAB3",#N/A,TRUE,"GENERAL";"TAB4",#N/A,TRUE,"GENERAL";"TAB5",#N/A,TRUE,"GENERAL"}</definedName>
    <definedName name="tur" localSheetId="26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14" hidden="1">{"TAB1",#N/A,TRUE,"GENERAL";"TAB2",#N/A,TRUE,"GENERAL";"TAB3",#N/A,TRUE,"GENERAL";"TAB4",#N/A,TRUE,"GENERAL";"TAB5",#N/A,TRUE,"GENERAL"}</definedName>
    <definedName name="turu" localSheetId="20" hidden="1">{"TAB1",#N/A,TRUE,"GENERAL";"TAB2",#N/A,TRUE,"GENERAL";"TAB3",#N/A,TRUE,"GENERAL";"TAB4",#N/A,TRUE,"GENERAL";"TAB5",#N/A,TRUE,"GENERAL"}</definedName>
    <definedName name="turu" localSheetId="23" hidden="1">{"TAB1",#N/A,TRUE,"GENERAL";"TAB2",#N/A,TRUE,"GENERAL";"TAB3",#N/A,TRUE,"GENERAL";"TAB4",#N/A,TRUE,"GENERAL";"TAB5",#N/A,TRUE,"GENERAL"}</definedName>
    <definedName name="turu" localSheetId="24" hidden="1">{"TAB1",#N/A,TRUE,"GENERAL";"TAB2",#N/A,TRUE,"GENERAL";"TAB3",#N/A,TRUE,"GENERAL";"TAB4",#N/A,TRUE,"GENERAL";"TAB5",#N/A,TRUE,"GENERAL"}</definedName>
    <definedName name="turu" localSheetId="25" hidden="1">{"TAB1",#N/A,TRUE,"GENERAL";"TAB2",#N/A,TRUE,"GENERAL";"TAB3",#N/A,TRUE,"GENERAL";"TAB4",#N/A,TRUE,"GENERAL";"TAB5",#N/A,TRUE,"GENERAL"}</definedName>
    <definedName name="turu" localSheetId="26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14" hidden="1">{"TAB1",#N/A,TRUE,"GENERAL";"TAB2",#N/A,TRUE,"GENERAL";"TAB3",#N/A,TRUE,"GENERAL";"TAB4",#N/A,TRUE,"GENERAL";"TAB5",#N/A,TRUE,"GENERAL"}</definedName>
    <definedName name="twer" localSheetId="20" hidden="1">{"TAB1",#N/A,TRUE,"GENERAL";"TAB2",#N/A,TRUE,"GENERAL";"TAB3",#N/A,TRUE,"GENERAL";"TAB4",#N/A,TRUE,"GENERAL";"TAB5",#N/A,TRUE,"GENERAL"}</definedName>
    <definedName name="twer" localSheetId="23" hidden="1">{"TAB1",#N/A,TRUE,"GENERAL";"TAB2",#N/A,TRUE,"GENERAL";"TAB3",#N/A,TRUE,"GENERAL";"TAB4",#N/A,TRUE,"GENERAL";"TAB5",#N/A,TRUE,"GENERAL"}</definedName>
    <definedName name="twer" localSheetId="24" hidden="1">{"TAB1",#N/A,TRUE,"GENERAL";"TAB2",#N/A,TRUE,"GENERAL";"TAB3",#N/A,TRUE,"GENERAL";"TAB4",#N/A,TRUE,"GENERAL";"TAB5",#N/A,TRUE,"GENERAL"}</definedName>
    <definedName name="twer" localSheetId="25" hidden="1">{"TAB1",#N/A,TRUE,"GENERAL";"TAB2",#N/A,TRUE,"GENERAL";"TAB3",#N/A,TRUE,"GENERAL";"TAB4",#N/A,TRUE,"GENERAL";"TAB5",#N/A,TRUE,"GENERAL"}</definedName>
    <definedName name="twer" localSheetId="26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14" hidden="1">{"TAB1",#N/A,TRUE,"GENERAL";"TAB2",#N/A,TRUE,"GENERAL";"TAB3",#N/A,TRUE,"GENERAL";"TAB4",#N/A,TRUE,"GENERAL";"TAB5",#N/A,TRUE,"GENERAL"}</definedName>
    <definedName name="twet" localSheetId="20" hidden="1">{"TAB1",#N/A,TRUE,"GENERAL";"TAB2",#N/A,TRUE,"GENERAL";"TAB3",#N/A,TRUE,"GENERAL";"TAB4",#N/A,TRUE,"GENERAL";"TAB5",#N/A,TRUE,"GENERAL"}</definedName>
    <definedName name="twet" localSheetId="23" hidden="1">{"TAB1",#N/A,TRUE,"GENERAL";"TAB2",#N/A,TRUE,"GENERAL";"TAB3",#N/A,TRUE,"GENERAL";"TAB4",#N/A,TRUE,"GENERAL";"TAB5",#N/A,TRUE,"GENERAL"}</definedName>
    <definedName name="twet" localSheetId="24" hidden="1">{"TAB1",#N/A,TRUE,"GENERAL";"TAB2",#N/A,TRUE,"GENERAL";"TAB3",#N/A,TRUE,"GENERAL";"TAB4",#N/A,TRUE,"GENERAL";"TAB5",#N/A,TRUE,"GENERAL"}</definedName>
    <definedName name="twet" localSheetId="25" hidden="1">{"TAB1",#N/A,TRUE,"GENERAL";"TAB2",#N/A,TRUE,"GENERAL";"TAB3",#N/A,TRUE,"GENERAL";"TAB4",#N/A,TRUE,"GENERAL";"TAB5",#N/A,TRUE,"GENERAL"}</definedName>
    <definedName name="twet" localSheetId="26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0" hidden="1">{"via1",#N/A,TRUE,"general";"via2",#N/A,TRUE,"general";"via3",#N/A,TRUE,"general"}</definedName>
    <definedName name="ty" localSheetId="14" hidden="1">{"via1",#N/A,TRUE,"general";"via2",#N/A,TRUE,"general";"via3",#N/A,TRUE,"general"}</definedName>
    <definedName name="ty" localSheetId="20" hidden="1">{"via1",#N/A,TRUE,"general";"via2",#N/A,TRUE,"general";"via3",#N/A,TRUE,"general"}</definedName>
    <definedName name="ty" localSheetId="23" hidden="1">{"via1",#N/A,TRUE,"general";"via2",#N/A,TRUE,"general";"via3",#N/A,TRUE,"general"}</definedName>
    <definedName name="ty" localSheetId="24" hidden="1">{"via1",#N/A,TRUE,"general";"via2",#N/A,TRUE,"general";"via3",#N/A,TRUE,"general"}</definedName>
    <definedName name="ty" localSheetId="25" hidden="1">{"via1",#N/A,TRUE,"general";"via2",#N/A,TRUE,"general";"via3",#N/A,TRUE,"general"}</definedName>
    <definedName name="ty" localSheetId="26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14" hidden="1">{"via1",#N/A,TRUE,"general";"via2",#N/A,TRUE,"general";"via3",#N/A,TRUE,"general"}</definedName>
    <definedName name="tyery" localSheetId="20" hidden="1">{"via1",#N/A,TRUE,"general";"via2",#N/A,TRUE,"general";"via3",#N/A,TRUE,"general"}</definedName>
    <definedName name="tyery" localSheetId="23" hidden="1">{"via1",#N/A,TRUE,"general";"via2",#N/A,TRUE,"general";"via3",#N/A,TRUE,"general"}</definedName>
    <definedName name="tyery" localSheetId="24" hidden="1">{"via1",#N/A,TRUE,"general";"via2",#N/A,TRUE,"general";"via3",#N/A,TRUE,"general"}</definedName>
    <definedName name="tyery" localSheetId="25" hidden="1">{"via1",#N/A,TRUE,"general";"via2",#N/A,TRUE,"general";"via3",#N/A,TRUE,"general"}</definedName>
    <definedName name="tyery" localSheetId="26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14" hidden="1">{"TAB1",#N/A,TRUE,"GENERAL";"TAB2",#N/A,TRUE,"GENERAL";"TAB3",#N/A,TRUE,"GENERAL";"TAB4",#N/A,TRUE,"GENERAL";"TAB5",#N/A,TRUE,"GENERAL"}</definedName>
    <definedName name="tyj" localSheetId="20" hidden="1">{"TAB1",#N/A,TRUE,"GENERAL";"TAB2",#N/A,TRUE,"GENERAL";"TAB3",#N/A,TRUE,"GENERAL";"TAB4",#N/A,TRUE,"GENERAL";"TAB5",#N/A,TRUE,"GENERAL"}</definedName>
    <definedName name="tyj" localSheetId="23" hidden="1">{"TAB1",#N/A,TRUE,"GENERAL";"TAB2",#N/A,TRUE,"GENERAL";"TAB3",#N/A,TRUE,"GENERAL";"TAB4",#N/A,TRUE,"GENERAL";"TAB5",#N/A,TRUE,"GENERAL"}</definedName>
    <definedName name="tyj" localSheetId="24" hidden="1">{"TAB1",#N/A,TRUE,"GENERAL";"TAB2",#N/A,TRUE,"GENERAL";"TAB3",#N/A,TRUE,"GENERAL";"TAB4",#N/A,TRUE,"GENERAL";"TAB5",#N/A,TRUE,"GENERAL"}</definedName>
    <definedName name="tyj" localSheetId="25" hidden="1">{"TAB1",#N/A,TRUE,"GENERAL";"TAB2",#N/A,TRUE,"GENERAL";"TAB3",#N/A,TRUE,"GENERAL";"TAB4",#N/A,TRUE,"GENERAL";"TAB5",#N/A,TRUE,"GENERAL"}</definedName>
    <definedName name="tyj" localSheetId="26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14" hidden="1">{"TAB1",#N/A,TRUE,"GENERAL";"TAB2",#N/A,TRUE,"GENERAL";"TAB3",#N/A,TRUE,"GENERAL";"TAB4",#N/A,TRUE,"GENERAL";"TAB5",#N/A,TRUE,"GENERAL"}</definedName>
    <definedName name="tyjtyj" localSheetId="20" hidden="1">{"TAB1",#N/A,TRUE,"GENERAL";"TAB2",#N/A,TRUE,"GENERAL";"TAB3",#N/A,TRUE,"GENERAL";"TAB4",#N/A,TRUE,"GENERAL";"TAB5",#N/A,TRUE,"GENERAL"}</definedName>
    <definedName name="tyjtyj" localSheetId="23" hidden="1">{"TAB1",#N/A,TRUE,"GENERAL";"TAB2",#N/A,TRUE,"GENERAL";"TAB3",#N/A,TRUE,"GENERAL";"TAB4",#N/A,TRUE,"GENERAL";"TAB5",#N/A,TRUE,"GENERAL"}</definedName>
    <definedName name="tyjtyj" localSheetId="24" hidden="1">{"TAB1",#N/A,TRUE,"GENERAL";"TAB2",#N/A,TRUE,"GENERAL";"TAB3",#N/A,TRUE,"GENERAL";"TAB4",#N/A,TRUE,"GENERAL";"TAB5",#N/A,TRUE,"GENERAL"}</definedName>
    <definedName name="tyjtyj" localSheetId="25" hidden="1">{"TAB1",#N/A,TRUE,"GENERAL";"TAB2",#N/A,TRUE,"GENERAL";"TAB3",#N/A,TRUE,"GENERAL";"TAB4",#N/A,TRUE,"GENERAL";"TAB5",#N/A,TRUE,"GENERAL"}</definedName>
    <definedName name="tyjtyj" localSheetId="26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14" hidden="1">{"TAB1",#N/A,TRUE,"GENERAL";"TAB2",#N/A,TRUE,"GENERAL";"TAB3",#N/A,TRUE,"GENERAL";"TAB4",#N/A,TRUE,"GENERAL";"TAB5",#N/A,TRUE,"GENERAL"}</definedName>
    <definedName name="tyjytjuyjuy" localSheetId="20" hidden="1">{"TAB1",#N/A,TRUE,"GENERAL";"TAB2",#N/A,TRUE,"GENERAL";"TAB3",#N/A,TRUE,"GENERAL";"TAB4",#N/A,TRUE,"GENERAL";"TAB5",#N/A,TRUE,"GENERAL"}</definedName>
    <definedName name="tyjytjuyjuy" localSheetId="23" hidden="1">{"TAB1",#N/A,TRUE,"GENERAL";"TAB2",#N/A,TRUE,"GENERAL";"TAB3",#N/A,TRUE,"GENERAL";"TAB4",#N/A,TRUE,"GENERAL";"TAB5",#N/A,TRUE,"GENERAL"}</definedName>
    <definedName name="tyjytjuyjuy" localSheetId="24" hidden="1">{"TAB1",#N/A,TRUE,"GENERAL";"TAB2",#N/A,TRUE,"GENERAL";"TAB3",#N/A,TRUE,"GENERAL";"TAB4",#N/A,TRUE,"GENERAL";"TAB5",#N/A,TRUE,"GENERAL"}</definedName>
    <definedName name="tyjytjuyjuy" localSheetId="25" hidden="1">{"TAB1",#N/A,TRUE,"GENERAL";"TAB2",#N/A,TRUE,"GENERAL";"TAB3",#N/A,TRUE,"GENERAL";"TAB4",#N/A,TRUE,"GENERAL";"TAB5",#N/A,TRUE,"GENERAL"}</definedName>
    <definedName name="tyjytjuyjuy" localSheetId="26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0" hidden="1">{"via1",#N/A,TRUE,"general";"via2",#N/A,TRUE,"general";"via3",#N/A,TRUE,"general"}</definedName>
    <definedName name="tyk" localSheetId="14" hidden="1">{"via1",#N/A,TRUE,"general";"via2",#N/A,TRUE,"general";"via3",#N/A,TRUE,"general"}</definedName>
    <definedName name="tyk" localSheetId="20" hidden="1">{"via1",#N/A,TRUE,"general";"via2",#N/A,TRUE,"general";"via3",#N/A,TRUE,"general"}</definedName>
    <definedName name="tyk" localSheetId="23" hidden="1">{"via1",#N/A,TRUE,"general";"via2",#N/A,TRUE,"general";"via3",#N/A,TRUE,"general"}</definedName>
    <definedName name="tyk" localSheetId="24" hidden="1">{"via1",#N/A,TRUE,"general";"via2",#N/A,TRUE,"general";"via3",#N/A,TRUE,"general"}</definedName>
    <definedName name="tyk" localSheetId="25" hidden="1">{"via1",#N/A,TRUE,"general";"via2",#N/A,TRUE,"general";"via3",#N/A,TRUE,"general"}</definedName>
    <definedName name="tyk" localSheetId="26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14" hidden="1">{"via1",#N/A,TRUE,"general";"via2",#N/A,TRUE,"general";"via3",#N/A,TRUE,"general"}</definedName>
    <definedName name="tym" localSheetId="20" hidden="1">{"via1",#N/A,TRUE,"general";"via2",#N/A,TRUE,"general";"via3",#N/A,TRUE,"general"}</definedName>
    <definedName name="tym" localSheetId="23" hidden="1">{"via1",#N/A,TRUE,"general";"via2",#N/A,TRUE,"general";"via3",#N/A,TRUE,"general"}</definedName>
    <definedName name="tym" localSheetId="24" hidden="1">{"via1",#N/A,TRUE,"general";"via2",#N/A,TRUE,"general";"via3",#N/A,TRUE,"general"}</definedName>
    <definedName name="tym" localSheetId="25" hidden="1">{"via1",#N/A,TRUE,"general";"via2",#N/A,TRUE,"general";"via3",#N/A,TRUE,"general"}</definedName>
    <definedName name="tym" localSheetId="26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14" hidden="1">{"via1",#N/A,TRUE,"general";"via2",#N/A,TRUE,"general";"via3",#N/A,TRUE,"general"}</definedName>
    <definedName name="tyr" localSheetId="20" hidden="1">{"via1",#N/A,TRUE,"general";"via2",#N/A,TRUE,"general";"via3",#N/A,TRUE,"general"}</definedName>
    <definedName name="tyr" localSheetId="23" hidden="1">{"via1",#N/A,TRUE,"general";"via2",#N/A,TRUE,"general";"via3",#N/A,TRUE,"general"}</definedName>
    <definedName name="tyr" localSheetId="24" hidden="1">{"via1",#N/A,TRUE,"general";"via2",#N/A,TRUE,"general";"via3",#N/A,TRUE,"general"}</definedName>
    <definedName name="tyr" localSheetId="25" hidden="1">{"via1",#N/A,TRUE,"general";"via2",#N/A,TRUE,"general";"via3",#N/A,TRUE,"general"}</definedName>
    <definedName name="tyr" localSheetId="26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14" hidden="1">{"TAB1",#N/A,TRUE,"GENERAL";"TAB2",#N/A,TRUE,"GENERAL";"TAB3",#N/A,TRUE,"GENERAL";"TAB4",#N/A,TRUE,"GENERAL";"TAB5",#N/A,TRUE,"GENERAL"}</definedName>
    <definedName name="tytgfhgfh" localSheetId="20" hidden="1">{"TAB1",#N/A,TRUE,"GENERAL";"TAB2",#N/A,TRUE,"GENERAL";"TAB3",#N/A,TRUE,"GENERAL";"TAB4",#N/A,TRUE,"GENERAL";"TAB5",#N/A,TRUE,"GENERAL"}</definedName>
    <definedName name="tytgfhgfh" localSheetId="23" hidden="1">{"TAB1",#N/A,TRUE,"GENERAL";"TAB2",#N/A,TRUE,"GENERAL";"TAB3",#N/A,TRUE,"GENERAL";"TAB4",#N/A,TRUE,"GENERAL";"TAB5",#N/A,TRUE,"GENERAL"}</definedName>
    <definedName name="tytgfhgfh" localSheetId="24" hidden="1">{"TAB1",#N/A,TRUE,"GENERAL";"TAB2",#N/A,TRUE,"GENERAL";"TAB3",#N/A,TRUE,"GENERAL";"TAB4",#N/A,TRUE,"GENERAL";"TAB5",#N/A,TRUE,"GENERAL"}</definedName>
    <definedName name="tytgfhgfh" localSheetId="25" hidden="1">{"TAB1",#N/A,TRUE,"GENERAL";"TAB2",#N/A,TRUE,"GENERAL";"TAB3",#N/A,TRUE,"GENERAL";"TAB4",#N/A,TRUE,"GENERAL";"TAB5",#N/A,TRUE,"GENERAL"}</definedName>
    <definedName name="tytgfhgfh" localSheetId="26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14" hidden="1">{"TAB1",#N/A,TRUE,"GENERAL";"TAB2",#N/A,TRUE,"GENERAL";"TAB3",#N/A,TRUE,"GENERAL";"TAB4",#N/A,TRUE,"GENERAL";"TAB5",#N/A,TRUE,"GENERAL"}</definedName>
    <definedName name="tyty" localSheetId="20" hidden="1">{"TAB1",#N/A,TRUE,"GENERAL";"TAB2",#N/A,TRUE,"GENERAL";"TAB3",#N/A,TRUE,"GENERAL";"TAB4",#N/A,TRUE,"GENERAL";"TAB5",#N/A,TRUE,"GENERAL"}</definedName>
    <definedName name="tyty" localSheetId="23" hidden="1">{"TAB1",#N/A,TRUE,"GENERAL";"TAB2",#N/A,TRUE,"GENERAL";"TAB3",#N/A,TRUE,"GENERAL";"TAB4",#N/A,TRUE,"GENERAL";"TAB5",#N/A,TRUE,"GENERAL"}</definedName>
    <definedName name="tyty" localSheetId="24" hidden="1">{"TAB1",#N/A,TRUE,"GENERAL";"TAB2",#N/A,TRUE,"GENERAL";"TAB3",#N/A,TRUE,"GENERAL";"TAB4",#N/A,TRUE,"GENERAL";"TAB5",#N/A,TRUE,"GENERAL"}</definedName>
    <definedName name="tyty" localSheetId="25" hidden="1">{"TAB1",#N/A,TRUE,"GENERAL";"TAB2",#N/A,TRUE,"GENERAL";"TAB3",#N/A,TRUE,"GENERAL";"TAB4",#N/A,TRUE,"GENERAL";"TAB5",#N/A,TRUE,"GENERAL"}</definedName>
    <definedName name="tyty" localSheetId="26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14" hidden="1">{"TAB1",#N/A,TRUE,"GENERAL";"TAB2",#N/A,TRUE,"GENERAL";"TAB3",#N/A,TRUE,"GENERAL";"TAB4",#N/A,TRUE,"GENERAL";"TAB5",#N/A,TRUE,"GENERAL"}</definedName>
    <definedName name="TYUIYI" localSheetId="20" hidden="1">{"TAB1",#N/A,TRUE,"GENERAL";"TAB2",#N/A,TRUE,"GENERAL";"TAB3",#N/A,TRUE,"GENERAL";"TAB4",#N/A,TRUE,"GENERAL";"TAB5",#N/A,TRUE,"GENERAL"}</definedName>
    <definedName name="TYUIYI" localSheetId="23" hidden="1">{"TAB1",#N/A,TRUE,"GENERAL";"TAB2",#N/A,TRUE,"GENERAL";"TAB3",#N/A,TRUE,"GENERAL";"TAB4",#N/A,TRUE,"GENERAL";"TAB5",#N/A,TRUE,"GENERAL"}</definedName>
    <definedName name="TYUIYI" localSheetId="24" hidden="1">{"TAB1",#N/A,TRUE,"GENERAL";"TAB2",#N/A,TRUE,"GENERAL";"TAB3",#N/A,TRUE,"GENERAL";"TAB4",#N/A,TRUE,"GENERAL";"TAB5",#N/A,TRUE,"GENERAL"}</definedName>
    <definedName name="TYUIYI" localSheetId="25" hidden="1">{"TAB1",#N/A,TRUE,"GENERAL";"TAB2",#N/A,TRUE,"GENERAL";"TAB3",#N/A,TRUE,"GENERAL";"TAB4",#N/A,TRUE,"GENERAL";"TAB5",#N/A,TRUE,"GENERAL"}</definedName>
    <definedName name="TYUIYI" localSheetId="26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14" hidden="1">{"TAB1",#N/A,TRUE,"GENERAL";"TAB2",#N/A,TRUE,"GENERAL";"TAB3",#N/A,TRUE,"GENERAL";"TAB4",#N/A,TRUE,"GENERAL";"TAB5",#N/A,TRUE,"GENERAL"}</definedName>
    <definedName name="tyujh" localSheetId="20" hidden="1">{"TAB1",#N/A,TRUE,"GENERAL";"TAB2",#N/A,TRUE,"GENERAL";"TAB3",#N/A,TRUE,"GENERAL";"TAB4",#N/A,TRUE,"GENERAL";"TAB5",#N/A,TRUE,"GENERAL"}</definedName>
    <definedName name="tyujh" localSheetId="23" hidden="1">{"TAB1",#N/A,TRUE,"GENERAL";"TAB2",#N/A,TRUE,"GENERAL";"TAB3",#N/A,TRUE,"GENERAL";"TAB4",#N/A,TRUE,"GENERAL";"TAB5",#N/A,TRUE,"GENERAL"}</definedName>
    <definedName name="tyujh" localSheetId="24" hidden="1">{"TAB1",#N/A,TRUE,"GENERAL";"TAB2",#N/A,TRUE,"GENERAL";"TAB3",#N/A,TRUE,"GENERAL";"TAB4",#N/A,TRUE,"GENERAL";"TAB5",#N/A,TRUE,"GENERAL"}</definedName>
    <definedName name="tyujh" localSheetId="25" hidden="1">{"TAB1",#N/A,TRUE,"GENERAL";"TAB2",#N/A,TRUE,"GENERAL";"TAB3",#N/A,TRUE,"GENERAL";"TAB4",#N/A,TRUE,"GENERAL";"TAB5",#N/A,TRUE,"GENERAL"}</definedName>
    <definedName name="tyujh" localSheetId="26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14" hidden="1">{"TAB1",#N/A,TRUE,"GENERAL";"TAB2",#N/A,TRUE,"GENERAL";"TAB3",#N/A,TRUE,"GENERAL";"TAB4",#N/A,TRUE,"GENERAL";"TAB5",#N/A,TRUE,"GENERAL"}</definedName>
    <definedName name="tyuty" localSheetId="20" hidden="1">{"TAB1",#N/A,TRUE,"GENERAL";"TAB2",#N/A,TRUE,"GENERAL";"TAB3",#N/A,TRUE,"GENERAL";"TAB4",#N/A,TRUE,"GENERAL";"TAB5",#N/A,TRUE,"GENERAL"}</definedName>
    <definedName name="tyuty" localSheetId="23" hidden="1">{"TAB1",#N/A,TRUE,"GENERAL";"TAB2",#N/A,TRUE,"GENERAL";"TAB3",#N/A,TRUE,"GENERAL";"TAB4",#N/A,TRUE,"GENERAL";"TAB5",#N/A,TRUE,"GENERAL"}</definedName>
    <definedName name="tyuty" localSheetId="24" hidden="1">{"TAB1",#N/A,TRUE,"GENERAL";"TAB2",#N/A,TRUE,"GENERAL";"TAB3",#N/A,TRUE,"GENERAL";"TAB4",#N/A,TRUE,"GENERAL";"TAB5",#N/A,TRUE,"GENERAL"}</definedName>
    <definedName name="tyuty" localSheetId="25" hidden="1">{"TAB1",#N/A,TRUE,"GENERAL";"TAB2",#N/A,TRUE,"GENERAL";"TAB3",#N/A,TRUE,"GENERAL";"TAB4",#N/A,TRUE,"GENERAL";"TAB5",#N/A,TRUE,"GENERAL"}</definedName>
    <definedName name="tyuty" localSheetId="26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0" hidden="1">{"via1",#N/A,TRUE,"general";"via2",#N/A,TRUE,"general";"via3",#N/A,TRUE,"general"}</definedName>
    <definedName name="tyutyu" localSheetId="14" hidden="1">{"via1",#N/A,TRUE,"general";"via2",#N/A,TRUE,"general";"via3",#N/A,TRUE,"general"}</definedName>
    <definedName name="tyutyu" localSheetId="20" hidden="1">{"via1",#N/A,TRUE,"general";"via2",#N/A,TRUE,"general";"via3",#N/A,TRUE,"general"}</definedName>
    <definedName name="tyutyu" localSheetId="23" hidden="1">{"via1",#N/A,TRUE,"general";"via2",#N/A,TRUE,"general";"via3",#N/A,TRUE,"general"}</definedName>
    <definedName name="tyutyu" localSheetId="24" hidden="1">{"via1",#N/A,TRUE,"general";"via2",#N/A,TRUE,"general";"via3",#N/A,TRUE,"general"}</definedName>
    <definedName name="tyutyu" localSheetId="25" hidden="1">{"via1",#N/A,TRUE,"general";"via2",#N/A,TRUE,"general";"via3",#N/A,TRUE,"general"}</definedName>
    <definedName name="tyutyu" localSheetId="26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14" hidden="1">{"via1",#N/A,TRUE,"general";"via2",#N/A,TRUE,"general";"via3",#N/A,TRUE,"general"}</definedName>
    <definedName name="tyxg" localSheetId="20" hidden="1">{"via1",#N/A,TRUE,"general";"via2",#N/A,TRUE,"general";"via3",#N/A,TRUE,"general"}</definedName>
    <definedName name="tyxg" localSheetId="23" hidden="1">{"via1",#N/A,TRUE,"general";"via2",#N/A,TRUE,"general";"via3",#N/A,TRUE,"general"}</definedName>
    <definedName name="tyxg" localSheetId="24" hidden="1">{"via1",#N/A,TRUE,"general";"via2",#N/A,TRUE,"general";"via3",#N/A,TRUE,"general"}</definedName>
    <definedName name="tyxg" localSheetId="25" hidden="1">{"via1",#N/A,TRUE,"general";"via2",#N/A,TRUE,"general";"via3",#N/A,TRUE,"general"}</definedName>
    <definedName name="tyxg" localSheetId="26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14" hidden="1">{"TAB1",#N/A,TRUE,"GENERAL";"TAB2",#N/A,TRUE,"GENERAL";"TAB3",#N/A,TRUE,"GENERAL";"TAB4",#N/A,TRUE,"GENERAL";"TAB5",#N/A,TRUE,"GENERAL"}</definedName>
    <definedName name="u3u" localSheetId="20" hidden="1">{"TAB1",#N/A,TRUE,"GENERAL";"TAB2",#N/A,TRUE,"GENERAL";"TAB3",#N/A,TRUE,"GENERAL";"TAB4",#N/A,TRUE,"GENERAL";"TAB5",#N/A,TRUE,"GENERAL"}</definedName>
    <definedName name="u3u" localSheetId="23" hidden="1">{"TAB1",#N/A,TRUE,"GENERAL";"TAB2",#N/A,TRUE,"GENERAL";"TAB3",#N/A,TRUE,"GENERAL";"TAB4",#N/A,TRUE,"GENERAL";"TAB5",#N/A,TRUE,"GENERAL"}</definedName>
    <definedName name="u3u" localSheetId="24" hidden="1">{"TAB1",#N/A,TRUE,"GENERAL";"TAB2",#N/A,TRUE,"GENERAL";"TAB3",#N/A,TRUE,"GENERAL";"TAB4",#N/A,TRUE,"GENERAL";"TAB5",#N/A,TRUE,"GENERAL"}</definedName>
    <definedName name="u3u" localSheetId="25" hidden="1">{"TAB1",#N/A,TRUE,"GENERAL";"TAB2",#N/A,TRUE,"GENERAL";"TAB3",#N/A,TRUE,"GENERAL";"TAB4",#N/A,TRUE,"GENERAL";"TAB5",#N/A,TRUE,"GENERAL"}</definedName>
    <definedName name="u3u" localSheetId="26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14" hidden="1">{"TAB1",#N/A,TRUE,"GENERAL";"TAB2",#N/A,TRUE,"GENERAL";"TAB3",#N/A,TRUE,"GENERAL";"TAB4",#N/A,TRUE,"GENERAL";"TAB5",#N/A,TRUE,"GENERAL"}</definedName>
    <definedName name="u7u7" localSheetId="20" hidden="1">{"TAB1",#N/A,TRUE,"GENERAL";"TAB2",#N/A,TRUE,"GENERAL";"TAB3",#N/A,TRUE,"GENERAL";"TAB4",#N/A,TRUE,"GENERAL";"TAB5",#N/A,TRUE,"GENERAL"}</definedName>
    <definedName name="u7u7" localSheetId="23" hidden="1">{"TAB1",#N/A,TRUE,"GENERAL";"TAB2",#N/A,TRUE,"GENERAL";"TAB3",#N/A,TRUE,"GENERAL";"TAB4",#N/A,TRUE,"GENERAL";"TAB5",#N/A,TRUE,"GENERAL"}</definedName>
    <definedName name="u7u7" localSheetId="24" hidden="1">{"TAB1",#N/A,TRUE,"GENERAL";"TAB2",#N/A,TRUE,"GENERAL";"TAB3",#N/A,TRUE,"GENERAL";"TAB4",#N/A,TRUE,"GENERAL";"TAB5",#N/A,TRUE,"GENERAL"}</definedName>
    <definedName name="u7u7" localSheetId="25" hidden="1">{"TAB1",#N/A,TRUE,"GENERAL";"TAB2",#N/A,TRUE,"GENERAL";"TAB3",#N/A,TRUE,"GENERAL";"TAB4",#N/A,TRUE,"GENERAL";"TAB5",#N/A,TRUE,"GENERAL"}</definedName>
    <definedName name="u7u7" localSheetId="26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10" hidden="1">{"via1",#N/A,TRUE,"general";"via2",#N/A,TRUE,"general";"via3",#N/A,TRUE,"general"}</definedName>
    <definedName name="UI" localSheetId="14" hidden="1">{"via1",#N/A,TRUE,"general";"via2",#N/A,TRUE,"general";"via3",#N/A,TRUE,"general"}</definedName>
    <definedName name="UI" localSheetId="20" hidden="1">{"via1",#N/A,TRUE,"general";"via2",#N/A,TRUE,"general";"via3",#N/A,TRUE,"general"}</definedName>
    <definedName name="UI" localSheetId="23" hidden="1">{"via1",#N/A,TRUE,"general";"via2",#N/A,TRUE,"general";"via3",#N/A,TRUE,"general"}</definedName>
    <definedName name="UI" localSheetId="24" hidden="1">{"via1",#N/A,TRUE,"general";"via2",#N/A,TRUE,"general";"via3",#N/A,TRUE,"general"}</definedName>
    <definedName name="UI" localSheetId="25" hidden="1">{"via1",#N/A,TRUE,"general";"via2",#N/A,TRUE,"general";"via3",#N/A,TRUE,"general"}</definedName>
    <definedName name="UI" localSheetId="26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14" hidden="1">{"via1",#N/A,TRUE,"general";"via2",#N/A,TRUE,"general";"via3",#N/A,TRUE,"general"}</definedName>
    <definedName name="uijhj" localSheetId="20" hidden="1">{"via1",#N/A,TRUE,"general";"via2",#N/A,TRUE,"general";"via3",#N/A,TRUE,"general"}</definedName>
    <definedName name="uijhj" localSheetId="23" hidden="1">{"via1",#N/A,TRUE,"general";"via2",#N/A,TRUE,"general";"via3",#N/A,TRUE,"general"}</definedName>
    <definedName name="uijhj" localSheetId="24" hidden="1">{"via1",#N/A,TRUE,"general";"via2",#N/A,TRUE,"general";"via3",#N/A,TRUE,"general"}</definedName>
    <definedName name="uijhj" localSheetId="25" hidden="1">{"via1",#N/A,TRUE,"general";"via2",#N/A,TRUE,"general";"via3",#N/A,TRUE,"general"}</definedName>
    <definedName name="uijhj" localSheetId="26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14" hidden="1">{"TAB1",#N/A,TRUE,"GENERAL";"TAB2",#N/A,TRUE,"GENERAL";"TAB3",#N/A,TRUE,"GENERAL";"TAB4",#N/A,TRUE,"GENERAL";"TAB5",#N/A,TRUE,"GENERAL"}</definedName>
    <definedName name="uio" localSheetId="20" hidden="1">{"TAB1",#N/A,TRUE,"GENERAL";"TAB2",#N/A,TRUE,"GENERAL";"TAB3",#N/A,TRUE,"GENERAL";"TAB4",#N/A,TRUE,"GENERAL";"TAB5",#N/A,TRUE,"GENERAL"}</definedName>
    <definedName name="uio" localSheetId="23" hidden="1">{"TAB1",#N/A,TRUE,"GENERAL";"TAB2",#N/A,TRUE,"GENERAL";"TAB3",#N/A,TRUE,"GENERAL";"TAB4",#N/A,TRUE,"GENERAL";"TAB5",#N/A,TRUE,"GENERAL"}</definedName>
    <definedName name="uio" localSheetId="24" hidden="1">{"TAB1",#N/A,TRUE,"GENERAL";"TAB2",#N/A,TRUE,"GENERAL";"TAB3",#N/A,TRUE,"GENERAL";"TAB4",#N/A,TRUE,"GENERAL";"TAB5",#N/A,TRUE,"GENERAL"}</definedName>
    <definedName name="uio" localSheetId="25" hidden="1">{"TAB1",#N/A,TRUE,"GENERAL";"TAB2",#N/A,TRUE,"GENERAL";"TAB3",#N/A,TRUE,"GENERAL";"TAB4",#N/A,TRUE,"GENERAL";"TAB5",#N/A,TRUE,"GENERAL"}</definedName>
    <definedName name="uio" localSheetId="26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14" hidden="1">{"TAB1",#N/A,TRUE,"GENERAL";"TAB2",#N/A,TRUE,"GENERAL";"TAB3",#N/A,TRUE,"GENERAL";"TAB4",#N/A,TRUE,"GENERAL";"TAB5",#N/A,TRUE,"GENERAL"}</definedName>
    <definedName name="uiou" localSheetId="20" hidden="1">{"TAB1",#N/A,TRUE,"GENERAL";"TAB2",#N/A,TRUE,"GENERAL";"TAB3",#N/A,TRUE,"GENERAL";"TAB4",#N/A,TRUE,"GENERAL";"TAB5",#N/A,TRUE,"GENERAL"}</definedName>
    <definedName name="uiou" localSheetId="23" hidden="1">{"TAB1",#N/A,TRUE,"GENERAL";"TAB2",#N/A,TRUE,"GENERAL";"TAB3",#N/A,TRUE,"GENERAL";"TAB4",#N/A,TRUE,"GENERAL";"TAB5",#N/A,TRUE,"GENERAL"}</definedName>
    <definedName name="uiou" localSheetId="24" hidden="1">{"TAB1",#N/A,TRUE,"GENERAL";"TAB2",#N/A,TRUE,"GENERAL";"TAB3",#N/A,TRUE,"GENERAL";"TAB4",#N/A,TRUE,"GENERAL";"TAB5",#N/A,TRUE,"GENERAL"}</definedName>
    <definedName name="uiou" localSheetId="25" hidden="1">{"TAB1",#N/A,TRUE,"GENERAL";"TAB2",#N/A,TRUE,"GENERAL";"TAB3",#N/A,TRUE,"GENERAL";"TAB4",#N/A,TRUE,"GENERAL";"TAB5",#N/A,TRUE,"GENERAL"}</definedName>
    <definedName name="uiou" localSheetId="26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0" hidden="1">{"via1",#N/A,TRUE,"general";"via2",#N/A,TRUE,"general";"via3",#N/A,TRUE,"general"}</definedName>
    <definedName name="uir" localSheetId="14" hidden="1">{"via1",#N/A,TRUE,"general";"via2",#N/A,TRUE,"general";"via3",#N/A,TRUE,"general"}</definedName>
    <definedName name="uir" localSheetId="20" hidden="1">{"via1",#N/A,TRUE,"general";"via2",#N/A,TRUE,"general";"via3",#N/A,TRUE,"general"}</definedName>
    <definedName name="uir" localSheetId="23" hidden="1">{"via1",#N/A,TRUE,"general";"via2",#N/A,TRUE,"general";"via3",#N/A,TRUE,"general"}</definedName>
    <definedName name="uir" localSheetId="24" hidden="1">{"via1",#N/A,TRUE,"general";"via2",#N/A,TRUE,"general";"via3",#N/A,TRUE,"general"}</definedName>
    <definedName name="uir" localSheetId="25" hidden="1">{"via1",#N/A,TRUE,"general";"via2",#N/A,TRUE,"general";"via3",#N/A,TRUE,"general"}</definedName>
    <definedName name="uir" localSheetId="26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14" hidden="1">{"TAB1",#N/A,TRUE,"GENERAL";"TAB2",#N/A,TRUE,"GENERAL";"TAB3",#N/A,TRUE,"GENERAL";"TAB4",#N/A,TRUE,"GENERAL";"TAB5",#N/A,TRUE,"GENERAL"}</definedName>
    <definedName name="uituii" localSheetId="20" hidden="1">{"TAB1",#N/A,TRUE,"GENERAL";"TAB2",#N/A,TRUE,"GENERAL";"TAB3",#N/A,TRUE,"GENERAL";"TAB4",#N/A,TRUE,"GENERAL";"TAB5",#N/A,TRUE,"GENERAL"}</definedName>
    <definedName name="uituii" localSheetId="23" hidden="1">{"TAB1",#N/A,TRUE,"GENERAL";"TAB2",#N/A,TRUE,"GENERAL";"TAB3",#N/A,TRUE,"GENERAL";"TAB4",#N/A,TRUE,"GENERAL";"TAB5",#N/A,TRUE,"GENERAL"}</definedName>
    <definedName name="uituii" localSheetId="24" hidden="1">{"TAB1",#N/A,TRUE,"GENERAL";"TAB2",#N/A,TRUE,"GENERAL";"TAB3",#N/A,TRUE,"GENERAL";"TAB4",#N/A,TRUE,"GENERAL";"TAB5",#N/A,TRUE,"GENERAL"}</definedName>
    <definedName name="uituii" localSheetId="25" hidden="1">{"TAB1",#N/A,TRUE,"GENERAL";"TAB2",#N/A,TRUE,"GENERAL";"TAB3",#N/A,TRUE,"GENERAL";"TAB4",#N/A,TRUE,"GENERAL";"TAB5",#N/A,TRUE,"GENERAL"}</definedName>
    <definedName name="uituii" localSheetId="26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0" hidden="1">{"via1",#N/A,TRUE,"general";"via2",#N/A,TRUE,"general";"via3",#N/A,TRUE,"general"}</definedName>
    <definedName name="uityjj" localSheetId="14" hidden="1">{"via1",#N/A,TRUE,"general";"via2",#N/A,TRUE,"general";"via3",#N/A,TRUE,"general"}</definedName>
    <definedName name="uityjj" localSheetId="20" hidden="1">{"via1",#N/A,TRUE,"general";"via2",#N/A,TRUE,"general";"via3",#N/A,TRUE,"general"}</definedName>
    <definedName name="uityjj" localSheetId="23" hidden="1">{"via1",#N/A,TRUE,"general";"via2",#N/A,TRUE,"general";"via3",#N/A,TRUE,"general"}</definedName>
    <definedName name="uityjj" localSheetId="24" hidden="1">{"via1",#N/A,TRUE,"general";"via2",#N/A,TRUE,"general";"via3",#N/A,TRUE,"general"}</definedName>
    <definedName name="uityjj" localSheetId="25" hidden="1">{"via1",#N/A,TRUE,"general";"via2",#N/A,TRUE,"general";"via3",#N/A,TRUE,"general"}</definedName>
    <definedName name="uityjj" localSheetId="26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14" hidden="1">{"TAB1",#N/A,TRUE,"GENERAL";"TAB2",#N/A,TRUE,"GENERAL";"TAB3",#N/A,TRUE,"GENERAL";"TAB4",#N/A,TRUE,"GENERAL";"TAB5",#N/A,TRUE,"GENERAL"}</definedName>
    <definedName name="uiufgj" localSheetId="20" hidden="1">{"TAB1",#N/A,TRUE,"GENERAL";"TAB2",#N/A,TRUE,"GENERAL";"TAB3",#N/A,TRUE,"GENERAL";"TAB4",#N/A,TRUE,"GENERAL";"TAB5",#N/A,TRUE,"GENERAL"}</definedName>
    <definedName name="uiufgj" localSheetId="23" hidden="1">{"TAB1",#N/A,TRUE,"GENERAL";"TAB2",#N/A,TRUE,"GENERAL";"TAB3",#N/A,TRUE,"GENERAL";"TAB4",#N/A,TRUE,"GENERAL";"TAB5",#N/A,TRUE,"GENERAL"}</definedName>
    <definedName name="uiufgj" localSheetId="24" hidden="1">{"TAB1",#N/A,TRUE,"GENERAL";"TAB2",#N/A,TRUE,"GENERAL";"TAB3",#N/A,TRUE,"GENERAL";"TAB4",#N/A,TRUE,"GENERAL";"TAB5",#N/A,TRUE,"GENERAL"}</definedName>
    <definedName name="uiufgj" localSheetId="25" hidden="1">{"TAB1",#N/A,TRUE,"GENERAL";"TAB2",#N/A,TRUE,"GENERAL";"TAB3",#N/A,TRUE,"GENERAL";"TAB4",#N/A,TRUE,"GENERAL";"TAB5",#N/A,TRUE,"GENERAL"}</definedName>
    <definedName name="uiufgj" localSheetId="26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14" hidden="1">{"TAB1",#N/A,TRUE,"GENERAL";"TAB2",#N/A,TRUE,"GENERAL";"TAB3",#N/A,TRUE,"GENERAL";"TAB4",#N/A,TRUE,"GENERAL";"TAB5",#N/A,TRUE,"GENERAL"}</definedName>
    <definedName name="UIUYI" localSheetId="20" hidden="1">{"TAB1",#N/A,TRUE,"GENERAL";"TAB2",#N/A,TRUE,"GENERAL";"TAB3",#N/A,TRUE,"GENERAL";"TAB4",#N/A,TRUE,"GENERAL";"TAB5",#N/A,TRUE,"GENERAL"}</definedName>
    <definedName name="UIUYI" localSheetId="23" hidden="1">{"TAB1",#N/A,TRUE,"GENERAL";"TAB2",#N/A,TRUE,"GENERAL";"TAB3",#N/A,TRUE,"GENERAL";"TAB4",#N/A,TRUE,"GENERAL";"TAB5",#N/A,TRUE,"GENERAL"}</definedName>
    <definedName name="UIUYI" localSheetId="24" hidden="1">{"TAB1",#N/A,TRUE,"GENERAL";"TAB2",#N/A,TRUE,"GENERAL";"TAB3",#N/A,TRUE,"GENERAL";"TAB4",#N/A,TRUE,"GENERAL";"TAB5",#N/A,TRUE,"GENERAL"}</definedName>
    <definedName name="UIUYI" localSheetId="25" hidden="1">{"TAB1",#N/A,TRUE,"GENERAL";"TAB2",#N/A,TRUE,"GENERAL";"TAB3",#N/A,TRUE,"GENERAL";"TAB4",#N/A,TRUE,"GENERAL";"TAB5",#N/A,TRUE,"GENERAL"}</definedName>
    <definedName name="UIUYI" localSheetId="26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localSheetId="40" hidden="1">#REF!</definedName>
    <definedName name="unj" localSheetId="10" hidden="1">#REF!</definedName>
    <definedName name="unj" localSheetId="41" hidden="1">#REF!</definedName>
    <definedName name="unj" localSheetId="44" hidden="1">#REF!</definedName>
    <definedName name="unj" localSheetId="14" hidden="1">#REF!</definedName>
    <definedName name="unj" localSheetId="50" hidden="1">#REF!</definedName>
    <definedName name="unj" localSheetId="20" hidden="1">#REF!</definedName>
    <definedName name="unj" localSheetId="51" hidden="1">#REF!</definedName>
    <definedName name="unj" localSheetId="21" hidden="1">#REF!</definedName>
    <definedName name="unj" localSheetId="52" hidden="1">#REF!</definedName>
    <definedName name="unj" localSheetId="53" hidden="1">#REF!</definedName>
    <definedName name="unj" localSheetId="23" hidden="1">#REF!</definedName>
    <definedName name="unj" localSheetId="54" hidden="1">#REF!</definedName>
    <definedName name="unj" localSheetId="55" hidden="1">#REF!</definedName>
    <definedName name="unj" localSheetId="25" hidden="1">#REF!</definedName>
    <definedName name="unj" localSheetId="56" hidden="1">#REF!</definedName>
    <definedName name="unj" localSheetId="26" hidden="1">#REF!</definedName>
    <definedName name="unj" localSheetId="37" hidden="1">#REF!</definedName>
    <definedName name="unj" hidden="1">#REF!</definedName>
    <definedName name="UOUIV" localSheetId="10" hidden="1">{"TAB1",#N/A,TRUE,"GENERAL";"TAB2",#N/A,TRUE,"GENERAL";"TAB3",#N/A,TRUE,"GENERAL";"TAB4",#N/A,TRUE,"GENERAL";"TAB5",#N/A,TRUE,"GENERAL"}</definedName>
    <definedName name="UOUIV" localSheetId="14" hidden="1">{"TAB1",#N/A,TRUE,"GENERAL";"TAB2",#N/A,TRUE,"GENERAL";"TAB3",#N/A,TRUE,"GENERAL";"TAB4",#N/A,TRUE,"GENERAL";"TAB5",#N/A,TRUE,"GENERAL"}</definedName>
    <definedName name="UOUIV" localSheetId="20" hidden="1">{"TAB1",#N/A,TRUE,"GENERAL";"TAB2",#N/A,TRUE,"GENERAL";"TAB3",#N/A,TRUE,"GENERAL";"TAB4",#N/A,TRUE,"GENERAL";"TAB5",#N/A,TRUE,"GENERAL"}</definedName>
    <definedName name="UOUIV" localSheetId="23" hidden="1">{"TAB1",#N/A,TRUE,"GENERAL";"TAB2",#N/A,TRUE,"GENERAL";"TAB3",#N/A,TRUE,"GENERAL";"TAB4",#N/A,TRUE,"GENERAL";"TAB5",#N/A,TRUE,"GENERAL"}</definedName>
    <definedName name="UOUIV" localSheetId="24" hidden="1">{"TAB1",#N/A,TRUE,"GENERAL";"TAB2",#N/A,TRUE,"GENERAL";"TAB3",#N/A,TRUE,"GENERAL";"TAB4",#N/A,TRUE,"GENERAL";"TAB5",#N/A,TRUE,"GENERAL"}</definedName>
    <definedName name="UOUIV" localSheetId="25" hidden="1">{"TAB1",#N/A,TRUE,"GENERAL";"TAB2",#N/A,TRUE,"GENERAL";"TAB3",#N/A,TRUE,"GENERAL";"TAB4",#N/A,TRUE,"GENERAL";"TAB5",#N/A,TRUE,"GENERAL"}</definedName>
    <definedName name="UOUIV" localSheetId="26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14" hidden="1">{"TAB1",#N/A,TRUE,"GENERAL";"TAB2",#N/A,TRUE,"GENERAL";"TAB3",#N/A,TRUE,"GENERAL";"TAB4",#N/A,TRUE,"GENERAL";"TAB5",#N/A,TRUE,"GENERAL"}</definedName>
    <definedName name="uryur" localSheetId="20" hidden="1">{"TAB1",#N/A,TRUE,"GENERAL";"TAB2",#N/A,TRUE,"GENERAL";"TAB3",#N/A,TRUE,"GENERAL";"TAB4",#N/A,TRUE,"GENERAL";"TAB5",#N/A,TRUE,"GENERAL"}</definedName>
    <definedName name="uryur" localSheetId="23" hidden="1">{"TAB1",#N/A,TRUE,"GENERAL";"TAB2",#N/A,TRUE,"GENERAL";"TAB3",#N/A,TRUE,"GENERAL";"TAB4",#N/A,TRUE,"GENERAL";"TAB5",#N/A,TRUE,"GENERAL"}</definedName>
    <definedName name="uryur" localSheetId="24" hidden="1">{"TAB1",#N/A,TRUE,"GENERAL";"TAB2",#N/A,TRUE,"GENERAL";"TAB3",#N/A,TRUE,"GENERAL";"TAB4",#N/A,TRUE,"GENERAL";"TAB5",#N/A,TRUE,"GENERAL"}</definedName>
    <definedName name="uryur" localSheetId="25" hidden="1">{"TAB1",#N/A,TRUE,"GENERAL";"TAB2",#N/A,TRUE,"GENERAL";"TAB3",#N/A,TRUE,"GENERAL";"TAB4",#N/A,TRUE,"GENERAL";"TAB5",#N/A,TRUE,"GENERAL"}</definedName>
    <definedName name="uryur" localSheetId="26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" localSheetId="14" hidden="1">{"TAB1",#N/A,TRUE,"GENERAL";"TAB2",#N/A,TRUE,"GENERAL";"TAB3",#N/A,TRUE,"GENERAL";"TAB4",#N/A,TRUE,"GENERAL";"TAB5",#N/A,TRUE,"GENERAL"}</definedName>
    <definedName name="uu" localSheetId="20" hidden="1">{"TAB1",#N/A,TRUE,"GENERAL";"TAB2",#N/A,TRUE,"GENERAL";"TAB3",#N/A,TRUE,"GENERAL";"TAB4",#N/A,TRUE,"GENERAL";"TAB5",#N/A,TRUE,"GENERAL"}</definedName>
    <definedName name="uu" localSheetId="23" hidden="1">{"TAB1",#N/A,TRUE,"GENERAL";"TAB2",#N/A,TRUE,"GENERAL";"TAB3",#N/A,TRUE,"GENERAL";"TAB4",#N/A,TRUE,"GENERAL";"TAB5",#N/A,TRUE,"GENERAL"}</definedName>
    <definedName name="uu" localSheetId="24" hidden="1">{"TAB1",#N/A,TRUE,"GENERAL";"TAB2",#N/A,TRUE,"GENERAL";"TAB3",#N/A,TRUE,"GENERAL";"TAB4",#N/A,TRUE,"GENERAL";"TAB5",#N/A,TRUE,"GENERAL"}</definedName>
    <definedName name="uu" localSheetId="25" hidden="1">{"TAB1",#N/A,TRUE,"GENERAL";"TAB2",#N/A,TRUE,"GENERAL";"TAB3",#N/A,TRUE,"GENERAL";"TAB4",#N/A,TRUE,"GENERAL";"TAB5",#N/A,TRUE,"GENERAL"}</definedName>
    <definedName name="uu" localSheetId="26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14" hidden="1">{"TAB1",#N/A,TRUE,"GENERAL";"TAB2",#N/A,TRUE,"GENERAL";"TAB3",#N/A,TRUE,"GENERAL";"TAB4",#N/A,TRUE,"GENERAL";"TAB5",#N/A,TRUE,"GENERAL"}</definedName>
    <definedName name="uuu" localSheetId="20" hidden="1">{"TAB1",#N/A,TRUE,"GENERAL";"TAB2",#N/A,TRUE,"GENERAL";"TAB3",#N/A,TRUE,"GENERAL";"TAB4",#N/A,TRUE,"GENERAL";"TAB5",#N/A,TRUE,"GENERAL"}</definedName>
    <definedName name="uuu" localSheetId="23" hidden="1">{"TAB1",#N/A,TRUE,"GENERAL";"TAB2",#N/A,TRUE,"GENERAL";"TAB3",#N/A,TRUE,"GENERAL";"TAB4",#N/A,TRUE,"GENERAL";"TAB5",#N/A,TRUE,"GENERAL"}</definedName>
    <definedName name="uuu" localSheetId="24" hidden="1">{"TAB1",#N/A,TRUE,"GENERAL";"TAB2",#N/A,TRUE,"GENERAL";"TAB3",#N/A,TRUE,"GENERAL";"TAB4",#N/A,TRUE,"GENERAL";"TAB5",#N/A,TRUE,"GENERAL"}</definedName>
    <definedName name="uuu" localSheetId="25" hidden="1">{"TAB1",#N/A,TRUE,"GENERAL";"TAB2",#N/A,TRUE,"GENERAL";"TAB3",#N/A,TRUE,"GENERAL";"TAB4",#N/A,TRUE,"GENERAL";"TAB5",#N/A,TRUE,"GENERAL"}</definedName>
    <definedName name="uuu" localSheetId="26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14" hidden="1">{"TAB1",#N/A,TRUE,"GENERAL";"TAB2",#N/A,TRUE,"GENERAL";"TAB3",#N/A,TRUE,"GENERAL";"TAB4",#N/A,TRUE,"GENERAL";"TAB5",#N/A,TRUE,"GENERAL"}</definedName>
    <definedName name="uuuuo" localSheetId="20" hidden="1">{"TAB1",#N/A,TRUE,"GENERAL";"TAB2",#N/A,TRUE,"GENERAL";"TAB3",#N/A,TRUE,"GENERAL";"TAB4",#N/A,TRUE,"GENERAL";"TAB5",#N/A,TRUE,"GENERAL"}</definedName>
    <definedName name="uuuuo" localSheetId="23" hidden="1">{"TAB1",#N/A,TRUE,"GENERAL";"TAB2",#N/A,TRUE,"GENERAL";"TAB3",#N/A,TRUE,"GENERAL";"TAB4",#N/A,TRUE,"GENERAL";"TAB5",#N/A,TRUE,"GENERAL"}</definedName>
    <definedName name="uuuuo" localSheetId="24" hidden="1">{"TAB1",#N/A,TRUE,"GENERAL";"TAB2",#N/A,TRUE,"GENERAL";"TAB3",#N/A,TRUE,"GENERAL";"TAB4",#N/A,TRUE,"GENERAL";"TAB5",#N/A,TRUE,"GENERAL"}</definedName>
    <definedName name="uuuuo" localSheetId="25" hidden="1">{"TAB1",#N/A,TRUE,"GENERAL";"TAB2",#N/A,TRUE,"GENERAL";"TAB3",#N/A,TRUE,"GENERAL";"TAB4",#N/A,TRUE,"GENERAL";"TAB5",#N/A,TRUE,"GENERAL"}</definedName>
    <definedName name="uuuuo" localSheetId="26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0" hidden="1">{"via1",#N/A,TRUE,"general";"via2",#N/A,TRUE,"general";"via3",#N/A,TRUE,"general"}</definedName>
    <definedName name="uuuuuj" localSheetId="14" hidden="1">{"via1",#N/A,TRUE,"general";"via2",#N/A,TRUE,"general";"via3",#N/A,TRUE,"general"}</definedName>
    <definedName name="uuuuuj" localSheetId="20" hidden="1">{"via1",#N/A,TRUE,"general";"via2",#N/A,TRUE,"general";"via3",#N/A,TRUE,"general"}</definedName>
    <definedName name="uuuuuj" localSheetId="23" hidden="1">{"via1",#N/A,TRUE,"general";"via2",#N/A,TRUE,"general";"via3",#N/A,TRUE,"general"}</definedName>
    <definedName name="uuuuuj" localSheetId="24" hidden="1">{"via1",#N/A,TRUE,"general";"via2",#N/A,TRUE,"general";"via3",#N/A,TRUE,"general"}</definedName>
    <definedName name="uuuuuj" localSheetId="25" hidden="1">{"via1",#N/A,TRUE,"general";"via2",#N/A,TRUE,"general";"via3",#N/A,TRUE,"general"}</definedName>
    <definedName name="uuuuuj" localSheetId="26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14" hidden="1">{"TAB1",#N/A,TRUE,"GENERAL";"TAB2",#N/A,TRUE,"GENERAL";"TAB3",#N/A,TRUE,"GENERAL";"TAB4",#N/A,TRUE,"GENERAL";"TAB5",#N/A,TRUE,"GENERAL"}</definedName>
    <definedName name="uwkap" localSheetId="20" hidden="1">{"TAB1",#N/A,TRUE,"GENERAL";"TAB2",#N/A,TRUE,"GENERAL";"TAB3",#N/A,TRUE,"GENERAL";"TAB4",#N/A,TRUE,"GENERAL";"TAB5",#N/A,TRUE,"GENERAL"}</definedName>
    <definedName name="uwkap" localSheetId="23" hidden="1">{"TAB1",#N/A,TRUE,"GENERAL";"TAB2",#N/A,TRUE,"GENERAL";"TAB3",#N/A,TRUE,"GENERAL";"TAB4",#N/A,TRUE,"GENERAL";"TAB5",#N/A,TRUE,"GENERAL"}</definedName>
    <definedName name="uwkap" localSheetId="24" hidden="1">{"TAB1",#N/A,TRUE,"GENERAL";"TAB2",#N/A,TRUE,"GENERAL";"TAB3",#N/A,TRUE,"GENERAL";"TAB4",#N/A,TRUE,"GENERAL";"TAB5",#N/A,TRUE,"GENERAL"}</definedName>
    <definedName name="uwkap" localSheetId="25" hidden="1">{"TAB1",#N/A,TRUE,"GENERAL";"TAB2",#N/A,TRUE,"GENERAL";"TAB3",#N/A,TRUE,"GENERAL";"TAB4",#N/A,TRUE,"GENERAL";"TAB5",#N/A,TRUE,"GENERAL"}</definedName>
    <definedName name="uwkap" localSheetId="26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14" hidden="1">{"TAB1",#N/A,TRUE,"GENERAL";"TAB2",#N/A,TRUE,"GENERAL";"TAB3",#N/A,TRUE,"GENERAL";"TAB4",#N/A,TRUE,"GENERAL";"TAB5",#N/A,TRUE,"GENERAL"}</definedName>
    <definedName name="uyiyiy" localSheetId="20" hidden="1">{"TAB1",#N/A,TRUE,"GENERAL";"TAB2",#N/A,TRUE,"GENERAL";"TAB3",#N/A,TRUE,"GENERAL";"TAB4",#N/A,TRUE,"GENERAL";"TAB5",#N/A,TRUE,"GENERAL"}</definedName>
    <definedName name="uyiyiy" localSheetId="23" hidden="1">{"TAB1",#N/A,TRUE,"GENERAL";"TAB2",#N/A,TRUE,"GENERAL";"TAB3",#N/A,TRUE,"GENERAL";"TAB4",#N/A,TRUE,"GENERAL";"TAB5",#N/A,TRUE,"GENERAL"}</definedName>
    <definedName name="uyiyiy" localSheetId="24" hidden="1">{"TAB1",#N/A,TRUE,"GENERAL";"TAB2",#N/A,TRUE,"GENERAL";"TAB3",#N/A,TRUE,"GENERAL";"TAB4",#N/A,TRUE,"GENERAL";"TAB5",#N/A,TRUE,"GENERAL"}</definedName>
    <definedName name="uyiyiy" localSheetId="25" hidden="1">{"TAB1",#N/A,TRUE,"GENERAL";"TAB2",#N/A,TRUE,"GENERAL";"TAB3",#N/A,TRUE,"GENERAL";"TAB4",#N/A,TRUE,"GENERAL";"TAB5",#N/A,TRUE,"GENERAL"}</definedName>
    <definedName name="uyiyiy" localSheetId="26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14" hidden="1">{"TAB1",#N/A,TRUE,"GENERAL";"TAB2",#N/A,TRUE,"GENERAL";"TAB3",#N/A,TRUE,"GENERAL";"TAB4",#N/A,TRUE,"GENERAL";"TAB5",#N/A,TRUE,"GENERAL"}</definedName>
    <definedName name="uytu" localSheetId="20" hidden="1">{"TAB1",#N/A,TRUE,"GENERAL";"TAB2",#N/A,TRUE,"GENERAL";"TAB3",#N/A,TRUE,"GENERAL";"TAB4",#N/A,TRUE,"GENERAL";"TAB5",#N/A,TRUE,"GENERAL"}</definedName>
    <definedName name="uytu" localSheetId="23" hidden="1">{"TAB1",#N/A,TRUE,"GENERAL";"TAB2",#N/A,TRUE,"GENERAL";"TAB3",#N/A,TRUE,"GENERAL";"TAB4",#N/A,TRUE,"GENERAL";"TAB5",#N/A,TRUE,"GENERAL"}</definedName>
    <definedName name="uytu" localSheetId="24" hidden="1">{"TAB1",#N/A,TRUE,"GENERAL";"TAB2",#N/A,TRUE,"GENERAL";"TAB3",#N/A,TRUE,"GENERAL";"TAB4",#N/A,TRUE,"GENERAL";"TAB5",#N/A,TRUE,"GENERAL"}</definedName>
    <definedName name="uytu" localSheetId="25" hidden="1">{"TAB1",#N/A,TRUE,"GENERAL";"TAB2",#N/A,TRUE,"GENERAL";"TAB3",#N/A,TRUE,"GENERAL";"TAB4",#N/A,TRUE,"GENERAL";"TAB5",#N/A,TRUE,"GENERAL"}</definedName>
    <definedName name="uytu" localSheetId="26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0" hidden="1">{"via1",#N/A,TRUE,"general";"via2",#N/A,TRUE,"general";"via3",#N/A,TRUE,"general"}</definedName>
    <definedName name="uyur" localSheetId="14" hidden="1">{"via1",#N/A,TRUE,"general";"via2",#N/A,TRUE,"general";"via3",#N/A,TRUE,"general"}</definedName>
    <definedName name="uyur" localSheetId="20" hidden="1">{"via1",#N/A,TRUE,"general";"via2",#N/A,TRUE,"general";"via3",#N/A,TRUE,"general"}</definedName>
    <definedName name="uyur" localSheetId="23" hidden="1">{"via1",#N/A,TRUE,"general";"via2",#N/A,TRUE,"general";"via3",#N/A,TRUE,"general"}</definedName>
    <definedName name="uyur" localSheetId="24" hidden="1">{"via1",#N/A,TRUE,"general";"via2",#N/A,TRUE,"general";"via3",#N/A,TRUE,"general"}</definedName>
    <definedName name="uyur" localSheetId="25" hidden="1">{"via1",#N/A,TRUE,"general";"via2",#N/A,TRUE,"general";"via3",#N/A,TRUE,"general"}</definedName>
    <definedName name="uyur" localSheetId="26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0" hidden="1">{"TAB1",#N/A,TRUE,"GENERAL";"TAB2",#N/A,TRUE,"GENERAL";"TAB3",#N/A,TRUE,"GENERAL";"TAB4",#N/A,TRUE,"GENERAL";"TAB5",#N/A,TRUE,"GENERAL"}</definedName>
    <definedName name="v" localSheetId="14" hidden="1">{"TAB1",#N/A,TRUE,"GENERAL";"TAB2",#N/A,TRUE,"GENERAL";"TAB3",#N/A,TRUE,"GENERAL";"TAB4",#N/A,TRUE,"GENERAL";"TAB5",#N/A,TRUE,"GENERAL"}</definedName>
    <definedName name="v" localSheetId="20" hidden="1">{"TAB1",#N/A,TRUE,"GENERAL";"TAB2",#N/A,TRUE,"GENERAL";"TAB3",#N/A,TRUE,"GENERAL";"TAB4",#N/A,TRUE,"GENERAL";"TAB5",#N/A,TRUE,"GENERAL"}</definedName>
    <definedName name="v" localSheetId="23" hidden="1">{"TAB1",#N/A,TRUE,"GENERAL";"TAB2",#N/A,TRUE,"GENERAL";"TAB3",#N/A,TRUE,"GENERAL";"TAB4",#N/A,TRUE,"GENERAL";"TAB5",#N/A,TRUE,"GENERAL"}</definedName>
    <definedName name="v" localSheetId="24" hidden="1">{"TAB1",#N/A,TRUE,"GENERAL";"TAB2",#N/A,TRUE,"GENERAL";"TAB3",#N/A,TRUE,"GENERAL";"TAB4",#N/A,TRUE,"GENERAL";"TAB5",#N/A,TRUE,"GENERAL"}</definedName>
    <definedName name="v" localSheetId="25" hidden="1">{"TAB1",#N/A,TRUE,"GENERAL";"TAB2",#N/A,TRUE,"GENERAL";"TAB3",#N/A,TRUE,"GENERAL";"TAB4",#N/A,TRUE,"GENERAL";"TAB5",#N/A,TRUE,"GENERAL"}</definedName>
    <definedName name="v" localSheetId="26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or" localSheetId="40" hidden="1">#REF!</definedName>
    <definedName name="valor" localSheetId="10" hidden="1">#REF!</definedName>
    <definedName name="valor" localSheetId="41" hidden="1">#REF!</definedName>
    <definedName name="valor" localSheetId="44" hidden="1">#REF!</definedName>
    <definedName name="valor" localSheetId="14" hidden="1">#REF!</definedName>
    <definedName name="valor" localSheetId="50" hidden="1">#REF!</definedName>
    <definedName name="valor" localSheetId="20" hidden="1">#REF!</definedName>
    <definedName name="valor" localSheetId="51" hidden="1">#REF!</definedName>
    <definedName name="valor" localSheetId="21" hidden="1">#REF!</definedName>
    <definedName name="valor" localSheetId="52" hidden="1">#REF!</definedName>
    <definedName name="valor" localSheetId="53" hidden="1">#REF!</definedName>
    <definedName name="valor" localSheetId="23" hidden="1">#REF!</definedName>
    <definedName name="valor" localSheetId="54" hidden="1">#REF!</definedName>
    <definedName name="valor" localSheetId="55" hidden="1">#REF!</definedName>
    <definedName name="valor" localSheetId="25" hidden="1">#REF!</definedName>
    <definedName name="valor" localSheetId="56" hidden="1">#REF!</definedName>
    <definedName name="valor" localSheetId="26" hidden="1">#REF!</definedName>
    <definedName name="valor" localSheetId="37" hidden="1">#REF!</definedName>
    <definedName name="valor" hidden="1">#REF!</definedName>
    <definedName name="vbvbvbvb" localSheetId="10" hidden="1">{"TAB1",#N/A,TRUE,"GENERAL";"TAB2",#N/A,TRUE,"GENERAL";"TAB3",#N/A,TRUE,"GENERAL";"TAB4",#N/A,TRUE,"GENERAL";"TAB5",#N/A,TRUE,"GENERAL"}</definedName>
    <definedName name="vbvbvbvb" localSheetId="14" hidden="1">{"TAB1",#N/A,TRUE,"GENERAL";"TAB2",#N/A,TRUE,"GENERAL";"TAB3",#N/A,TRUE,"GENERAL";"TAB4",#N/A,TRUE,"GENERAL";"TAB5",#N/A,TRUE,"GENERAL"}</definedName>
    <definedName name="vbvbvbvb" localSheetId="20" hidden="1">{"TAB1",#N/A,TRUE,"GENERAL";"TAB2",#N/A,TRUE,"GENERAL";"TAB3",#N/A,TRUE,"GENERAL";"TAB4",#N/A,TRUE,"GENERAL";"TAB5",#N/A,TRUE,"GENERAL"}</definedName>
    <definedName name="vbvbvbvb" localSheetId="23" hidden="1">{"TAB1",#N/A,TRUE,"GENERAL";"TAB2",#N/A,TRUE,"GENERAL";"TAB3",#N/A,TRUE,"GENERAL";"TAB4",#N/A,TRUE,"GENERAL";"TAB5",#N/A,TRUE,"GENERAL"}</definedName>
    <definedName name="vbvbvbvb" localSheetId="24" hidden="1">{"TAB1",#N/A,TRUE,"GENERAL";"TAB2",#N/A,TRUE,"GENERAL";"TAB3",#N/A,TRUE,"GENERAL";"TAB4",#N/A,TRUE,"GENERAL";"TAB5",#N/A,TRUE,"GENERAL"}</definedName>
    <definedName name="vbvbvbvb" localSheetId="25" hidden="1">{"TAB1",#N/A,TRUE,"GENERAL";"TAB2",#N/A,TRUE,"GENERAL";"TAB3",#N/A,TRUE,"GENERAL";"TAB4",#N/A,TRUE,"GENERAL";"TAB5",#N/A,TRUE,"GENERAL"}</definedName>
    <definedName name="vbvbvbvb" localSheetId="26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CJK" localSheetId="10" hidden="1">{"TAB1",#N/A,TRUE,"GENERAL";"TAB2",#N/A,TRUE,"GENERAL";"TAB3",#N/A,TRUE,"GENERAL";"TAB4",#N/A,TRUE,"GENERAL";"TAB5",#N/A,TRUE,"GENERAL"}</definedName>
    <definedName name="VDCJK" localSheetId="14" hidden="1">{"TAB1",#N/A,TRUE,"GENERAL";"TAB2",#N/A,TRUE,"GENERAL";"TAB3",#N/A,TRUE,"GENERAL";"TAB4",#N/A,TRUE,"GENERAL";"TAB5",#N/A,TRUE,"GENERAL"}</definedName>
    <definedName name="VDCJK" localSheetId="20" hidden="1">{"TAB1",#N/A,TRUE,"GENERAL";"TAB2",#N/A,TRUE,"GENERAL";"TAB3",#N/A,TRUE,"GENERAL";"TAB4",#N/A,TRUE,"GENERAL";"TAB5",#N/A,TRUE,"GENERAL"}</definedName>
    <definedName name="VDCJK" localSheetId="23" hidden="1">{"TAB1",#N/A,TRUE,"GENERAL";"TAB2",#N/A,TRUE,"GENERAL";"TAB3",#N/A,TRUE,"GENERAL";"TAB4",#N/A,TRUE,"GENERAL";"TAB5",#N/A,TRUE,"GENERAL"}</definedName>
    <definedName name="VDCJK" localSheetId="24" hidden="1">{"TAB1",#N/A,TRUE,"GENERAL";"TAB2",#N/A,TRUE,"GENERAL";"TAB3",#N/A,TRUE,"GENERAL";"TAB4",#N/A,TRUE,"GENERAL";"TAB5",#N/A,TRUE,"GENERAL"}</definedName>
    <definedName name="VDCJK" localSheetId="25" hidden="1">{"TAB1",#N/A,TRUE,"GENERAL";"TAB2",#N/A,TRUE,"GENERAL";"TAB3",#N/A,TRUE,"GENERAL";"TAB4",#N/A,TRUE,"GENERAL";"TAB5",#N/A,TRUE,"GENERAL"}</definedName>
    <definedName name="VDCJK" localSheetId="26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localSheetId="10" hidden="1">{"via1",#N/A,TRUE,"general";"via2",#N/A,TRUE,"general";"via3",#N/A,TRUE,"general"}</definedName>
    <definedName name="vdfvuio" localSheetId="14" hidden="1">{"via1",#N/A,TRUE,"general";"via2",#N/A,TRUE,"general";"via3",#N/A,TRUE,"general"}</definedName>
    <definedName name="vdfvuio" localSheetId="20" hidden="1">{"via1",#N/A,TRUE,"general";"via2",#N/A,TRUE,"general";"via3",#N/A,TRUE,"general"}</definedName>
    <definedName name="vdfvuio" localSheetId="23" hidden="1">{"via1",#N/A,TRUE,"general";"via2",#N/A,TRUE,"general";"via3",#N/A,TRUE,"general"}</definedName>
    <definedName name="vdfvuio" localSheetId="24" hidden="1">{"via1",#N/A,TRUE,"general";"via2",#N/A,TRUE,"general";"via3",#N/A,TRUE,"general"}</definedName>
    <definedName name="vdfvuio" localSheetId="25" hidden="1">{"via1",#N/A,TRUE,"general";"via2",#N/A,TRUE,"general";"via3",#N/A,TRUE,"general"}</definedName>
    <definedName name="vdfvuio" localSheetId="26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14" hidden="1">{"via1",#N/A,TRUE,"general";"via2",#N/A,TRUE,"general";"via3",#N/A,TRUE,"general"}</definedName>
    <definedName name="vdsvnj" localSheetId="20" hidden="1">{"via1",#N/A,TRUE,"general";"via2",#N/A,TRUE,"general";"via3",#N/A,TRUE,"general"}</definedName>
    <definedName name="vdsvnj" localSheetId="23" hidden="1">{"via1",#N/A,TRUE,"general";"via2",#N/A,TRUE,"general";"via3",#N/A,TRUE,"general"}</definedName>
    <definedName name="vdsvnj" localSheetId="24" hidden="1">{"via1",#N/A,TRUE,"general";"via2",#N/A,TRUE,"general";"via3",#N/A,TRUE,"general"}</definedName>
    <definedName name="vdsvnj" localSheetId="25" hidden="1">{"via1",#N/A,TRUE,"general";"via2",#N/A,TRUE,"general";"via3",#N/A,TRUE,"general"}</definedName>
    <definedName name="vdsvnj" localSheetId="26" hidden="1">{"via1",#N/A,TRUE,"general";"via2",#N/A,TRUE,"general";"via3",#N/A,TRUE,"general"}</definedName>
    <definedName name="vdsvnj" hidden="1">{"via1",#N/A,TRUE,"general";"via2",#N/A,TRUE,"general";"via3",#N/A,TRUE,"general"}</definedName>
    <definedName name="Version4OK" localSheetId="10" hidden="1">{"Datos de las Curvas",#N/A,TRUE,"TABLA-CALCULOS"}</definedName>
    <definedName name="Version4OK" localSheetId="14" hidden="1">{"Datos de las Curvas",#N/A,TRUE,"TABLA-CALCULOS"}</definedName>
    <definedName name="Version4OK" localSheetId="20" hidden="1">{"Datos de las Curvas",#N/A,TRUE,"TABLA-CALCULOS"}</definedName>
    <definedName name="Version4OK" localSheetId="23" hidden="1">{"Datos de las Curvas",#N/A,TRUE,"TABLA-CALCULOS"}</definedName>
    <definedName name="Version4OK" localSheetId="24" hidden="1">{"Datos de las Curvas",#N/A,TRUE,"TABLA-CALCULOS"}</definedName>
    <definedName name="Version4OK" localSheetId="25" hidden="1">{"Datos de las Curvas",#N/A,TRUE,"TABLA-CALCULOS"}</definedName>
    <definedName name="Version4OK" localSheetId="26" hidden="1">{"Datos de las Curvas",#N/A,TRUE,"TABLA-CALCULOS"}</definedName>
    <definedName name="Version4OK" hidden="1">{"Datos de las Curvas",#N/A,TRUE,"TABLA-CALCULOS"}</definedName>
    <definedName name="vfbgnhyt" localSheetId="10" hidden="1">{"via1",#N/A,TRUE,"general";"via2",#N/A,TRUE,"general";"via3",#N/A,TRUE,"general"}</definedName>
    <definedName name="vfbgnhyt" localSheetId="14" hidden="1">{"via1",#N/A,TRUE,"general";"via2",#N/A,TRUE,"general";"via3",#N/A,TRUE,"general"}</definedName>
    <definedName name="vfbgnhyt" localSheetId="20" hidden="1">{"via1",#N/A,TRUE,"general";"via2",#N/A,TRUE,"general";"via3",#N/A,TRUE,"general"}</definedName>
    <definedName name="vfbgnhyt" localSheetId="23" hidden="1">{"via1",#N/A,TRUE,"general";"via2",#N/A,TRUE,"general";"via3",#N/A,TRUE,"general"}</definedName>
    <definedName name="vfbgnhyt" localSheetId="24" hidden="1">{"via1",#N/A,TRUE,"general";"via2",#N/A,TRUE,"general";"via3",#N/A,TRUE,"general"}</definedName>
    <definedName name="vfbgnhyt" localSheetId="25" hidden="1">{"via1",#N/A,TRUE,"general";"via2",#N/A,TRUE,"general";"via3",#N/A,TRUE,"general"}</definedName>
    <definedName name="vfbgnhyt" localSheetId="26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14" hidden="1">{"TAB1",#N/A,TRUE,"GENERAL";"TAB2",#N/A,TRUE,"GENERAL";"TAB3",#N/A,TRUE,"GENERAL";"TAB4",#N/A,TRUE,"GENERAL";"TAB5",#N/A,TRUE,"GENERAL"}</definedName>
    <definedName name="vfvdv" localSheetId="20" hidden="1">{"TAB1",#N/A,TRUE,"GENERAL";"TAB2",#N/A,TRUE,"GENERAL";"TAB3",#N/A,TRUE,"GENERAL";"TAB4",#N/A,TRUE,"GENERAL";"TAB5",#N/A,TRUE,"GENERAL"}</definedName>
    <definedName name="vfvdv" localSheetId="23" hidden="1">{"TAB1",#N/A,TRUE,"GENERAL";"TAB2",#N/A,TRUE,"GENERAL";"TAB3",#N/A,TRUE,"GENERAL";"TAB4",#N/A,TRUE,"GENERAL";"TAB5",#N/A,TRUE,"GENERAL"}</definedName>
    <definedName name="vfvdv" localSheetId="24" hidden="1">{"TAB1",#N/A,TRUE,"GENERAL";"TAB2",#N/A,TRUE,"GENERAL";"TAB3",#N/A,TRUE,"GENERAL";"TAB4",#N/A,TRUE,"GENERAL";"TAB5",#N/A,TRUE,"GENERAL"}</definedName>
    <definedName name="vfvdv" localSheetId="25" hidden="1">{"TAB1",#N/A,TRUE,"GENERAL";"TAB2",#N/A,TRUE,"GENERAL";"TAB3",#N/A,TRUE,"GENERAL";"TAB4",#N/A,TRUE,"GENERAL";"TAB5",#N/A,TRUE,"GENERAL"}</definedName>
    <definedName name="vfvdv" localSheetId="26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14" hidden="1">{"TAB1",#N/A,TRUE,"GENERAL";"TAB2",#N/A,TRUE,"GENERAL";"TAB3",#N/A,TRUE,"GENERAL";"TAB4",#N/A,TRUE,"GENERAL";"TAB5",#N/A,TRUE,"GENERAL"}</definedName>
    <definedName name="vfvf" localSheetId="20" hidden="1">{"TAB1",#N/A,TRUE,"GENERAL";"TAB2",#N/A,TRUE,"GENERAL";"TAB3",#N/A,TRUE,"GENERAL";"TAB4",#N/A,TRUE,"GENERAL";"TAB5",#N/A,TRUE,"GENERAL"}</definedName>
    <definedName name="vfvf" localSheetId="23" hidden="1">{"TAB1",#N/A,TRUE,"GENERAL";"TAB2",#N/A,TRUE,"GENERAL";"TAB3",#N/A,TRUE,"GENERAL";"TAB4",#N/A,TRUE,"GENERAL";"TAB5",#N/A,TRUE,"GENERAL"}</definedName>
    <definedName name="vfvf" localSheetId="24" hidden="1">{"TAB1",#N/A,TRUE,"GENERAL";"TAB2",#N/A,TRUE,"GENERAL";"TAB3",#N/A,TRUE,"GENERAL";"TAB4",#N/A,TRUE,"GENERAL";"TAB5",#N/A,TRUE,"GENERAL"}</definedName>
    <definedName name="vfvf" localSheetId="25" hidden="1">{"TAB1",#N/A,TRUE,"GENERAL";"TAB2",#N/A,TRUE,"GENERAL";"TAB3",#N/A,TRUE,"GENERAL";"TAB4",#N/A,TRUE,"GENERAL";"TAB5",#N/A,TRUE,"GENERAL"}</definedName>
    <definedName name="vfvf" localSheetId="26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10" hidden="1">{"via1",#N/A,TRUE,"general";"via2",#N/A,TRUE,"general";"via3",#N/A,TRUE,"general"}</definedName>
    <definedName name="vk" localSheetId="14" hidden="1">{"via1",#N/A,TRUE,"general";"via2",#N/A,TRUE,"general";"via3",#N/A,TRUE,"general"}</definedName>
    <definedName name="vk" localSheetId="20" hidden="1">{"via1",#N/A,TRUE,"general";"via2",#N/A,TRUE,"general";"via3",#N/A,TRUE,"general"}</definedName>
    <definedName name="vk" localSheetId="23" hidden="1">{"via1",#N/A,TRUE,"general";"via2",#N/A,TRUE,"general";"via3",#N/A,TRUE,"general"}</definedName>
    <definedName name="vk" localSheetId="24" hidden="1">{"via1",#N/A,TRUE,"general";"via2",#N/A,TRUE,"general";"via3",#N/A,TRUE,"general"}</definedName>
    <definedName name="vk" localSheetId="25" hidden="1">{"via1",#N/A,TRUE,"general";"via2",#N/A,TRUE,"general";"via3",#N/A,TRUE,"general"}</definedName>
    <definedName name="vk" localSheetId="26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14" hidden="1">{"via1",#N/A,TRUE,"general";"via2",#N/A,TRUE,"general";"via3",#N/A,TRUE,"general"}</definedName>
    <definedName name="vnbvxb" localSheetId="20" hidden="1">{"via1",#N/A,TRUE,"general";"via2",#N/A,TRUE,"general";"via3",#N/A,TRUE,"general"}</definedName>
    <definedName name="vnbvxb" localSheetId="23" hidden="1">{"via1",#N/A,TRUE,"general";"via2",#N/A,TRUE,"general";"via3",#N/A,TRUE,"general"}</definedName>
    <definedName name="vnbvxb" localSheetId="24" hidden="1">{"via1",#N/A,TRUE,"general";"via2",#N/A,TRUE,"general";"via3",#N/A,TRUE,"general"}</definedName>
    <definedName name="vnbvxb" localSheetId="25" hidden="1">{"via1",#N/A,TRUE,"general";"via2",#N/A,TRUE,"general";"via3",#N/A,TRUE,"general"}</definedName>
    <definedName name="vnbvxb" localSheetId="26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14" hidden="1">{"TAB1",#N/A,TRUE,"GENERAL";"TAB2",#N/A,TRUE,"GENERAL";"TAB3",#N/A,TRUE,"GENERAL";"TAB4",#N/A,TRUE,"GENERAL";"TAB5",#N/A,TRUE,"GENERAL"}</definedName>
    <definedName name="VNVBN" localSheetId="20" hidden="1">{"TAB1",#N/A,TRUE,"GENERAL";"TAB2",#N/A,TRUE,"GENERAL";"TAB3",#N/A,TRUE,"GENERAL";"TAB4",#N/A,TRUE,"GENERAL";"TAB5",#N/A,TRUE,"GENERAL"}</definedName>
    <definedName name="VNVBN" localSheetId="23" hidden="1">{"TAB1",#N/A,TRUE,"GENERAL";"TAB2",#N/A,TRUE,"GENERAL";"TAB3",#N/A,TRUE,"GENERAL";"TAB4",#N/A,TRUE,"GENERAL";"TAB5",#N/A,TRUE,"GENERAL"}</definedName>
    <definedName name="VNVBN" localSheetId="24" hidden="1">{"TAB1",#N/A,TRUE,"GENERAL";"TAB2",#N/A,TRUE,"GENERAL";"TAB3",#N/A,TRUE,"GENERAL";"TAB4",#N/A,TRUE,"GENERAL";"TAB5",#N/A,TRUE,"GENERAL"}</definedName>
    <definedName name="VNVBN" localSheetId="25" hidden="1">{"TAB1",#N/A,TRUE,"GENERAL";"TAB2",#N/A,TRUE,"GENERAL";"TAB3",#N/A,TRUE,"GENERAL";"TAB4",#N/A,TRUE,"GENERAL";"TAB5",#N/A,TRUE,"GENERAL"}</definedName>
    <definedName name="VNVBN" localSheetId="26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10" hidden="1">{"via1",#N/A,TRUE,"general";"via2",#N/A,TRUE,"general";"via3",#N/A,TRUE,"general"}</definedName>
    <definedName name="vsdfj" localSheetId="14" hidden="1">{"via1",#N/A,TRUE,"general";"via2",#N/A,TRUE,"general";"via3",#N/A,TRUE,"general"}</definedName>
    <definedName name="vsdfj" localSheetId="20" hidden="1">{"via1",#N/A,TRUE,"general";"via2",#N/A,TRUE,"general";"via3",#N/A,TRUE,"general"}</definedName>
    <definedName name="vsdfj" localSheetId="23" hidden="1">{"via1",#N/A,TRUE,"general";"via2",#N/A,TRUE,"general";"via3",#N/A,TRUE,"general"}</definedName>
    <definedName name="vsdfj" localSheetId="24" hidden="1">{"via1",#N/A,TRUE,"general";"via2",#N/A,TRUE,"general";"via3",#N/A,TRUE,"general"}</definedName>
    <definedName name="vsdfj" localSheetId="25" hidden="1">{"via1",#N/A,TRUE,"general";"via2",#N/A,TRUE,"general";"via3",#N/A,TRUE,"general"}</definedName>
    <definedName name="vsdfj" localSheetId="26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14" hidden="1">{"via1",#N/A,TRUE,"general";"via2",#N/A,TRUE,"general";"via3",#N/A,TRUE,"general"}</definedName>
    <definedName name="vt" localSheetId="20" hidden="1">{"via1",#N/A,TRUE,"general";"via2",#N/A,TRUE,"general";"via3",#N/A,TRUE,"general"}</definedName>
    <definedName name="vt" localSheetId="23" hidden="1">{"via1",#N/A,TRUE,"general";"via2",#N/A,TRUE,"general";"via3",#N/A,TRUE,"general"}</definedName>
    <definedName name="vt" localSheetId="24" hidden="1">{"via1",#N/A,TRUE,"general";"via2",#N/A,TRUE,"general";"via3",#N/A,TRUE,"general"}</definedName>
    <definedName name="vt" localSheetId="25" hidden="1">{"via1",#N/A,TRUE,"general";"via2",#N/A,TRUE,"general";"via3",#N/A,TRUE,"general"}</definedName>
    <definedName name="vt" localSheetId="26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14" hidden="1">{"TAB1",#N/A,TRUE,"GENERAL";"TAB2",#N/A,TRUE,"GENERAL";"TAB3",#N/A,TRUE,"GENERAL";"TAB4",#N/A,TRUE,"GENERAL";"TAB5",#N/A,TRUE,"GENERAL"}</definedName>
    <definedName name="vvcxv" localSheetId="20" hidden="1">{"TAB1",#N/A,TRUE,"GENERAL";"TAB2",#N/A,TRUE,"GENERAL";"TAB3",#N/A,TRUE,"GENERAL";"TAB4",#N/A,TRUE,"GENERAL";"TAB5",#N/A,TRUE,"GENERAL"}</definedName>
    <definedName name="vvcxv" localSheetId="23" hidden="1">{"TAB1",#N/A,TRUE,"GENERAL";"TAB2",#N/A,TRUE,"GENERAL";"TAB3",#N/A,TRUE,"GENERAL";"TAB4",#N/A,TRUE,"GENERAL";"TAB5",#N/A,TRUE,"GENERAL"}</definedName>
    <definedName name="vvcxv" localSheetId="24" hidden="1">{"TAB1",#N/A,TRUE,"GENERAL";"TAB2",#N/A,TRUE,"GENERAL";"TAB3",#N/A,TRUE,"GENERAL";"TAB4",#N/A,TRUE,"GENERAL";"TAB5",#N/A,TRUE,"GENERAL"}</definedName>
    <definedName name="vvcxv" localSheetId="25" hidden="1">{"TAB1",#N/A,TRUE,"GENERAL";"TAB2",#N/A,TRUE,"GENERAL";"TAB3",#N/A,TRUE,"GENERAL";"TAB4",#N/A,TRUE,"GENERAL";"TAB5",#N/A,TRUE,"GENERAL"}</definedName>
    <definedName name="vvcxv" localSheetId="26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10" hidden="1">{"via1",#N/A,TRUE,"general";"via2",#N/A,TRUE,"general";"via3",#N/A,TRUE,"general"}</definedName>
    <definedName name="vvvvt" localSheetId="14" hidden="1">{"via1",#N/A,TRUE,"general";"via2",#N/A,TRUE,"general";"via3",#N/A,TRUE,"general"}</definedName>
    <definedName name="vvvvt" localSheetId="20" hidden="1">{"via1",#N/A,TRUE,"general";"via2",#N/A,TRUE,"general";"via3",#N/A,TRUE,"general"}</definedName>
    <definedName name="vvvvt" localSheetId="23" hidden="1">{"via1",#N/A,TRUE,"general";"via2",#N/A,TRUE,"general";"via3",#N/A,TRUE,"general"}</definedName>
    <definedName name="vvvvt" localSheetId="24" hidden="1">{"via1",#N/A,TRUE,"general";"via2",#N/A,TRUE,"general";"via3",#N/A,TRUE,"general"}</definedName>
    <definedName name="vvvvt" localSheetId="25" hidden="1">{"via1",#N/A,TRUE,"general";"via2",#N/A,TRUE,"general";"via3",#N/A,TRUE,"general"}</definedName>
    <definedName name="vvvvt" localSheetId="26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14" hidden="1">{"via1",#N/A,TRUE,"general";"via2",#N/A,TRUE,"general";"via3",#N/A,TRUE,"general"}</definedName>
    <definedName name="vvvvvvf" localSheetId="20" hidden="1">{"via1",#N/A,TRUE,"general";"via2",#N/A,TRUE,"general";"via3",#N/A,TRUE,"general"}</definedName>
    <definedName name="vvvvvvf" localSheetId="23" hidden="1">{"via1",#N/A,TRUE,"general";"via2",#N/A,TRUE,"general";"via3",#N/A,TRUE,"general"}</definedName>
    <definedName name="vvvvvvf" localSheetId="24" hidden="1">{"via1",#N/A,TRUE,"general";"via2",#N/A,TRUE,"general";"via3",#N/A,TRUE,"general"}</definedName>
    <definedName name="vvvvvvf" localSheetId="25" hidden="1">{"via1",#N/A,TRUE,"general";"via2",#N/A,TRUE,"general";"via3",#N/A,TRUE,"general"}</definedName>
    <definedName name="vvvvvvf" localSheetId="26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14" hidden="1">{"TAB1",#N/A,TRUE,"GENERAL";"TAB2",#N/A,TRUE,"GENERAL";"TAB3",#N/A,TRUE,"GENERAL";"TAB4",#N/A,TRUE,"GENERAL";"TAB5",#N/A,TRUE,"GENERAL"}</definedName>
    <definedName name="vy" localSheetId="20" hidden="1">{"TAB1",#N/A,TRUE,"GENERAL";"TAB2",#N/A,TRUE,"GENERAL";"TAB3",#N/A,TRUE,"GENERAL";"TAB4",#N/A,TRUE,"GENERAL";"TAB5",#N/A,TRUE,"GENERAL"}</definedName>
    <definedName name="vy" localSheetId="23" hidden="1">{"TAB1",#N/A,TRUE,"GENERAL";"TAB2",#N/A,TRUE,"GENERAL";"TAB3",#N/A,TRUE,"GENERAL";"TAB4",#N/A,TRUE,"GENERAL";"TAB5",#N/A,TRUE,"GENERAL"}</definedName>
    <definedName name="vy" localSheetId="24" hidden="1">{"TAB1",#N/A,TRUE,"GENERAL";"TAB2",#N/A,TRUE,"GENERAL";"TAB3",#N/A,TRUE,"GENERAL";"TAB4",#N/A,TRUE,"GENERAL";"TAB5",#N/A,TRUE,"GENERAL"}</definedName>
    <definedName name="vy" localSheetId="25" hidden="1">{"TAB1",#N/A,TRUE,"GENERAL";"TAB2",#N/A,TRUE,"GENERAL";"TAB3",#N/A,TRUE,"GENERAL";"TAB4",#N/A,TRUE,"GENERAL";"TAB5",#N/A,TRUE,"GENERAL"}</definedName>
    <definedName name="vy" localSheetId="26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0" hidden="1">{"via1",#N/A,TRUE,"general";"via2",#N/A,TRUE,"general";"via3",#N/A,TRUE,"general"}</definedName>
    <definedName name="w2w2w" localSheetId="14" hidden="1">{"via1",#N/A,TRUE,"general";"via2",#N/A,TRUE,"general";"via3",#N/A,TRUE,"general"}</definedName>
    <definedName name="w2w2w" localSheetId="20" hidden="1">{"via1",#N/A,TRUE,"general";"via2",#N/A,TRUE,"general";"via3",#N/A,TRUE,"general"}</definedName>
    <definedName name="w2w2w" localSheetId="23" hidden="1">{"via1",#N/A,TRUE,"general";"via2",#N/A,TRUE,"general";"via3",#N/A,TRUE,"general"}</definedName>
    <definedName name="w2w2w" localSheetId="24" hidden="1">{"via1",#N/A,TRUE,"general";"via2",#N/A,TRUE,"general";"via3",#N/A,TRUE,"general"}</definedName>
    <definedName name="w2w2w" localSheetId="25" hidden="1">{"via1",#N/A,TRUE,"general";"via2",#N/A,TRUE,"general";"via3",#N/A,TRUE,"general"}</definedName>
    <definedName name="w2w2w" localSheetId="26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10" hidden="1">{#N/A,#N/A,FALSE,"orthoflow";#N/A,#N/A,FALSE,"Miscelaneos";#N/A,#N/A,FALSE,"Instrumentacio";#N/A,#N/A,FALSE,"Electrico";#N/A,#N/A,FALSE,"Valv. Seguridad"}</definedName>
    <definedName name="WDD" localSheetId="14" hidden="1">{#N/A,#N/A,FALSE,"orthoflow";#N/A,#N/A,FALSE,"Miscelaneos";#N/A,#N/A,FALSE,"Instrumentacio";#N/A,#N/A,FALSE,"Electrico";#N/A,#N/A,FALSE,"Valv. Seguridad"}</definedName>
    <definedName name="WDD" localSheetId="20" hidden="1">{#N/A,#N/A,FALSE,"orthoflow";#N/A,#N/A,FALSE,"Miscelaneos";#N/A,#N/A,FALSE,"Instrumentacio";#N/A,#N/A,FALSE,"Electrico";#N/A,#N/A,FALSE,"Valv. Seguridad"}</definedName>
    <definedName name="WDD" localSheetId="23" hidden="1">{#N/A,#N/A,FALSE,"orthoflow";#N/A,#N/A,FALSE,"Miscelaneos";#N/A,#N/A,FALSE,"Instrumentacio";#N/A,#N/A,FALSE,"Electrico";#N/A,#N/A,FALSE,"Valv. Seguridad"}</definedName>
    <definedName name="WDD" localSheetId="24" hidden="1">{#N/A,#N/A,FALSE,"orthoflow";#N/A,#N/A,FALSE,"Miscelaneos";#N/A,#N/A,FALSE,"Instrumentacio";#N/A,#N/A,FALSE,"Electrico";#N/A,#N/A,FALSE,"Valv. Seguridad"}</definedName>
    <definedName name="WDD" localSheetId="25" hidden="1">{#N/A,#N/A,FALSE,"orthoflow";#N/A,#N/A,FALSE,"Miscelaneos";#N/A,#N/A,FALSE,"Instrumentacio";#N/A,#N/A,FALSE,"Electrico";#N/A,#N/A,FALSE,"Valv. Seguridad"}</definedName>
    <definedName name="WDD" localSheetId="26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10" hidden="1">{"TAB1",#N/A,TRUE,"GENERAL";"TAB2",#N/A,TRUE,"GENERAL";"TAB3",#N/A,TRUE,"GENERAL";"TAB4",#N/A,TRUE,"GENERAL";"TAB5",#N/A,TRUE,"GENERAL"}</definedName>
    <definedName name="werew" localSheetId="14" hidden="1">{"TAB1",#N/A,TRUE,"GENERAL";"TAB2",#N/A,TRUE,"GENERAL";"TAB3",#N/A,TRUE,"GENERAL";"TAB4",#N/A,TRUE,"GENERAL";"TAB5",#N/A,TRUE,"GENERAL"}</definedName>
    <definedName name="werew" localSheetId="20" hidden="1">{"TAB1",#N/A,TRUE,"GENERAL";"TAB2",#N/A,TRUE,"GENERAL";"TAB3",#N/A,TRUE,"GENERAL";"TAB4",#N/A,TRUE,"GENERAL";"TAB5",#N/A,TRUE,"GENERAL"}</definedName>
    <definedName name="werew" localSheetId="23" hidden="1">{"TAB1",#N/A,TRUE,"GENERAL";"TAB2",#N/A,TRUE,"GENERAL";"TAB3",#N/A,TRUE,"GENERAL";"TAB4",#N/A,TRUE,"GENERAL";"TAB5",#N/A,TRUE,"GENERAL"}</definedName>
    <definedName name="werew" localSheetId="24" hidden="1">{"TAB1",#N/A,TRUE,"GENERAL";"TAB2",#N/A,TRUE,"GENERAL";"TAB3",#N/A,TRUE,"GENERAL";"TAB4",#N/A,TRUE,"GENERAL";"TAB5",#N/A,TRUE,"GENERAL"}</definedName>
    <definedName name="werew" localSheetId="25" hidden="1">{"TAB1",#N/A,TRUE,"GENERAL";"TAB2",#N/A,TRUE,"GENERAL";"TAB3",#N/A,TRUE,"GENERAL";"TAB4",#N/A,TRUE,"GENERAL";"TAB5",#N/A,TRUE,"GENERAL"}</definedName>
    <definedName name="werew" localSheetId="26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0" hidden="1">{"via1",#N/A,TRUE,"general";"via2",#N/A,TRUE,"general";"via3",#N/A,TRUE,"general"}</definedName>
    <definedName name="WEREWR" localSheetId="14" hidden="1">{"via1",#N/A,TRUE,"general";"via2",#N/A,TRUE,"general";"via3",#N/A,TRUE,"general"}</definedName>
    <definedName name="WEREWR" localSheetId="20" hidden="1">{"via1",#N/A,TRUE,"general";"via2",#N/A,TRUE,"general";"via3",#N/A,TRUE,"general"}</definedName>
    <definedName name="WEREWR" localSheetId="23" hidden="1">{"via1",#N/A,TRUE,"general";"via2",#N/A,TRUE,"general";"via3",#N/A,TRUE,"general"}</definedName>
    <definedName name="WEREWR" localSheetId="24" hidden="1">{"via1",#N/A,TRUE,"general";"via2",#N/A,TRUE,"general";"via3",#N/A,TRUE,"general"}</definedName>
    <definedName name="WEREWR" localSheetId="25" hidden="1">{"via1",#N/A,TRUE,"general";"via2",#N/A,TRUE,"general";"via3",#N/A,TRUE,"general"}</definedName>
    <definedName name="WEREWR" localSheetId="26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14" hidden="1">{"TAB1",#N/A,TRUE,"GENERAL";"TAB2",#N/A,TRUE,"GENERAL";"TAB3",#N/A,TRUE,"GENERAL";"TAB4",#N/A,TRUE,"GENERAL";"TAB5",#N/A,TRUE,"GENERAL"}</definedName>
    <definedName name="werfdsf" localSheetId="20" hidden="1">{"TAB1",#N/A,TRUE,"GENERAL";"TAB2",#N/A,TRUE,"GENERAL";"TAB3",#N/A,TRUE,"GENERAL";"TAB4",#N/A,TRUE,"GENERAL";"TAB5",#N/A,TRUE,"GENERAL"}</definedName>
    <definedName name="werfdsf" localSheetId="23" hidden="1">{"TAB1",#N/A,TRUE,"GENERAL";"TAB2",#N/A,TRUE,"GENERAL";"TAB3",#N/A,TRUE,"GENERAL";"TAB4",#N/A,TRUE,"GENERAL";"TAB5",#N/A,TRUE,"GENERAL"}</definedName>
    <definedName name="werfdsf" localSheetId="24" hidden="1">{"TAB1",#N/A,TRUE,"GENERAL";"TAB2",#N/A,TRUE,"GENERAL";"TAB3",#N/A,TRUE,"GENERAL";"TAB4",#N/A,TRUE,"GENERAL";"TAB5",#N/A,TRUE,"GENERAL"}</definedName>
    <definedName name="werfdsf" localSheetId="25" hidden="1">{"TAB1",#N/A,TRUE,"GENERAL";"TAB2",#N/A,TRUE,"GENERAL";"TAB3",#N/A,TRUE,"GENERAL";"TAB4",#N/A,TRUE,"GENERAL";"TAB5",#N/A,TRUE,"GENERAL"}</definedName>
    <definedName name="werfdsf" localSheetId="26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0" hidden="1">{"via1",#N/A,TRUE,"general";"via2",#N/A,TRUE,"general";"via3",#N/A,TRUE,"general"}</definedName>
    <definedName name="werh" localSheetId="14" hidden="1">{"via1",#N/A,TRUE,"general";"via2",#N/A,TRUE,"general";"via3",#N/A,TRUE,"general"}</definedName>
    <definedName name="werh" localSheetId="20" hidden="1">{"via1",#N/A,TRUE,"general";"via2",#N/A,TRUE,"general";"via3",#N/A,TRUE,"general"}</definedName>
    <definedName name="werh" localSheetId="23" hidden="1">{"via1",#N/A,TRUE,"general";"via2",#N/A,TRUE,"general";"via3",#N/A,TRUE,"general"}</definedName>
    <definedName name="werh" localSheetId="24" hidden="1">{"via1",#N/A,TRUE,"general";"via2",#N/A,TRUE,"general";"via3",#N/A,TRUE,"general"}</definedName>
    <definedName name="werh" localSheetId="25" hidden="1">{"via1",#N/A,TRUE,"general";"via2",#N/A,TRUE,"general";"via3",#N/A,TRUE,"general"}</definedName>
    <definedName name="werh" localSheetId="26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14" hidden="1">{"via1",#N/A,TRUE,"general";"via2",#N/A,TRUE,"general";"via3",#N/A,TRUE,"general"}</definedName>
    <definedName name="wersfdfrguyo" localSheetId="20" hidden="1">{"via1",#N/A,TRUE,"general";"via2",#N/A,TRUE,"general";"via3",#N/A,TRUE,"general"}</definedName>
    <definedName name="wersfdfrguyo" localSheetId="23" hidden="1">{"via1",#N/A,TRUE,"general";"via2",#N/A,TRUE,"general";"via3",#N/A,TRUE,"general"}</definedName>
    <definedName name="wersfdfrguyo" localSheetId="24" hidden="1">{"via1",#N/A,TRUE,"general";"via2",#N/A,TRUE,"general";"via3",#N/A,TRUE,"general"}</definedName>
    <definedName name="wersfdfrguyo" localSheetId="25" hidden="1">{"via1",#N/A,TRUE,"general";"via2",#N/A,TRUE,"general";"via3",#N/A,TRUE,"general"}</definedName>
    <definedName name="wersfdfrguyo" localSheetId="26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14" hidden="1">{"via1",#N/A,TRUE,"general";"via2",#N/A,TRUE,"general";"via3",#N/A,TRUE,"general"}</definedName>
    <definedName name="werwr" localSheetId="20" hidden="1">{"via1",#N/A,TRUE,"general";"via2",#N/A,TRUE,"general";"via3",#N/A,TRUE,"general"}</definedName>
    <definedName name="werwr" localSheetId="23" hidden="1">{"via1",#N/A,TRUE,"general";"via2",#N/A,TRUE,"general";"via3",#N/A,TRUE,"general"}</definedName>
    <definedName name="werwr" localSheetId="24" hidden="1">{"via1",#N/A,TRUE,"general";"via2",#N/A,TRUE,"general";"via3",#N/A,TRUE,"general"}</definedName>
    <definedName name="werwr" localSheetId="25" hidden="1">{"via1",#N/A,TRUE,"general";"via2",#N/A,TRUE,"general";"via3",#N/A,TRUE,"general"}</definedName>
    <definedName name="werwr" localSheetId="26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14" hidden="1">{"TAB1",#N/A,TRUE,"GENERAL";"TAB2",#N/A,TRUE,"GENERAL";"TAB3",#N/A,TRUE,"GENERAL";"TAB4",#N/A,TRUE,"GENERAL";"TAB5",#N/A,TRUE,"GENERAL"}</definedName>
    <definedName name="WERWVN" localSheetId="20" hidden="1">{"TAB1",#N/A,TRUE,"GENERAL";"TAB2",#N/A,TRUE,"GENERAL";"TAB3",#N/A,TRUE,"GENERAL";"TAB4",#N/A,TRUE,"GENERAL";"TAB5",#N/A,TRUE,"GENERAL"}</definedName>
    <definedName name="WERWVN" localSheetId="23" hidden="1">{"TAB1",#N/A,TRUE,"GENERAL";"TAB2",#N/A,TRUE,"GENERAL";"TAB3",#N/A,TRUE,"GENERAL";"TAB4",#N/A,TRUE,"GENERAL";"TAB5",#N/A,TRUE,"GENERAL"}</definedName>
    <definedName name="WERWVN" localSheetId="24" hidden="1">{"TAB1",#N/A,TRUE,"GENERAL";"TAB2",#N/A,TRUE,"GENERAL";"TAB3",#N/A,TRUE,"GENERAL";"TAB4",#N/A,TRUE,"GENERAL";"TAB5",#N/A,TRUE,"GENERAL"}</definedName>
    <definedName name="WERWVN" localSheetId="25" hidden="1">{"TAB1",#N/A,TRUE,"GENERAL";"TAB2",#N/A,TRUE,"GENERAL";"TAB3",#N/A,TRUE,"GENERAL";"TAB4",#N/A,TRUE,"GENERAL";"TAB5",#N/A,TRUE,"GENERAL"}</definedName>
    <definedName name="WERWVN" localSheetId="26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0" hidden="1">{"via1",#N/A,TRUE,"general";"via2",#N/A,TRUE,"general";"via3",#N/A,TRUE,"general"}</definedName>
    <definedName name="wetrew" localSheetId="14" hidden="1">{"via1",#N/A,TRUE,"general";"via2",#N/A,TRUE,"general";"via3",#N/A,TRUE,"general"}</definedName>
    <definedName name="wetrew" localSheetId="20" hidden="1">{"via1",#N/A,TRUE,"general";"via2",#N/A,TRUE,"general";"via3",#N/A,TRUE,"general"}</definedName>
    <definedName name="wetrew" localSheetId="23" hidden="1">{"via1",#N/A,TRUE,"general";"via2",#N/A,TRUE,"general";"via3",#N/A,TRUE,"general"}</definedName>
    <definedName name="wetrew" localSheetId="24" hidden="1">{"via1",#N/A,TRUE,"general";"via2",#N/A,TRUE,"general";"via3",#N/A,TRUE,"general"}</definedName>
    <definedName name="wetrew" localSheetId="25" hidden="1">{"via1",#N/A,TRUE,"general";"via2",#N/A,TRUE,"general";"via3",#N/A,TRUE,"general"}</definedName>
    <definedName name="wetrew" localSheetId="26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14" hidden="1">{"via1",#N/A,TRUE,"general";"via2",#N/A,TRUE,"general";"via3",#N/A,TRUE,"general"}</definedName>
    <definedName name="wettt" localSheetId="20" hidden="1">{"via1",#N/A,TRUE,"general";"via2",#N/A,TRUE,"general";"via3",#N/A,TRUE,"general"}</definedName>
    <definedName name="wettt" localSheetId="23" hidden="1">{"via1",#N/A,TRUE,"general";"via2",#N/A,TRUE,"general";"via3",#N/A,TRUE,"general"}</definedName>
    <definedName name="wettt" localSheetId="24" hidden="1">{"via1",#N/A,TRUE,"general";"via2",#N/A,TRUE,"general";"via3",#N/A,TRUE,"general"}</definedName>
    <definedName name="wettt" localSheetId="25" hidden="1">{"via1",#N/A,TRUE,"general";"via2",#N/A,TRUE,"general";"via3",#N/A,TRUE,"general"}</definedName>
    <definedName name="wettt" localSheetId="26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14" hidden="1">{"via1",#N/A,TRUE,"general";"via2",#N/A,TRUE,"general";"via3",#N/A,TRUE,"general"}</definedName>
    <definedName name="wetwretd" localSheetId="20" hidden="1">{"via1",#N/A,TRUE,"general";"via2",#N/A,TRUE,"general";"via3",#N/A,TRUE,"general"}</definedName>
    <definedName name="wetwretd" localSheetId="23" hidden="1">{"via1",#N/A,TRUE,"general";"via2",#N/A,TRUE,"general";"via3",#N/A,TRUE,"general"}</definedName>
    <definedName name="wetwretd" localSheetId="24" hidden="1">{"via1",#N/A,TRUE,"general";"via2",#N/A,TRUE,"general";"via3",#N/A,TRUE,"general"}</definedName>
    <definedName name="wetwretd" localSheetId="25" hidden="1">{"via1",#N/A,TRUE,"general";"via2",#N/A,TRUE,"general";"via3",#N/A,TRUE,"general"}</definedName>
    <definedName name="wetwretd" localSheetId="26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14" hidden="1">{"via1",#N/A,TRUE,"general";"via2",#N/A,TRUE,"general";"via3",#N/A,TRUE,"general"}</definedName>
    <definedName name="wew" localSheetId="20" hidden="1">{"via1",#N/A,TRUE,"general";"via2",#N/A,TRUE,"general";"via3",#N/A,TRUE,"general"}</definedName>
    <definedName name="wew" localSheetId="23" hidden="1">{"via1",#N/A,TRUE,"general";"via2",#N/A,TRUE,"general";"via3",#N/A,TRUE,"general"}</definedName>
    <definedName name="wew" localSheetId="24" hidden="1">{"via1",#N/A,TRUE,"general";"via2",#N/A,TRUE,"general";"via3",#N/A,TRUE,"general"}</definedName>
    <definedName name="wew" localSheetId="25" hidden="1">{"via1",#N/A,TRUE,"general";"via2",#N/A,TRUE,"general";"via3",#N/A,TRUE,"general"}</definedName>
    <definedName name="wew" localSheetId="26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14" hidden="1">{"via1",#N/A,TRUE,"general";"via2",#N/A,TRUE,"general";"via3",#N/A,TRUE,"general"}</definedName>
    <definedName name="wffag" localSheetId="20" hidden="1">{"via1",#N/A,TRUE,"general";"via2",#N/A,TRUE,"general";"via3",#N/A,TRUE,"general"}</definedName>
    <definedName name="wffag" localSheetId="23" hidden="1">{"via1",#N/A,TRUE,"general";"via2",#N/A,TRUE,"general";"via3",#N/A,TRUE,"general"}</definedName>
    <definedName name="wffag" localSheetId="24" hidden="1">{"via1",#N/A,TRUE,"general";"via2",#N/A,TRUE,"general";"via3",#N/A,TRUE,"general"}</definedName>
    <definedName name="wffag" localSheetId="25" hidden="1">{"via1",#N/A,TRUE,"general";"via2",#N/A,TRUE,"general";"via3",#N/A,TRUE,"general"}</definedName>
    <definedName name="wffag" localSheetId="26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14" hidden="1">{"TAB1",#N/A,TRUE,"GENERAL";"TAB2",#N/A,TRUE,"GENERAL";"TAB3",#N/A,TRUE,"GENERAL";"TAB4",#N/A,TRUE,"GENERAL";"TAB5",#N/A,TRUE,"GENERAL"}</definedName>
    <definedName name="WQEEWQ" localSheetId="20" hidden="1">{"TAB1",#N/A,TRUE,"GENERAL";"TAB2",#N/A,TRUE,"GENERAL";"TAB3",#N/A,TRUE,"GENERAL";"TAB4",#N/A,TRUE,"GENERAL";"TAB5",#N/A,TRUE,"GENERAL"}</definedName>
    <definedName name="WQEEWQ" localSheetId="23" hidden="1">{"TAB1",#N/A,TRUE,"GENERAL";"TAB2",#N/A,TRUE,"GENERAL";"TAB3",#N/A,TRUE,"GENERAL";"TAB4",#N/A,TRUE,"GENERAL";"TAB5",#N/A,TRUE,"GENERAL"}</definedName>
    <definedName name="WQEEWQ" localSheetId="24" hidden="1">{"TAB1",#N/A,TRUE,"GENERAL";"TAB2",#N/A,TRUE,"GENERAL";"TAB3",#N/A,TRUE,"GENERAL";"TAB4",#N/A,TRUE,"GENERAL";"TAB5",#N/A,TRUE,"GENERAL"}</definedName>
    <definedName name="WQEEWQ" localSheetId="25" hidden="1">{"TAB1",#N/A,TRUE,"GENERAL";"TAB2",#N/A,TRUE,"GENERAL";"TAB3",#N/A,TRUE,"GENERAL";"TAB4",#N/A,TRUE,"GENERAL";"TAB5",#N/A,TRUE,"GENERAL"}</definedName>
    <definedName name="WQEEWQ" localSheetId="26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localSheetId="10" hidden="1">{#N/A,#N/A,TRUE,"CODIGO DEPENDENCIA"}</definedName>
    <definedName name="wrn.ar." localSheetId="14" hidden="1">{#N/A,#N/A,TRUE,"CODIGO DEPENDENCIA"}</definedName>
    <definedName name="wrn.ar." localSheetId="20" hidden="1">{#N/A,#N/A,TRUE,"CODIGO DEPENDENCIA"}</definedName>
    <definedName name="wrn.ar." localSheetId="23" hidden="1">{#N/A,#N/A,TRUE,"CODIGO DEPENDENCIA"}</definedName>
    <definedName name="wrn.ar." localSheetId="24" hidden="1">{#N/A,#N/A,TRUE,"CODIGO DEPENDENCIA"}</definedName>
    <definedName name="wrn.ar." localSheetId="25" hidden="1">{#N/A,#N/A,TRUE,"CODIGO DEPENDENCIA"}</definedName>
    <definedName name="wrn.ar." localSheetId="26" hidden="1">{#N/A,#N/A,TRUE,"CODIGO DEPENDENCIA"}</definedName>
    <definedName name="wrn.ar." hidden="1">{#N/A,#N/A,TRUE,"CODIGO DEPENDENCIA"}</definedName>
    <definedName name="wrn.civil._.works." localSheetId="10" hidden="1">{#N/A,#N/A,TRUE,"1842CWN0"}</definedName>
    <definedName name="wrn.civil._.works." localSheetId="14" hidden="1">{#N/A,#N/A,TRUE,"1842CWN0"}</definedName>
    <definedName name="wrn.civil._.works." localSheetId="20" hidden="1">{#N/A,#N/A,TRUE,"1842CWN0"}</definedName>
    <definedName name="wrn.civil._.works." localSheetId="23" hidden="1">{#N/A,#N/A,TRUE,"1842CWN0"}</definedName>
    <definedName name="wrn.civil._.works." localSheetId="24" hidden="1">{#N/A,#N/A,TRUE,"1842CWN0"}</definedName>
    <definedName name="wrn.civil._.works." localSheetId="25" hidden="1">{#N/A,#N/A,TRUE,"1842CWN0"}</definedName>
    <definedName name="wrn.civil._.works." localSheetId="26" hidden="1">{#N/A,#N/A,TRUE,"1842CWN0"}</definedName>
    <definedName name="wrn.civil._.works." hidden="1">{#N/A,#N/A,TRUE,"1842CWN0"}</definedName>
    <definedName name="wrn.ESTADO._.REHABILITACION." localSheetId="10" hidden="1">{"PRES REHAB ARM-PER POR ITEMS  KM A KM",#N/A,TRUE,"Rehabilitacion Arm-Per"}</definedName>
    <definedName name="wrn.ESTADO._.REHABILITACION." localSheetId="14" hidden="1">{"PRES REHAB ARM-PER POR ITEMS  KM A KM",#N/A,TRUE,"Rehabilitacion Arm-Per"}</definedName>
    <definedName name="wrn.ESTADO._.REHABILITACION." localSheetId="20" hidden="1">{"PRES REHAB ARM-PER POR ITEMS  KM A KM",#N/A,TRUE,"Rehabilitacion Arm-Per"}</definedName>
    <definedName name="wrn.ESTADO._.REHABILITACION." localSheetId="23" hidden="1">{"PRES REHAB ARM-PER POR ITEMS  KM A KM",#N/A,TRUE,"Rehabilitacion Arm-Per"}</definedName>
    <definedName name="wrn.ESTADO._.REHABILITACION." localSheetId="24" hidden="1">{"PRES REHAB ARM-PER POR ITEMS  KM A KM",#N/A,TRUE,"Rehabilitacion Arm-Per"}</definedName>
    <definedName name="wrn.ESTADO._.REHABILITACION." localSheetId="25" hidden="1">{"PRES REHAB ARM-PER POR ITEMS  KM A KM",#N/A,TRUE,"Rehabilitacion Arm-Per"}</definedName>
    <definedName name="wrn.ESTADO._.REHABILITACION." localSheetId="26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1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14" hidden="1">{"TAB1",#N/A,TRUE,"GENERAL";"TAB2",#N/A,TRUE,"GENERAL";"TAB3",#N/A,TRUE,"GENERAL";"TAB4",#N/A,TRUE,"GENERAL";"TAB5",#N/A,TRUE,"GENERAL"}</definedName>
    <definedName name="wrn.GENERAL." localSheetId="20" hidden="1">{"TAB1",#N/A,TRUE,"GENERAL";"TAB2",#N/A,TRUE,"GENERAL";"TAB3",#N/A,TRUE,"GENERAL";"TAB4",#N/A,TRUE,"GENERAL";"TAB5",#N/A,TRUE,"GENERAL"}</definedName>
    <definedName name="wrn.GENERAL." localSheetId="23" hidden="1">{"TAB1",#N/A,TRUE,"GENERAL";"TAB2",#N/A,TRUE,"GENERAL";"TAB3",#N/A,TRUE,"GENERAL";"TAB4",#N/A,TRUE,"GENERAL";"TAB5",#N/A,TRUE,"GENERAL"}</definedName>
    <definedName name="wrn.GENERAL." localSheetId="24" hidden="1">{"TAB1",#N/A,TRUE,"GENERAL";"TAB2",#N/A,TRUE,"GENERAL";"TAB3",#N/A,TRUE,"GENERAL";"TAB4",#N/A,TRUE,"GENERAL";"TAB5",#N/A,TRUE,"GENERAL"}</definedName>
    <definedName name="wrn.GENERAL." localSheetId="25" hidden="1">{"TAB1",#N/A,TRUE,"GENERAL";"TAB2",#N/A,TRUE,"GENERAL";"TAB3",#N/A,TRUE,"GENERAL";"TAB4",#N/A,TRUE,"GENERAL";"TAB5",#N/A,TRUE,"GENERAL"}</definedName>
    <definedName name="wrn.GENERAL." localSheetId="26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10" hidden="1">{"TAB1",#N/A,TRUE,"GENERAL";"TAB2",#N/A,TRUE,"GENERAL";"TAB3",#N/A,TRUE,"GENERAL";"TAB4",#N/A,TRUE,"GENERAL";"TAB5",#N/A,TRUE,"GENERAL"}</definedName>
    <definedName name="wrn.GENERAL._1" localSheetId="14" hidden="1">{"TAB1",#N/A,TRUE,"GENERAL";"TAB2",#N/A,TRUE,"GENERAL";"TAB3",#N/A,TRUE,"GENERAL";"TAB4",#N/A,TRUE,"GENERAL";"TAB5",#N/A,TRUE,"GENERAL"}</definedName>
    <definedName name="wrn.GENERAL._1" localSheetId="20" hidden="1">{"TAB1",#N/A,TRUE,"GENERAL";"TAB2",#N/A,TRUE,"GENERAL";"TAB3",#N/A,TRUE,"GENERAL";"TAB4",#N/A,TRUE,"GENERAL";"TAB5",#N/A,TRUE,"GENERAL"}</definedName>
    <definedName name="wrn.GENERAL._1" localSheetId="23" hidden="1">{"TAB1",#N/A,TRUE,"GENERAL";"TAB2",#N/A,TRUE,"GENERAL";"TAB3",#N/A,TRUE,"GENERAL";"TAB4",#N/A,TRUE,"GENERAL";"TAB5",#N/A,TRUE,"GENERAL"}</definedName>
    <definedName name="wrn.GENERAL._1" localSheetId="24" hidden="1">{"TAB1",#N/A,TRUE,"GENERAL";"TAB2",#N/A,TRUE,"GENERAL";"TAB3",#N/A,TRUE,"GENERAL";"TAB4",#N/A,TRUE,"GENERAL";"TAB5",#N/A,TRUE,"GENERAL"}</definedName>
    <definedName name="wrn.GENERAL._1" localSheetId="25" hidden="1">{"TAB1",#N/A,TRUE,"GENERAL";"TAB2",#N/A,TRUE,"GENERAL";"TAB3",#N/A,TRUE,"GENERAL";"TAB4",#N/A,TRUE,"GENERAL";"TAB5",#N/A,TRUE,"GENERAL"}</definedName>
    <definedName name="wrn.GENERAL._1" localSheetId="26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10" hidden="1">{#N/A,#N/A,TRUE,"INGENIERIA";#N/A,#N/A,TRUE,"COMPRAS";#N/A,#N/A,TRUE,"DIRECCION";#N/A,#N/A,TRUE,"RESUMEN"}</definedName>
    <definedName name="wrn.GERENCIA." localSheetId="14" hidden="1">{#N/A,#N/A,TRUE,"INGENIERIA";#N/A,#N/A,TRUE,"COMPRAS";#N/A,#N/A,TRUE,"DIRECCION";#N/A,#N/A,TRUE,"RESUMEN"}</definedName>
    <definedName name="wrn.GERENCIA." localSheetId="20" hidden="1">{#N/A,#N/A,TRUE,"INGENIERIA";#N/A,#N/A,TRUE,"COMPRAS";#N/A,#N/A,TRUE,"DIRECCION";#N/A,#N/A,TRUE,"RESUMEN"}</definedName>
    <definedName name="wrn.GERENCIA." localSheetId="23" hidden="1">{#N/A,#N/A,TRUE,"INGENIERIA";#N/A,#N/A,TRUE,"COMPRAS";#N/A,#N/A,TRUE,"DIRECCION";#N/A,#N/A,TRUE,"RESUMEN"}</definedName>
    <definedName name="wrn.GERENCIA." localSheetId="24" hidden="1">{#N/A,#N/A,TRUE,"INGENIERIA";#N/A,#N/A,TRUE,"COMPRAS";#N/A,#N/A,TRUE,"DIRECCION";#N/A,#N/A,TRUE,"RESUMEN"}</definedName>
    <definedName name="wrn.GERENCIA." localSheetId="25" hidden="1">{#N/A,#N/A,TRUE,"INGENIERIA";#N/A,#N/A,TRUE,"COMPRAS";#N/A,#N/A,TRUE,"DIRECCION";#N/A,#N/A,TRUE,"RESUMEN"}</definedName>
    <definedName name="wrn.GERENCIA." localSheetId="26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localSheetId="10" hidden="1">{"Datos de las Curvas",#N/A,TRUE,"TABLA-CALCULOS"}</definedName>
    <definedName name="wrn.Impresion._.Datos._.de._.las._.Curvas." localSheetId="14" hidden="1">{"Datos de las Curvas",#N/A,TRUE,"TABLA-CALCULOS"}</definedName>
    <definedName name="wrn.Impresion._.Datos._.de._.las._.Curvas." localSheetId="20" hidden="1">{"Datos de las Curvas",#N/A,TRUE,"TABLA-CALCULOS"}</definedName>
    <definedName name="wrn.Impresion._.Datos._.de._.las._.Curvas." localSheetId="23" hidden="1">{"Datos de las Curvas",#N/A,TRUE,"TABLA-CALCULOS"}</definedName>
    <definedName name="wrn.Impresion._.Datos._.de._.las._.Curvas." localSheetId="24" hidden="1">{"Datos de las Curvas",#N/A,TRUE,"TABLA-CALCULOS"}</definedName>
    <definedName name="wrn.Impresion._.Datos._.de._.las._.Curvas." localSheetId="25" hidden="1">{"Datos de las Curvas",#N/A,TRUE,"TABLA-CALCULOS"}</definedName>
    <definedName name="wrn.Impresion._.Datos._.de._.las._.Curvas." localSheetId="26" hidden="1">{"Datos de las Curvas",#N/A,TRUE,"TABLA-CALCULOS"}</definedName>
    <definedName name="wrn.Impresion._.Datos._.de._.las._.Curvas." hidden="1">{"Datos de las Curvas",#N/A,TRUE,"TABLA-CALCULOS"}</definedName>
    <definedName name="wrn.julio24." localSheetId="10" hidden="1">{#N/A,#N/A,FALSE,"310.1";#N/A,#N/A,FALSE,"321.1";#N/A,#N/A,FALSE,"320.3";#N/A,#N/A,FALSE,"330.1"}</definedName>
    <definedName name="wrn.julio24." localSheetId="14" hidden="1">{#N/A,#N/A,FALSE,"310.1";#N/A,#N/A,FALSE,"321.1";#N/A,#N/A,FALSE,"320.3";#N/A,#N/A,FALSE,"330.1"}</definedName>
    <definedName name="wrn.julio24." localSheetId="20" hidden="1">{#N/A,#N/A,FALSE,"310.1";#N/A,#N/A,FALSE,"321.1";#N/A,#N/A,FALSE,"320.3";#N/A,#N/A,FALSE,"330.1"}</definedName>
    <definedName name="wrn.julio24." localSheetId="23" hidden="1">{#N/A,#N/A,FALSE,"310.1";#N/A,#N/A,FALSE,"321.1";#N/A,#N/A,FALSE,"320.3";#N/A,#N/A,FALSE,"330.1"}</definedName>
    <definedName name="wrn.julio24." localSheetId="24" hidden="1">{#N/A,#N/A,FALSE,"310.1";#N/A,#N/A,FALSE,"321.1";#N/A,#N/A,FALSE,"320.3";#N/A,#N/A,FALSE,"330.1"}</definedName>
    <definedName name="wrn.julio24." localSheetId="25" hidden="1">{#N/A,#N/A,FALSE,"310.1";#N/A,#N/A,FALSE,"321.1";#N/A,#N/A,FALSE,"320.3";#N/A,#N/A,FALSE,"330.1"}</definedName>
    <definedName name="wrn.julio24." localSheetId="26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listado." localSheetId="10" hidden="1">{#N/A,#N/A,FALSE,"PROPON.2001"}</definedName>
    <definedName name="wrn.listado." localSheetId="14" hidden="1">{#N/A,#N/A,FALSE,"PROPON.2001"}</definedName>
    <definedName name="wrn.listado." localSheetId="20" hidden="1">{#N/A,#N/A,FALSE,"PROPON.2001"}</definedName>
    <definedName name="wrn.listado." localSheetId="23" hidden="1">{#N/A,#N/A,FALSE,"PROPON.2001"}</definedName>
    <definedName name="wrn.listado." localSheetId="24" hidden="1">{#N/A,#N/A,FALSE,"PROPON.2001"}</definedName>
    <definedName name="wrn.listado." localSheetId="25" hidden="1">{#N/A,#N/A,FALSE,"PROPON.2001"}</definedName>
    <definedName name="wrn.listado." localSheetId="26" hidden="1">{#N/A,#N/A,FALSE,"PROPON.2001"}</definedName>
    <definedName name="wrn.listado." hidden="1">{#N/A,#N/A,FALSE,"PROPON.2001"}</definedName>
    <definedName name="wrn.OPERADORES." localSheetId="10" hidden="1">{#N/A,#N/A,TRUE,"T1"}</definedName>
    <definedName name="wrn.OPERADORES." localSheetId="14" hidden="1">{#N/A,#N/A,TRUE,"T1"}</definedName>
    <definedName name="wrn.OPERADORES." localSheetId="20" hidden="1">{#N/A,#N/A,TRUE,"T1"}</definedName>
    <definedName name="wrn.OPERADORES." localSheetId="23" hidden="1">{#N/A,#N/A,TRUE,"T1"}</definedName>
    <definedName name="wrn.OPERADORES." localSheetId="24" hidden="1">{#N/A,#N/A,TRUE,"T1"}</definedName>
    <definedName name="wrn.OPERADORES." localSheetId="25" hidden="1">{#N/A,#N/A,TRUE,"T1"}</definedName>
    <definedName name="wrn.OPERADORES." localSheetId="26" hidden="1">{#N/A,#N/A,TRUE,"T1"}</definedName>
    <definedName name="wrn.OPERADORES." hidden="1">{#N/A,#N/A,TRUE,"T1"}</definedName>
    <definedName name="wrn.res7" localSheetId="10" hidden="1">{#N/A,#N/A,FALSE,"Hoja1";#N/A,#N/A,FALSE,"Hoja2"}</definedName>
    <definedName name="wrn.res7" localSheetId="14" hidden="1">{#N/A,#N/A,FALSE,"Hoja1";#N/A,#N/A,FALSE,"Hoja2"}</definedName>
    <definedName name="wrn.res7" localSheetId="20" hidden="1">{#N/A,#N/A,FALSE,"Hoja1";#N/A,#N/A,FALSE,"Hoja2"}</definedName>
    <definedName name="wrn.res7" localSheetId="23" hidden="1">{#N/A,#N/A,FALSE,"Hoja1";#N/A,#N/A,FALSE,"Hoja2"}</definedName>
    <definedName name="wrn.res7" localSheetId="24" hidden="1">{#N/A,#N/A,FALSE,"Hoja1";#N/A,#N/A,FALSE,"Hoja2"}</definedName>
    <definedName name="wrn.res7" localSheetId="25" hidden="1">{#N/A,#N/A,FALSE,"Hoja1";#N/A,#N/A,FALSE,"Hoja2"}</definedName>
    <definedName name="wrn.res7" localSheetId="26" hidden="1">{#N/A,#N/A,FALSE,"Hoja1";#N/A,#N/A,FALSE,"Hoja2"}</definedName>
    <definedName name="wrn.res7" hidden="1">{#N/A,#N/A,FALSE,"Hoja1";#N/A,#N/A,FALSE,"Hoja2"}</definedName>
    <definedName name="wrn.Resumen." localSheetId="10" hidden="1">{#N/A,#N/A,FALSE,"Hoja1";#N/A,#N/A,FALSE,"Hoja2"}</definedName>
    <definedName name="wrn.Resumen." localSheetId="14" hidden="1">{#N/A,#N/A,FALSE,"Hoja1";#N/A,#N/A,FALSE,"Hoja2"}</definedName>
    <definedName name="wrn.Resumen." localSheetId="20" hidden="1">{#N/A,#N/A,FALSE,"Hoja1";#N/A,#N/A,FALSE,"Hoja2"}</definedName>
    <definedName name="wrn.Resumen." localSheetId="23" hidden="1">{#N/A,#N/A,FALSE,"Hoja1";#N/A,#N/A,FALSE,"Hoja2"}</definedName>
    <definedName name="wrn.Resumen." localSheetId="24" hidden="1">{#N/A,#N/A,FALSE,"Hoja1";#N/A,#N/A,FALSE,"Hoja2"}</definedName>
    <definedName name="wrn.Resumen." localSheetId="25" hidden="1">{#N/A,#N/A,FALSE,"Hoja1";#N/A,#N/A,FALSE,"Hoja2"}</definedName>
    <definedName name="wrn.Resumen." localSheetId="26" hidden="1">{#N/A,#N/A,FALSE,"Hoja1";#N/A,#N/A,FALSE,"Hoja2"}</definedName>
    <definedName name="wrn.Resumen." hidden="1">{#N/A,#N/A,FALSE,"Hoja1";#N/A,#N/A,FALSE,"Hoja2"}</definedName>
    <definedName name="wrn.TRABFENO." localSheetId="10" hidden="1">{#N/A,#N/A,FALSE,"Estatico";#N/A,#N/A,FALSE,"Tuberia";#N/A,#N/A,FALSE,"Instrumentación";#N/A,#N/A,FALSE,"Mecanica";#N/A,#N/A,FALSE,"Electrico";#N/A,#N/A,FALSE,"Ofic.Civiles"}</definedName>
    <definedName name="wrn.TRABFENO." localSheetId="14" hidden="1">{#N/A,#N/A,FALSE,"Estatico";#N/A,#N/A,FALSE,"Tuberia";#N/A,#N/A,FALSE,"Instrumentación";#N/A,#N/A,FALSE,"Mecanica";#N/A,#N/A,FALSE,"Electrico";#N/A,#N/A,FALSE,"Ofic.Civiles"}</definedName>
    <definedName name="wrn.TRABFENO." localSheetId="20" hidden="1">{#N/A,#N/A,FALSE,"Estatico";#N/A,#N/A,FALSE,"Tuberia";#N/A,#N/A,FALSE,"Instrumentación";#N/A,#N/A,FALSE,"Mecanica";#N/A,#N/A,FALSE,"Electrico";#N/A,#N/A,FALSE,"Ofic.Civiles"}</definedName>
    <definedName name="wrn.TRABFENO." localSheetId="23" hidden="1">{#N/A,#N/A,FALSE,"Estatico";#N/A,#N/A,FALSE,"Tuberia";#N/A,#N/A,FALSE,"Instrumentación";#N/A,#N/A,FALSE,"Mecanica";#N/A,#N/A,FALSE,"Electrico";#N/A,#N/A,FALSE,"Ofic.Civiles"}</definedName>
    <definedName name="wrn.TRABFENO." localSheetId="24" hidden="1">{#N/A,#N/A,FALSE,"Estatico";#N/A,#N/A,FALSE,"Tuberia";#N/A,#N/A,FALSE,"Instrumentación";#N/A,#N/A,FALSE,"Mecanica";#N/A,#N/A,FALSE,"Electrico";#N/A,#N/A,FALSE,"Ofic.Civiles"}</definedName>
    <definedName name="wrn.TRABFENO." localSheetId="25" hidden="1">{#N/A,#N/A,FALSE,"Estatico";#N/A,#N/A,FALSE,"Tuberia";#N/A,#N/A,FALSE,"Instrumentación";#N/A,#N/A,FALSE,"Mecanica";#N/A,#N/A,FALSE,"Electrico";#N/A,#N/A,FALSE,"Ofic.Civiles"}</definedName>
    <definedName name="wrn.TRABFENO." localSheetId="26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0" hidden="1">{"via1",#N/A,TRUE,"general";"via2",#N/A,TRUE,"general";"via3",#N/A,TRUE,"general"}</definedName>
    <definedName name="wrn.via." localSheetId="14" hidden="1">{"via1",#N/A,TRUE,"general";"via2",#N/A,TRUE,"general";"via3",#N/A,TRUE,"general"}</definedName>
    <definedName name="wrn.via." localSheetId="20" hidden="1">{"via1",#N/A,TRUE,"general";"via2",#N/A,TRUE,"general";"via3",#N/A,TRUE,"general"}</definedName>
    <definedName name="wrn.via." localSheetId="23" hidden="1">{"via1",#N/A,TRUE,"general";"via2",#N/A,TRUE,"general";"via3",#N/A,TRUE,"general"}</definedName>
    <definedName name="wrn.via." localSheetId="24" hidden="1">{"via1",#N/A,TRUE,"general";"via2",#N/A,TRUE,"general";"via3",#N/A,TRUE,"general"}</definedName>
    <definedName name="wrn.via." localSheetId="25" hidden="1">{"via1",#N/A,TRUE,"general";"via2",#N/A,TRUE,"general";"via3",#N/A,TRUE,"general"}</definedName>
    <definedName name="wrn.via." localSheetId="26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10" hidden="1">{"via1",#N/A,TRUE,"general";"via2",#N/A,TRUE,"general";"via3",#N/A,TRUE,"general"}</definedName>
    <definedName name="wrn.via._1" localSheetId="14" hidden="1">{"via1",#N/A,TRUE,"general";"via2",#N/A,TRUE,"general";"via3",#N/A,TRUE,"general"}</definedName>
    <definedName name="wrn.via._1" localSheetId="20" hidden="1">{"via1",#N/A,TRUE,"general";"via2",#N/A,TRUE,"general";"via3",#N/A,TRUE,"general"}</definedName>
    <definedName name="wrn.via._1" localSheetId="23" hidden="1">{"via1",#N/A,TRUE,"general";"via2",#N/A,TRUE,"general";"via3",#N/A,TRUE,"general"}</definedName>
    <definedName name="wrn.via._1" localSheetId="24" hidden="1">{"via1",#N/A,TRUE,"general";"via2",#N/A,TRUE,"general";"via3",#N/A,TRUE,"general"}</definedName>
    <definedName name="wrn.via._1" localSheetId="25" hidden="1">{"via1",#N/A,TRUE,"general";"via2",#N/A,TRUE,"general";"via3",#N/A,TRUE,"general"}</definedName>
    <definedName name="wrn.via._1" localSheetId="26" hidden="1">{"via1",#N/A,TRUE,"general";"via2",#N/A,TRUE,"general";"via3",#N/A,TRUE,"general"}</definedName>
    <definedName name="wrn.via._1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14" hidden="1">{"via1",#N/A,TRUE,"general";"via2",#N/A,TRUE,"general";"via3",#N/A,TRUE,"general"}</definedName>
    <definedName name="wsnhed" localSheetId="20" hidden="1">{"via1",#N/A,TRUE,"general";"via2",#N/A,TRUE,"general";"via3",#N/A,TRUE,"general"}</definedName>
    <definedName name="wsnhed" localSheetId="23" hidden="1">{"via1",#N/A,TRUE,"general";"via2",#N/A,TRUE,"general";"via3",#N/A,TRUE,"general"}</definedName>
    <definedName name="wsnhed" localSheetId="24" hidden="1">{"via1",#N/A,TRUE,"general";"via2",#N/A,TRUE,"general";"via3",#N/A,TRUE,"general"}</definedName>
    <definedName name="wsnhed" localSheetId="25" hidden="1">{"via1",#N/A,TRUE,"general";"via2",#N/A,TRUE,"general";"via3",#N/A,TRUE,"general"}</definedName>
    <definedName name="wsnhed" localSheetId="26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14" hidden="1">{"via1",#N/A,TRUE,"general";"via2",#N/A,TRUE,"general";"via3",#N/A,TRUE,"general"}</definedName>
    <definedName name="wswswsqa" localSheetId="20" hidden="1">{"via1",#N/A,TRUE,"general";"via2",#N/A,TRUE,"general";"via3",#N/A,TRUE,"general"}</definedName>
    <definedName name="wswswsqa" localSheetId="23" hidden="1">{"via1",#N/A,TRUE,"general";"via2",#N/A,TRUE,"general";"via3",#N/A,TRUE,"general"}</definedName>
    <definedName name="wswswsqa" localSheetId="24" hidden="1">{"via1",#N/A,TRUE,"general";"via2",#N/A,TRUE,"general";"via3",#N/A,TRUE,"general"}</definedName>
    <definedName name="wswswsqa" localSheetId="25" hidden="1">{"via1",#N/A,TRUE,"general";"via2",#N/A,TRUE,"general";"via3",#N/A,TRUE,"general"}</definedName>
    <definedName name="wswswsqa" localSheetId="26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14" hidden="1">{"TAB1",#N/A,TRUE,"GENERAL";"TAB2",#N/A,TRUE,"GENERAL";"TAB3",#N/A,TRUE,"GENERAL";"TAB4",#N/A,TRUE,"GENERAL";"TAB5",#N/A,TRUE,"GENERAL"}</definedName>
    <definedName name="wtt" localSheetId="20" hidden="1">{"TAB1",#N/A,TRUE,"GENERAL";"TAB2",#N/A,TRUE,"GENERAL";"TAB3",#N/A,TRUE,"GENERAL";"TAB4",#N/A,TRUE,"GENERAL";"TAB5",#N/A,TRUE,"GENERAL"}</definedName>
    <definedName name="wtt" localSheetId="23" hidden="1">{"TAB1",#N/A,TRUE,"GENERAL";"TAB2",#N/A,TRUE,"GENERAL";"TAB3",#N/A,TRUE,"GENERAL";"TAB4",#N/A,TRUE,"GENERAL";"TAB5",#N/A,TRUE,"GENERAL"}</definedName>
    <definedName name="wtt" localSheetId="24" hidden="1">{"TAB1",#N/A,TRUE,"GENERAL";"TAB2",#N/A,TRUE,"GENERAL";"TAB3",#N/A,TRUE,"GENERAL";"TAB4",#N/A,TRUE,"GENERAL";"TAB5",#N/A,TRUE,"GENERAL"}</definedName>
    <definedName name="wtt" localSheetId="25" hidden="1">{"TAB1",#N/A,TRUE,"GENERAL";"TAB2",#N/A,TRUE,"GENERAL";"TAB3",#N/A,TRUE,"GENERAL";"TAB4",#N/A,TRUE,"GENERAL";"TAB5",#N/A,TRUE,"GENERAL"}</definedName>
    <definedName name="wtt" localSheetId="26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10" hidden="1">{"via1",#N/A,TRUE,"general";"via2",#N/A,TRUE,"general";"via3",#N/A,TRUE,"general"}</definedName>
    <definedName name="wwded3" localSheetId="14" hidden="1">{"via1",#N/A,TRUE,"general";"via2",#N/A,TRUE,"general";"via3",#N/A,TRUE,"general"}</definedName>
    <definedName name="wwded3" localSheetId="20" hidden="1">{"via1",#N/A,TRUE,"general";"via2",#N/A,TRUE,"general";"via3",#N/A,TRUE,"general"}</definedName>
    <definedName name="wwded3" localSheetId="23" hidden="1">{"via1",#N/A,TRUE,"general";"via2",#N/A,TRUE,"general";"via3",#N/A,TRUE,"general"}</definedName>
    <definedName name="wwded3" localSheetId="24" hidden="1">{"via1",#N/A,TRUE,"general";"via2",#N/A,TRUE,"general";"via3",#N/A,TRUE,"general"}</definedName>
    <definedName name="wwded3" localSheetId="25" hidden="1">{"via1",#N/A,TRUE,"general";"via2",#N/A,TRUE,"general";"via3",#N/A,TRUE,"general"}</definedName>
    <definedName name="wwded3" localSheetId="26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14" hidden="1">{"TAB1",#N/A,TRUE,"GENERAL";"TAB2",#N/A,TRUE,"GENERAL";"TAB3",#N/A,TRUE,"GENERAL";"TAB4",#N/A,TRUE,"GENERAL";"TAB5",#N/A,TRUE,"GENERAL"}</definedName>
    <definedName name="wwwwe" localSheetId="20" hidden="1">{"TAB1",#N/A,TRUE,"GENERAL";"TAB2",#N/A,TRUE,"GENERAL";"TAB3",#N/A,TRUE,"GENERAL";"TAB4",#N/A,TRUE,"GENERAL";"TAB5",#N/A,TRUE,"GENERAL"}</definedName>
    <definedName name="wwwwe" localSheetId="23" hidden="1">{"TAB1",#N/A,TRUE,"GENERAL";"TAB2",#N/A,TRUE,"GENERAL";"TAB3",#N/A,TRUE,"GENERAL";"TAB4",#N/A,TRUE,"GENERAL";"TAB5",#N/A,TRUE,"GENERAL"}</definedName>
    <definedName name="wwwwe" localSheetId="24" hidden="1">{"TAB1",#N/A,TRUE,"GENERAL";"TAB2",#N/A,TRUE,"GENERAL";"TAB3",#N/A,TRUE,"GENERAL";"TAB4",#N/A,TRUE,"GENERAL";"TAB5",#N/A,TRUE,"GENERAL"}</definedName>
    <definedName name="wwwwe" localSheetId="25" hidden="1">{"TAB1",#N/A,TRUE,"GENERAL";"TAB2",#N/A,TRUE,"GENERAL";"TAB3",#N/A,TRUE,"GENERAL";"TAB4",#N/A,TRUE,"GENERAL";"TAB5",#N/A,TRUE,"GENERAL"}</definedName>
    <definedName name="wwwwe" localSheetId="26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0" hidden="1">{"via1",#N/A,TRUE,"general";"via2",#N/A,TRUE,"general";"via3",#N/A,TRUE,"general"}</definedName>
    <definedName name="wyty" localSheetId="14" hidden="1">{"via1",#N/A,TRUE,"general";"via2",#N/A,TRUE,"general";"via3",#N/A,TRUE,"general"}</definedName>
    <definedName name="wyty" localSheetId="20" hidden="1">{"via1",#N/A,TRUE,"general";"via2",#N/A,TRUE,"general";"via3",#N/A,TRUE,"general"}</definedName>
    <definedName name="wyty" localSheetId="23" hidden="1">{"via1",#N/A,TRUE,"general";"via2",#N/A,TRUE,"general";"via3",#N/A,TRUE,"general"}</definedName>
    <definedName name="wyty" localSheetId="24" hidden="1">{"via1",#N/A,TRUE,"general";"via2",#N/A,TRUE,"general";"via3",#N/A,TRUE,"general"}</definedName>
    <definedName name="wyty" localSheetId="25" hidden="1">{"via1",#N/A,TRUE,"general";"via2",#N/A,TRUE,"general";"via3",#N/A,TRUE,"general"}</definedName>
    <definedName name="wyty" localSheetId="26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14" hidden="1">{"TAB1",#N/A,TRUE,"GENERAL";"TAB2",#N/A,TRUE,"GENERAL";"TAB3",#N/A,TRUE,"GENERAL";"TAB4",#N/A,TRUE,"GENERAL";"TAB5",#N/A,TRUE,"GENERAL"}</definedName>
    <definedName name="xcbvbs" localSheetId="20" hidden="1">{"TAB1",#N/A,TRUE,"GENERAL";"TAB2",#N/A,TRUE,"GENERAL";"TAB3",#N/A,TRUE,"GENERAL";"TAB4",#N/A,TRUE,"GENERAL";"TAB5",#N/A,TRUE,"GENERAL"}</definedName>
    <definedName name="xcbvbs" localSheetId="23" hidden="1">{"TAB1",#N/A,TRUE,"GENERAL";"TAB2",#N/A,TRUE,"GENERAL";"TAB3",#N/A,TRUE,"GENERAL";"TAB4",#N/A,TRUE,"GENERAL";"TAB5",#N/A,TRUE,"GENERAL"}</definedName>
    <definedName name="xcbvbs" localSheetId="24" hidden="1">{"TAB1",#N/A,TRUE,"GENERAL";"TAB2",#N/A,TRUE,"GENERAL";"TAB3",#N/A,TRUE,"GENERAL";"TAB4",#N/A,TRUE,"GENERAL";"TAB5",#N/A,TRUE,"GENERAL"}</definedName>
    <definedName name="xcbvbs" localSheetId="25" hidden="1">{"TAB1",#N/A,TRUE,"GENERAL";"TAB2",#N/A,TRUE,"GENERAL";"TAB3",#N/A,TRUE,"GENERAL";"TAB4",#N/A,TRUE,"GENERAL";"TAB5",#N/A,TRUE,"GENERAL"}</definedName>
    <definedName name="xcbvbs" localSheetId="26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10" hidden="1">{#N/A,#N/A,TRUE,"1842CWN0"}</definedName>
    <definedName name="XSW" localSheetId="14" hidden="1">{#N/A,#N/A,TRUE,"1842CWN0"}</definedName>
    <definedName name="XSW" localSheetId="20" hidden="1">{#N/A,#N/A,TRUE,"1842CWN0"}</definedName>
    <definedName name="XSW" localSheetId="23" hidden="1">{#N/A,#N/A,TRUE,"1842CWN0"}</definedName>
    <definedName name="XSW" localSheetId="24" hidden="1">{#N/A,#N/A,TRUE,"1842CWN0"}</definedName>
    <definedName name="XSW" localSheetId="25" hidden="1">{#N/A,#N/A,TRUE,"1842CWN0"}</definedName>
    <definedName name="XSW" localSheetId="26" hidden="1">{#N/A,#N/A,TRUE,"1842CWN0"}</definedName>
    <definedName name="XSW" hidden="1">{#N/A,#N/A,TRUE,"1842CWN0"}</definedName>
    <definedName name="xsxs" localSheetId="10" hidden="1">{"TAB1",#N/A,TRUE,"GENERAL";"TAB2",#N/A,TRUE,"GENERAL";"TAB3",#N/A,TRUE,"GENERAL";"TAB4",#N/A,TRUE,"GENERAL";"TAB5",#N/A,TRUE,"GENERAL"}</definedName>
    <definedName name="xsxs" localSheetId="14" hidden="1">{"TAB1",#N/A,TRUE,"GENERAL";"TAB2",#N/A,TRUE,"GENERAL";"TAB3",#N/A,TRUE,"GENERAL";"TAB4",#N/A,TRUE,"GENERAL";"TAB5",#N/A,TRUE,"GENERAL"}</definedName>
    <definedName name="xsxs" localSheetId="20" hidden="1">{"TAB1",#N/A,TRUE,"GENERAL";"TAB2",#N/A,TRUE,"GENERAL";"TAB3",#N/A,TRUE,"GENERAL";"TAB4",#N/A,TRUE,"GENERAL";"TAB5",#N/A,TRUE,"GENERAL"}</definedName>
    <definedName name="xsxs" localSheetId="23" hidden="1">{"TAB1",#N/A,TRUE,"GENERAL";"TAB2",#N/A,TRUE,"GENERAL";"TAB3",#N/A,TRUE,"GENERAL";"TAB4",#N/A,TRUE,"GENERAL";"TAB5",#N/A,TRUE,"GENERAL"}</definedName>
    <definedName name="xsxs" localSheetId="24" hidden="1">{"TAB1",#N/A,TRUE,"GENERAL";"TAB2",#N/A,TRUE,"GENERAL";"TAB3",#N/A,TRUE,"GENERAL";"TAB4",#N/A,TRUE,"GENERAL";"TAB5",#N/A,TRUE,"GENERAL"}</definedName>
    <definedName name="xsxs" localSheetId="25" hidden="1">{"TAB1",#N/A,TRUE,"GENERAL";"TAB2",#N/A,TRUE,"GENERAL";"TAB3",#N/A,TRUE,"GENERAL";"TAB4",#N/A,TRUE,"GENERAL";"TAB5",#N/A,TRUE,"GENERAL"}</definedName>
    <definedName name="xsxs" localSheetId="26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10" hidden="1">{"via1",#N/A,TRUE,"general";"via2",#N/A,TRUE,"general";"via3",#N/A,TRUE,"general"}</definedName>
    <definedName name="xxfg" localSheetId="14" hidden="1">{"via1",#N/A,TRUE,"general";"via2",#N/A,TRUE,"general";"via3",#N/A,TRUE,"general"}</definedName>
    <definedName name="xxfg" localSheetId="20" hidden="1">{"via1",#N/A,TRUE,"general";"via2",#N/A,TRUE,"general";"via3",#N/A,TRUE,"general"}</definedName>
    <definedName name="xxfg" localSheetId="23" hidden="1">{"via1",#N/A,TRUE,"general";"via2",#N/A,TRUE,"general";"via3",#N/A,TRUE,"general"}</definedName>
    <definedName name="xxfg" localSheetId="24" hidden="1">{"via1",#N/A,TRUE,"general";"via2",#N/A,TRUE,"general";"via3",#N/A,TRUE,"general"}</definedName>
    <definedName name="xxfg" localSheetId="25" hidden="1">{"via1",#N/A,TRUE,"general";"via2",#N/A,TRUE,"general";"via3",#N/A,TRUE,"general"}</definedName>
    <definedName name="xxfg" localSheetId="26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40" hidden="1">#REF!</definedName>
    <definedName name="XXXX" localSheetId="10" hidden="1">#REF!</definedName>
    <definedName name="XXXX" localSheetId="41" hidden="1">#REF!</definedName>
    <definedName name="XXXX" localSheetId="44" hidden="1">#REF!</definedName>
    <definedName name="XXXX" localSheetId="14" hidden="1">#REF!</definedName>
    <definedName name="XXXX" localSheetId="50" hidden="1">#REF!</definedName>
    <definedName name="XXXX" localSheetId="20" hidden="1">#REF!</definedName>
    <definedName name="XXXX" localSheetId="51" hidden="1">#REF!</definedName>
    <definedName name="XXXX" localSheetId="21" hidden="1">#REF!</definedName>
    <definedName name="XXXX" localSheetId="52" hidden="1">#REF!</definedName>
    <definedName name="XXXX" localSheetId="53" hidden="1">#REF!</definedName>
    <definedName name="XXXX" localSheetId="23" hidden="1">#REF!</definedName>
    <definedName name="XXXX" localSheetId="54" hidden="1">#REF!</definedName>
    <definedName name="XXXX" localSheetId="55" hidden="1">#REF!</definedName>
    <definedName name="XXXX" localSheetId="25" hidden="1">#REF!</definedName>
    <definedName name="XXXX" localSheetId="56" hidden="1">#REF!</definedName>
    <definedName name="XXXX" localSheetId="26" hidden="1">#REF!</definedName>
    <definedName name="XXXX" localSheetId="37" hidden="1">#REF!</definedName>
    <definedName name="XXXX" hidden="1">#REF!</definedName>
    <definedName name="xxxxxds" localSheetId="10" hidden="1">{"via1",#N/A,TRUE,"general";"via2",#N/A,TRUE,"general";"via3",#N/A,TRUE,"general"}</definedName>
    <definedName name="xxxxxds" localSheetId="14" hidden="1">{"via1",#N/A,TRUE,"general";"via2",#N/A,TRUE,"general";"via3",#N/A,TRUE,"general"}</definedName>
    <definedName name="xxxxxds" localSheetId="20" hidden="1">{"via1",#N/A,TRUE,"general";"via2",#N/A,TRUE,"general";"via3",#N/A,TRUE,"general"}</definedName>
    <definedName name="xxxxxds" localSheetId="23" hidden="1">{"via1",#N/A,TRUE,"general";"via2",#N/A,TRUE,"general";"via3",#N/A,TRUE,"general"}</definedName>
    <definedName name="xxxxxds" localSheetId="24" hidden="1">{"via1",#N/A,TRUE,"general";"via2",#N/A,TRUE,"general";"via3",#N/A,TRUE,"general"}</definedName>
    <definedName name="xxxxxds" localSheetId="25" hidden="1">{"via1",#N/A,TRUE,"general";"via2",#N/A,TRUE,"general";"via3",#N/A,TRUE,"general"}</definedName>
    <definedName name="xxxxxds" localSheetId="26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0" hidden="1">{#N/A,#N/A,FALSE,"orthoflow";#N/A,#N/A,FALSE,"Miscelaneos";#N/A,#N/A,FALSE,"Instrumentacio";#N/A,#N/A,FALSE,"Electrico";#N/A,#N/A,FALSE,"Valv. Seguridad"}</definedName>
    <definedName name="XXXXXX" localSheetId="14" hidden="1">{#N/A,#N/A,FALSE,"orthoflow";#N/A,#N/A,FALSE,"Miscelaneos";#N/A,#N/A,FALSE,"Instrumentacio";#N/A,#N/A,FALSE,"Electrico";#N/A,#N/A,FALSE,"Valv. Seguridad"}</definedName>
    <definedName name="XXXXXX" localSheetId="20" hidden="1">{#N/A,#N/A,FALSE,"orthoflow";#N/A,#N/A,FALSE,"Miscelaneos";#N/A,#N/A,FALSE,"Instrumentacio";#N/A,#N/A,FALSE,"Electrico";#N/A,#N/A,FALSE,"Valv. Seguridad"}</definedName>
    <definedName name="XXXXXX" localSheetId="23" hidden="1">{#N/A,#N/A,FALSE,"orthoflow";#N/A,#N/A,FALSE,"Miscelaneos";#N/A,#N/A,FALSE,"Instrumentacio";#N/A,#N/A,FALSE,"Electrico";#N/A,#N/A,FALSE,"Valv. Seguridad"}</definedName>
    <definedName name="XXXXXX" localSheetId="24" hidden="1">{#N/A,#N/A,FALSE,"orthoflow";#N/A,#N/A,FALSE,"Miscelaneos";#N/A,#N/A,FALSE,"Instrumentacio";#N/A,#N/A,FALSE,"Electrico";#N/A,#N/A,FALSE,"Valv. Seguridad"}</definedName>
    <definedName name="XXXXXX" localSheetId="25" hidden="1">{#N/A,#N/A,FALSE,"orthoflow";#N/A,#N/A,FALSE,"Miscelaneos";#N/A,#N/A,FALSE,"Instrumentacio";#N/A,#N/A,FALSE,"Electrico";#N/A,#N/A,FALSE,"Valv. Seguridad"}</definedName>
    <definedName name="XXXXXX" localSheetId="26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29" localSheetId="10" hidden="1">{"via1",#N/A,TRUE,"general";"via2",#N/A,TRUE,"general";"via3",#N/A,TRUE,"general"}</definedName>
    <definedName name="xxxxxxxxxx29" localSheetId="14" hidden="1">{"via1",#N/A,TRUE,"general";"via2",#N/A,TRUE,"general";"via3",#N/A,TRUE,"general"}</definedName>
    <definedName name="xxxxxxxxxx29" localSheetId="20" hidden="1">{"via1",#N/A,TRUE,"general";"via2",#N/A,TRUE,"general";"via3",#N/A,TRUE,"general"}</definedName>
    <definedName name="xxxxxxxxxx29" localSheetId="23" hidden="1">{"via1",#N/A,TRUE,"general";"via2",#N/A,TRUE,"general";"via3",#N/A,TRUE,"general"}</definedName>
    <definedName name="xxxxxxxxxx29" localSheetId="24" hidden="1">{"via1",#N/A,TRUE,"general";"via2",#N/A,TRUE,"general";"via3",#N/A,TRUE,"general"}</definedName>
    <definedName name="xxxxxxxxxx29" localSheetId="25" hidden="1">{"via1",#N/A,TRUE,"general";"via2",#N/A,TRUE,"general";"via3",#N/A,TRUE,"general"}</definedName>
    <definedName name="xxxxxxxxxx29" localSheetId="26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yzabc" localSheetId="10" hidden="1">{"via1",#N/A,TRUE,"general";"via2",#N/A,TRUE,"general";"via3",#N/A,TRUE,"general"}</definedName>
    <definedName name="xxyzabc" localSheetId="14" hidden="1">{"via1",#N/A,TRUE,"general";"via2",#N/A,TRUE,"general";"via3",#N/A,TRUE,"general"}</definedName>
    <definedName name="xxyzabc" localSheetId="20" hidden="1">{"via1",#N/A,TRUE,"general";"via2",#N/A,TRUE,"general";"via3",#N/A,TRUE,"general"}</definedName>
    <definedName name="xxyzabc" localSheetId="23" hidden="1">{"via1",#N/A,TRUE,"general";"via2",#N/A,TRUE,"general";"via3",#N/A,TRUE,"general"}</definedName>
    <definedName name="xxyzabc" localSheetId="24" hidden="1">{"via1",#N/A,TRUE,"general";"via2",#N/A,TRUE,"general";"via3",#N/A,TRUE,"general"}</definedName>
    <definedName name="xxyzabc" localSheetId="25" hidden="1">{"via1",#N/A,TRUE,"general";"via2",#N/A,TRUE,"general";"via3",#N/A,TRUE,"general"}</definedName>
    <definedName name="xxyzabc" localSheetId="26" hidden="1">{"via1",#N/A,TRUE,"general";"via2",#N/A,TRUE,"general";"via3",#N/A,TRUE,"general"}</definedName>
    <definedName name="xxyzabc" hidden="1">{"via1",#N/A,TRUE,"general";"via2",#N/A,TRUE,"general";"via3",#N/A,TRUE,"general"}</definedName>
    <definedName name="XZS" localSheetId="40" hidden="1">#REF!</definedName>
    <definedName name="XZS" localSheetId="10" hidden="1">#REF!</definedName>
    <definedName name="XZS" localSheetId="41" hidden="1">#REF!</definedName>
    <definedName name="XZS" localSheetId="44" hidden="1">#REF!</definedName>
    <definedName name="XZS" localSheetId="14" hidden="1">#REF!</definedName>
    <definedName name="XZS" localSheetId="50" hidden="1">#REF!</definedName>
    <definedName name="XZS" localSheetId="20" hidden="1">#REF!</definedName>
    <definedName name="XZS" localSheetId="51" hidden="1">#REF!</definedName>
    <definedName name="XZS" localSheetId="21" hidden="1">#REF!</definedName>
    <definedName name="XZS" localSheetId="52" hidden="1">#REF!</definedName>
    <definedName name="XZS" localSheetId="53" hidden="1">#REF!</definedName>
    <definedName name="XZS" localSheetId="23" hidden="1">#REF!</definedName>
    <definedName name="XZS" localSheetId="54" hidden="1">#REF!</definedName>
    <definedName name="XZS" localSheetId="55" hidden="1">#REF!</definedName>
    <definedName name="XZS" localSheetId="25" hidden="1">#REF!</definedName>
    <definedName name="XZS" localSheetId="56" hidden="1">#REF!</definedName>
    <definedName name="XZS" localSheetId="26" hidden="1">#REF!</definedName>
    <definedName name="XZS" localSheetId="37" hidden="1">#REF!</definedName>
    <definedName name="XZS" hidden="1">#REF!</definedName>
    <definedName name="XZXZV" localSheetId="10" hidden="1">{"via1",#N/A,TRUE,"general";"via2",#N/A,TRUE,"general";"via3",#N/A,TRUE,"general"}</definedName>
    <definedName name="XZXZV" localSheetId="14" hidden="1">{"via1",#N/A,TRUE,"general";"via2",#N/A,TRUE,"general";"via3",#N/A,TRUE,"general"}</definedName>
    <definedName name="XZXZV" localSheetId="20" hidden="1">{"via1",#N/A,TRUE,"general";"via2",#N/A,TRUE,"general";"via3",#N/A,TRUE,"general"}</definedName>
    <definedName name="XZXZV" localSheetId="23" hidden="1">{"via1",#N/A,TRUE,"general";"via2",#N/A,TRUE,"general";"via3",#N/A,TRUE,"general"}</definedName>
    <definedName name="XZXZV" localSheetId="24" hidden="1">{"via1",#N/A,TRUE,"general";"via2",#N/A,TRUE,"general";"via3",#N/A,TRUE,"general"}</definedName>
    <definedName name="XZXZV" localSheetId="25" hidden="1">{"via1",#N/A,TRUE,"general";"via2",#N/A,TRUE,"general";"via3",#N/A,TRUE,"general"}</definedName>
    <definedName name="XZXZV" localSheetId="26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14" hidden="1">{"via1",#N/A,TRUE,"general";"via2",#N/A,TRUE,"general";"via3",#N/A,TRUE,"general"}</definedName>
    <definedName name="y6y6" localSheetId="20" hidden="1">{"via1",#N/A,TRUE,"general";"via2",#N/A,TRUE,"general";"via3",#N/A,TRUE,"general"}</definedName>
    <definedName name="y6y6" localSheetId="23" hidden="1">{"via1",#N/A,TRUE,"general";"via2",#N/A,TRUE,"general";"via3",#N/A,TRUE,"general"}</definedName>
    <definedName name="y6y6" localSheetId="24" hidden="1">{"via1",#N/A,TRUE,"general";"via2",#N/A,TRUE,"general";"via3",#N/A,TRUE,"general"}</definedName>
    <definedName name="y6y6" localSheetId="25" hidden="1">{"via1",#N/A,TRUE,"general";"via2",#N/A,TRUE,"general";"via3",#N/A,TRUE,"general"}</definedName>
    <definedName name="y6y6" localSheetId="26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14" hidden="1">{"via1",#N/A,TRUE,"general";"via2",#N/A,TRUE,"general";"via3",#N/A,TRUE,"general"}</definedName>
    <definedName name="yery" localSheetId="20" hidden="1">{"via1",#N/A,TRUE,"general";"via2",#N/A,TRUE,"general";"via3",#N/A,TRUE,"general"}</definedName>
    <definedName name="yery" localSheetId="23" hidden="1">{"via1",#N/A,TRUE,"general";"via2",#N/A,TRUE,"general";"via3",#N/A,TRUE,"general"}</definedName>
    <definedName name="yery" localSheetId="24" hidden="1">{"via1",#N/A,TRUE,"general";"via2",#N/A,TRUE,"general";"via3",#N/A,TRUE,"general"}</definedName>
    <definedName name="yery" localSheetId="25" hidden="1">{"via1",#N/A,TRUE,"general";"via2",#N/A,TRUE,"general";"via3",#N/A,TRUE,"general"}</definedName>
    <definedName name="yery" localSheetId="26" hidden="1">{"via1",#N/A,TRUE,"general";"via2",#N/A,TRUE,"general";"via3",#N/A,TRUE,"general"}</definedName>
    <definedName name="yery" hidden="1">{"via1",#N/A,TRUE,"general";"via2",#N/A,TRUE,"general";"via3",#N/A,TRUE,"general"}</definedName>
    <definedName name="YES" localSheetId="40" hidden="1">#REF!,#REF!,#REF!,#REF!,#REF!,#REF!,#REF!,#REF!,#REF!,#REF!,#REF!,#REF!,#REF!,#REF!,#REF!,#REF!,#REF!,#REF!,#REF!</definedName>
    <definedName name="YES" localSheetId="10" hidden="1">#REF!,#REF!,#REF!,#REF!,#REF!,#REF!,#REF!,#REF!,#REF!,#REF!,#REF!,#REF!,#REF!,#REF!,#REF!,#REF!,#REF!,#REF!,#REF!</definedName>
    <definedName name="YES" localSheetId="41" hidden="1">#REF!,#REF!,#REF!,#REF!,#REF!,#REF!,#REF!,#REF!,#REF!,#REF!,#REF!,#REF!,#REF!,#REF!,#REF!,#REF!,#REF!,#REF!,#REF!</definedName>
    <definedName name="YES" localSheetId="44" hidden="1">#REF!,#REF!,#REF!,#REF!,#REF!,#REF!,#REF!,#REF!,#REF!,#REF!,#REF!,#REF!,#REF!,#REF!,#REF!,#REF!,#REF!,#REF!,#REF!</definedName>
    <definedName name="YES" localSheetId="14" hidden="1">#REF!,#REF!,#REF!,#REF!,#REF!,#REF!,#REF!,#REF!,#REF!,#REF!,#REF!,#REF!,#REF!,#REF!,#REF!,#REF!,#REF!,#REF!,#REF!</definedName>
    <definedName name="YES" localSheetId="50" hidden="1">#REF!,#REF!,#REF!,#REF!,#REF!,#REF!,#REF!,#REF!,#REF!,#REF!,#REF!,#REF!,#REF!,#REF!,#REF!,#REF!,#REF!,#REF!,#REF!</definedName>
    <definedName name="YES" localSheetId="20" hidden="1">#REF!,#REF!,#REF!,#REF!,#REF!,#REF!,#REF!,#REF!,#REF!,#REF!,#REF!,#REF!,#REF!,#REF!,#REF!,#REF!,#REF!,#REF!,#REF!</definedName>
    <definedName name="YES" localSheetId="51" hidden="1">#REF!,#REF!,#REF!,#REF!,#REF!,#REF!,#REF!,#REF!,#REF!,#REF!,#REF!,#REF!,#REF!,#REF!,#REF!,#REF!,#REF!,#REF!,#REF!</definedName>
    <definedName name="YES" localSheetId="21" hidden="1">#REF!,#REF!,#REF!,#REF!,#REF!,#REF!,#REF!,#REF!,#REF!,#REF!,#REF!,#REF!,#REF!,#REF!,#REF!,#REF!,#REF!,#REF!,#REF!</definedName>
    <definedName name="YES" localSheetId="52" hidden="1">#REF!,#REF!,#REF!,#REF!,#REF!,#REF!,#REF!,#REF!,#REF!,#REF!,#REF!,#REF!,#REF!,#REF!,#REF!,#REF!,#REF!,#REF!,#REF!</definedName>
    <definedName name="YES" localSheetId="53" hidden="1">#REF!,#REF!,#REF!,#REF!,#REF!,#REF!,#REF!,#REF!,#REF!,#REF!,#REF!,#REF!,#REF!,#REF!,#REF!,#REF!,#REF!,#REF!,#REF!</definedName>
    <definedName name="YES" localSheetId="23" hidden="1">#REF!,#REF!,#REF!,#REF!,#REF!,#REF!,#REF!,#REF!,#REF!,#REF!,#REF!,#REF!,#REF!,#REF!,#REF!,#REF!,#REF!,#REF!,#REF!</definedName>
    <definedName name="YES" localSheetId="54" hidden="1">#REF!,#REF!,#REF!,#REF!,#REF!,#REF!,#REF!,#REF!,#REF!,#REF!,#REF!,#REF!,#REF!,#REF!,#REF!,#REF!,#REF!,#REF!,#REF!</definedName>
    <definedName name="YES" localSheetId="24" hidden="1">#REF!,#REF!,#REF!,#REF!,#REF!,#REF!,#REF!,#REF!,#REF!,#REF!,#REF!,#REF!,#REF!,#REF!,#REF!,#REF!,#REF!,#REF!,#REF!</definedName>
    <definedName name="YES" localSheetId="55" hidden="1">#REF!,#REF!,#REF!,#REF!,#REF!,#REF!,#REF!,#REF!,#REF!,#REF!,#REF!,#REF!,#REF!,#REF!,#REF!,#REF!,#REF!,#REF!,#REF!</definedName>
    <definedName name="YES" localSheetId="25" hidden="1">#REF!,#REF!,#REF!,#REF!,#REF!,#REF!,#REF!,#REF!,#REF!,#REF!,#REF!,#REF!,#REF!,#REF!,#REF!,#REF!,#REF!,#REF!,#REF!</definedName>
    <definedName name="YES" localSheetId="56" hidden="1">#REF!,#REF!,#REF!,#REF!,#REF!,#REF!,#REF!,#REF!,#REF!,#REF!,#REF!,#REF!,#REF!,#REF!,#REF!,#REF!,#REF!,#REF!,#REF!</definedName>
    <definedName name="YES" localSheetId="26" hidden="1">#REF!,#REF!,#REF!,#REF!,#REF!,#REF!,#REF!,#REF!,#REF!,#REF!,#REF!,#REF!,#REF!,#REF!,#REF!,#REF!,#REF!,#REF!,#REF!</definedName>
    <definedName name="YES" localSheetId="37" hidden="1">#REF!,#REF!,#REF!,#REF!,#REF!,#REF!,#REF!,#REF!,#REF!,#REF!,#REF!,#REF!,#REF!,#REF!,#REF!,#REF!,#REF!,#REF!,#REF!</definedName>
    <definedName name="YES" hidden="1">#REF!,#REF!,#REF!,#REF!,#REF!,#REF!,#REF!,#REF!,#REF!,#REF!,#REF!,#REF!,#REF!,#REF!,#REF!,#REF!,#REF!,#REF!,#REF!</definedName>
    <definedName name="yhy" localSheetId="10" hidden="1">{"TAB1",#N/A,TRUE,"GENERAL";"TAB2",#N/A,TRUE,"GENERAL";"TAB3",#N/A,TRUE,"GENERAL";"TAB4",#N/A,TRUE,"GENERAL";"TAB5",#N/A,TRUE,"GENERAL"}</definedName>
    <definedName name="yhy" localSheetId="14" hidden="1">{"TAB1",#N/A,TRUE,"GENERAL";"TAB2",#N/A,TRUE,"GENERAL";"TAB3",#N/A,TRUE,"GENERAL";"TAB4",#N/A,TRUE,"GENERAL";"TAB5",#N/A,TRUE,"GENERAL"}</definedName>
    <definedName name="yhy" localSheetId="20" hidden="1">{"TAB1",#N/A,TRUE,"GENERAL";"TAB2",#N/A,TRUE,"GENERAL";"TAB3",#N/A,TRUE,"GENERAL";"TAB4",#N/A,TRUE,"GENERAL";"TAB5",#N/A,TRUE,"GENERAL"}</definedName>
    <definedName name="yhy" localSheetId="23" hidden="1">{"TAB1",#N/A,TRUE,"GENERAL";"TAB2",#N/A,TRUE,"GENERAL";"TAB3",#N/A,TRUE,"GENERAL";"TAB4",#N/A,TRUE,"GENERAL";"TAB5",#N/A,TRUE,"GENERAL"}</definedName>
    <definedName name="yhy" localSheetId="24" hidden="1">{"TAB1",#N/A,TRUE,"GENERAL";"TAB2",#N/A,TRUE,"GENERAL";"TAB3",#N/A,TRUE,"GENERAL";"TAB4",#N/A,TRUE,"GENERAL";"TAB5",#N/A,TRUE,"GENERAL"}</definedName>
    <definedName name="yhy" localSheetId="25" hidden="1">{"TAB1",#N/A,TRUE,"GENERAL";"TAB2",#N/A,TRUE,"GENERAL";"TAB3",#N/A,TRUE,"GENERAL";"TAB4",#N/A,TRUE,"GENERAL";"TAB5",#N/A,TRUE,"GENERAL"}</definedName>
    <definedName name="yhy" localSheetId="26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14" hidden="1">{"TAB1",#N/A,TRUE,"GENERAL";"TAB2",#N/A,TRUE,"GENERAL";"TAB3",#N/A,TRUE,"GENERAL";"TAB4",#N/A,TRUE,"GENERAL";"TAB5",#N/A,TRUE,"GENERAL"}</definedName>
    <definedName name="yjyj" localSheetId="20" hidden="1">{"TAB1",#N/A,TRUE,"GENERAL";"TAB2",#N/A,TRUE,"GENERAL";"TAB3",#N/A,TRUE,"GENERAL";"TAB4",#N/A,TRUE,"GENERAL";"TAB5",#N/A,TRUE,"GENERAL"}</definedName>
    <definedName name="yjyj" localSheetId="23" hidden="1">{"TAB1",#N/A,TRUE,"GENERAL";"TAB2",#N/A,TRUE,"GENERAL";"TAB3",#N/A,TRUE,"GENERAL";"TAB4",#N/A,TRUE,"GENERAL";"TAB5",#N/A,TRUE,"GENERAL"}</definedName>
    <definedName name="yjyj" localSheetId="24" hidden="1">{"TAB1",#N/A,TRUE,"GENERAL";"TAB2",#N/A,TRUE,"GENERAL";"TAB3",#N/A,TRUE,"GENERAL";"TAB4",#N/A,TRUE,"GENERAL";"TAB5",#N/A,TRUE,"GENERAL"}</definedName>
    <definedName name="yjyj" localSheetId="25" hidden="1">{"TAB1",#N/A,TRUE,"GENERAL";"TAB2",#N/A,TRUE,"GENERAL";"TAB3",#N/A,TRUE,"GENERAL";"TAB4",#N/A,TRUE,"GENERAL";"TAB5",#N/A,TRUE,"GENERAL"}</definedName>
    <definedName name="yjyj" localSheetId="26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localSheetId="40" hidden="1">#REF!,#REF!,#REF!,#REF!,#REF!,#REF!,#REF!,#REF!,#REF!,#REF!,#REF!,#REF!,#REF!,#REF!,#REF!,#REF!,#REF!,#REF!,#REF!</definedName>
    <definedName name="YO" localSheetId="10" hidden="1">#REF!,#REF!,#REF!,#REF!,#REF!,#REF!,#REF!,#REF!,#REF!,#REF!,#REF!,#REF!,#REF!,#REF!,#REF!,#REF!,#REF!,#REF!,#REF!</definedName>
    <definedName name="YO" localSheetId="41" hidden="1">#REF!,#REF!,#REF!,#REF!,#REF!,#REF!,#REF!,#REF!,#REF!,#REF!,#REF!,#REF!,#REF!,#REF!,#REF!,#REF!,#REF!,#REF!,#REF!</definedName>
    <definedName name="YO" localSheetId="44" hidden="1">#REF!,#REF!,#REF!,#REF!,#REF!,#REF!,#REF!,#REF!,#REF!,#REF!,#REF!,#REF!,#REF!,#REF!,#REF!,#REF!,#REF!,#REF!,#REF!</definedName>
    <definedName name="YO" localSheetId="14" hidden="1">#REF!,#REF!,#REF!,#REF!,#REF!,#REF!,#REF!,#REF!,#REF!,#REF!,#REF!,#REF!,#REF!,#REF!,#REF!,#REF!,#REF!,#REF!,#REF!</definedName>
    <definedName name="YO" localSheetId="50" hidden="1">#REF!,#REF!,#REF!,#REF!,#REF!,#REF!,#REF!,#REF!,#REF!,#REF!,#REF!,#REF!,#REF!,#REF!,#REF!,#REF!,#REF!,#REF!,#REF!</definedName>
    <definedName name="YO" localSheetId="20" hidden="1">#REF!,#REF!,#REF!,#REF!,#REF!,#REF!,#REF!,#REF!,#REF!,#REF!,#REF!,#REF!,#REF!,#REF!,#REF!,#REF!,#REF!,#REF!,#REF!</definedName>
    <definedName name="YO" localSheetId="51" hidden="1">#REF!,#REF!,#REF!,#REF!,#REF!,#REF!,#REF!,#REF!,#REF!,#REF!,#REF!,#REF!,#REF!,#REF!,#REF!,#REF!,#REF!,#REF!,#REF!</definedName>
    <definedName name="YO" localSheetId="21" hidden="1">#REF!,#REF!,#REF!,#REF!,#REF!,#REF!,#REF!,#REF!,#REF!,#REF!,#REF!,#REF!,#REF!,#REF!,#REF!,#REF!,#REF!,#REF!,#REF!</definedName>
    <definedName name="YO" localSheetId="52" hidden="1">#REF!,#REF!,#REF!,#REF!,#REF!,#REF!,#REF!,#REF!,#REF!,#REF!,#REF!,#REF!,#REF!,#REF!,#REF!,#REF!,#REF!,#REF!,#REF!</definedName>
    <definedName name="YO" localSheetId="53" hidden="1">#REF!,#REF!,#REF!,#REF!,#REF!,#REF!,#REF!,#REF!,#REF!,#REF!,#REF!,#REF!,#REF!,#REF!,#REF!,#REF!,#REF!,#REF!,#REF!</definedName>
    <definedName name="YO" localSheetId="23" hidden="1">#REF!,#REF!,#REF!,#REF!,#REF!,#REF!,#REF!,#REF!,#REF!,#REF!,#REF!,#REF!,#REF!,#REF!,#REF!,#REF!,#REF!,#REF!,#REF!</definedName>
    <definedName name="YO" localSheetId="54" hidden="1">#REF!,#REF!,#REF!,#REF!,#REF!,#REF!,#REF!,#REF!,#REF!,#REF!,#REF!,#REF!,#REF!,#REF!,#REF!,#REF!,#REF!,#REF!,#REF!</definedName>
    <definedName name="YO" localSheetId="24" hidden="1">#REF!,#REF!,#REF!,#REF!,#REF!,#REF!,#REF!,#REF!,#REF!,#REF!,#REF!,#REF!,#REF!,#REF!,#REF!,#REF!,#REF!,#REF!,#REF!</definedName>
    <definedName name="YO" localSheetId="55" hidden="1">#REF!,#REF!,#REF!,#REF!,#REF!,#REF!,#REF!,#REF!,#REF!,#REF!,#REF!,#REF!,#REF!,#REF!,#REF!,#REF!,#REF!,#REF!,#REF!</definedName>
    <definedName name="YO" localSheetId="25" hidden="1">#REF!,#REF!,#REF!,#REF!,#REF!,#REF!,#REF!,#REF!,#REF!,#REF!,#REF!,#REF!,#REF!,#REF!,#REF!,#REF!,#REF!,#REF!,#REF!</definedName>
    <definedName name="YO" localSheetId="56" hidden="1">#REF!,#REF!,#REF!,#REF!,#REF!,#REF!,#REF!,#REF!,#REF!,#REF!,#REF!,#REF!,#REF!,#REF!,#REF!,#REF!,#REF!,#REF!,#REF!</definedName>
    <definedName name="YO" localSheetId="26" hidden="1">#REF!,#REF!,#REF!,#REF!,#REF!,#REF!,#REF!,#REF!,#REF!,#REF!,#REF!,#REF!,#REF!,#REF!,#REF!,#REF!,#REF!,#REF!,#REF!</definedName>
    <definedName name="YO" localSheetId="37" hidden="1">#REF!,#REF!,#REF!,#REF!,#REF!,#REF!,#REF!,#REF!,#REF!,#REF!,#REF!,#REF!,#REF!,#REF!,#REF!,#REF!,#REF!,#REF!,#REF!</definedName>
    <definedName name="YO" hidden="1">#REF!,#REF!,#REF!,#REF!,#REF!,#REF!,#REF!,#REF!,#REF!,#REF!,#REF!,#REF!,#REF!,#REF!,#REF!,#REF!,#REF!,#REF!,#REF!</definedName>
    <definedName name="YOR" localSheetId="10" hidden="1">{#N/A,#N/A,FALSE,"PROPON.2001"}</definedName>
    <definedName name="YOR" localSheetId="14" hidden="1">{#N/A,#N/A,FALSE,"PROPON.2001"}</definedName>
    <definedName name="YOR" localSheetId="20" hidden="1">{#N/A,#N/A,FALSE,"PROPON.2001"}</definedName>
    <definedName name="YOR" localSheetId="23" hidden="1">{#N/A,#N/A,FALSE,"PROPON.2001"}</definedName>
    <definedName name="YOR" localSheetId="24" hidden="1">{#N/A,#N/A,FALSE,"PROPON.2001"}</definedName>
    <definedName name="YOR" localSheetId="25" hidden="1">{#N/A,#N/A,FALSE,"PROPON.2001"}</definedName>
    <definedName name="YOR" localSheetId="26" hidden="1">{#N/A,#N/A,FALSE,"PROPON.2001"}</definedName>
    <definedName name="YOR" hidden="1">{#N/A,#N/A,FALSE,"PROPON.2001"}</definedName>
    <definedName name="YORLY" localSheetId="10" hidden="1">{#N/A,#N/A,FALSE,"PROPON.2001"}</definedName>
    <definedName name="YORLY" localSheetId="14" hidden="1">{#N/A,#N/A,FALSE,"PROPON.2001"}</definedName>
    <definedName name="YORLY" localSheetId="20" hidden="1">{#N/A,#N/A,FALSE,"PROPON.2001"}</definedName>
    <definedName name="YORLY" localSheetId="23" hidden="1">{#N/A,#N/A,FALSE,"PROPON.2001"}</definedName>
    <definedName name="YORLY" localSheetId="24" hidden="1">{#N/A,#N/A,FALSE,"PROPON.2001"}</definedName>
    <definedName name="YORLY" localSheetId="25" hidden="1">{#N/A,#N/A,FALSE,"PROPON.2001"}</definedName>
    <definedName name="YORLY" localSheetId="26" hidden="1">{#N/A,#N/A,FALSE,"PROPON.2001"}</definedName>
    <definedName name="YORLY" hidden="1">{#N/A,#N/A,FALSE,"PROPON.2001"}</definedName>
    <definedName name="yrey" localSheetId="10" hidden="1">{"via1",#N/A,TRUE,"general";"via2",#N/A,TRUE,"general";"via3",#N/A,TRUE,"general"}</definedName>
    <definedName name="yrey" localSheetId="14" hidden="1">{"via1",#N/A,TRUE,"general";"via2",#N/A,TRUE,"general";"via3",#N/A,TRUE,"general"}</definedName>
    <definedName name="yrey" localSheetId="20" hidden="1">{"via1",#N/A,TRUE,"general";"via2",#N/A,TRUE,"general";"via3",#N/A,TRUE,"general"}</definedName>
    <definedName name="yrey" localSheetId="23" hidden="1">{"via1",#N/A,TRUE,"general";"via2",#N/A,TRUE,"general";"via3",#N/A,TRUE,"general"}</definedName>
    <definedName name="yrey" localSheetId="24" hidden="1">{"via1",#N/A,TRUE,"general";"via2",#N/A,TRUE,"general";"via3",#N/A,TRUE,"general"}</definedName>
    <definedName name="yrey" localSheetId="25" hidden="1">{"via1",#N/A,TRUE,"general";"via2",#N/A,TRUE,"general";"via3",#N/A,TRUE,"general"}</definedName>
    <definedName name="yrey" localSheetId="26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14" hidden="1">{"via1",#N/A,TRUE,"general";"via2",#N/A,TRUE,"general";"via3",#N/A,TRUE,"general"}</definedName>
    <definedName name="yry" localSheetId="20" hidden="1">{"via1",#N/A,TRUE,"general";"via2",#N/A,TRUE,"general";"via3",#N/A,TRUE,"general"}</definedName>
    <definedName name="yry" localSheetId="23" hidden="1">{"via1",#N/A,TRUE,"general";"via2",#N/A,TRUE,"general";"via3",#N/A,TRUE,"general"}</definedName>
    <definedName name="yry" localSheetId="24" hidden="1">{"via1",#N/A,TRUE,"general";"via2",#N/A,TRUE,"general";"via3",#N/A,TRUE,"general"}</definedName>
    <definedName name="yry" localSheetId="25" hidden="1">{"via1",#N/A,TRUE,"general";"via2",#N/A,TRUE,"general";"via3",#N/A,TRUE,"general"}</definedName>
    <definedName name="yry" localSheetId="26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14" hidden="1">{"TAB1",#N/A,TRUE,"GENERAL";"TAB2",#N/A,TRUE,"GENERAL";"TAB3",#N/A,TRUE,"GENERAL";"TAB4",#N/A,TRUE,"GENERAL";"TAB5",#N/A,TRUE,"GENERAL"}</definedName>
    <definedName name="ytj" localSheetId="20" hidden="1">{"TAB1",#N/A,TRUE,"GENERAL";"TAB2",#N/A,TRUE,"GENERAL";"TAB3",#N/A,TRUE,"GENERAL";"TAB4",#N/A,TRUE,"GENERAL";"TAB5",#N/A,TRUE,"GENERAL"}</definedName>
    <definedName name="ytj" localSheetId="23" hidden="1">{"TAB1",#N/A,TRUE,"GENERAL";"TAB2",#N/A,TRUE,"GENERAL";"TAB3",#N/A,TRUE,"GENERAL";"TAB4",#N/A,TRUE,"GENERAL";"TAB5",#N/A,TRUE,"GENERAL"}</definedName>
    <definedName name="ytj" localSheetId="24" hidden="1">{"TAB1",#N/A,TRUE,"GENERAL";"TAB2",#N/A,TRUE,"GENERAL";"TAB3",#N/A,TRUE,"GENERAL";"TAB4",#N/A,TRUE,"GENERAL";"TAB5",#N/A,TRUE,"GENERAL"}</definedName>
    <definedName name="ytj" localSheetId="25" hidden="1">{"TAB1",#N/A,TRUE,"GENERAL";"TAB2",#N/A,TRUE,"GENERAL";"TAB3",#N/A,TRUE,"GENERAL";"TAB4",#N/A,TRUE,"GENERAL";"TAB5",#N/A,TRUE,"GENERAL"}</definedName>
    <definedName name="ytj" localSheetId="26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0" hidden="1">{"via1",#N/A,TRUE,"general";"via2",#N/A,TRUE,"general";"via3",#N/A,TRUE,"general"}</definedName>
    <definedName name="ytjt6" localSheetId="14" hidden="1">{"via1",#N/A,TRUE,"general";"via2",#N/A,TRUE,"general";"via3",#N/A,TRUE,"general"}</definedName>
    <definedName name="ytjt6" localSheetId="20" hidden="1">{"via1",#N/A,TRUE,"general";"via2",#N/A,TRUE,"general";"via3",#N/A,TRUE,"general"}</definedName>
    <definedName name="ytjt6" localSheetId="23" hidden="1">{"via1",#N/A,TRUE,"general";"via2",#N/A,TRUE,"general";"via3",#N/A,TRUE,"general"}</definedName>
    <definedName name="ytjt6" localSheetId="24" hidden="1">{"via1",#N/A,TRUE,"general";"via2",#N/A,TRUE,"general";"via3",#N/A,TRUE,"general"}</definedName>
    <definedName name="ytjt6" localSheetId="25" hidden="1">{"via1",#N/A,TRUE,"general";"via2",#N/A,TRUE,"general";"via3",#N/A,TRUE,"general"}</definedName>
    <definedName name="ytjt6" localSheetId="26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14" hidden="1">{"TAB1",#N/A,TRUE,"GENERAL";"TAB2",#N/A,TRUE,"GENERAL";"TAB3",#N/A,TRUE,"GENERAL";"TAB4",#N/A,TRUE,"GENERAL";"TAB5",#N/A,TRUE,"GENERAL"}</definedName>
    <definedName name="ytrwyr" localSheetId="20" hidden="1">{"TAB1",#N/A,TRUE,"GENERAL";"TAB2",#N/A,TRUE,"GENERAL";"TAB3",#N/A,TRUE,"GENERAL";"TAB4",#N/A,TRUE,"GENERAL";"TAB5",#N/A,TRUE,"GENERAL"}</definedName>
    <definedName name="ytrwyr" localSheetId="23" hidden="1">{"TAB1",#N/A,TRUE,"GENERAL";"TAB2",#N/A,TRUE,"GENERAL";"TAB3",#N/A,TRUE,"GENERAL";"TAB4",#N/A,TRUE,"GENERAL";"TAB5",#N/A,TRUE,"GENERAL"}</definedName>
    <definedName name="ytrwyr" localSheetId="24" hidden="1">{"TAB1",#N/A,TRUE,"GENERAL";"TAB2",#N/A,TRUE,"GENERAL";"TAB3",#N/A,TRUE,"GENERAL";"TAB4",#N/A,TRUE,"GENERAL";"TAB5",#N/A,TRUE,"GENERAL"}</definedName>
    <definedName name="ytrwyr" localSheetId="25" hidden="1">{"TAB1",#N/A,TRUE,"GENERAL";"TAB2",#N/A,TRUE,"GENERAL";"TAB3",#N/A,TRUE,"GENERAL";"TAB4",#N/A,TRUE,"GENERAL";"TAB5",#N/A,TRUE,"GENERAL"}</definedName>
    <definedName name="ytrwyr" localSheetId="26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0" hidden="1">{"via1",#N/A,TRUE,"general";"via2",#N/A,TRUE,"general";"via3",#N/A,TRUE,"general"}</definedName>
    <definedName name="ytry" localSheetId="14" hidden="1">{"via1",#N/A,TRUE,"general";"via2",#N/A,TRUE,"general";"via3",#N/A,TRUE,"general"}</definedName>
    <definedName name="ytry" localSheetId="20" hidden="1">{"via1",#N/A,TRUE,"general";"via2",#N/A,TRUE,"general";"via3",#N/A,TRUE,"general"}</definedName>
    <definedName name="ytry" localSheetId="23" hidden="1">{"via1",#N/A,TRUE,"general";"via2",#N/A,TRUE,"general";"via3",#N/A,TRUE,"general"}</definedName>
    <definedName name="ytry" localSheetId="24" hidden="1">{"via1",#N/A,TRUE,"general";"via2",#N/A,TRUE,"general";"via3",#N/A,TRUE,"general"}</definedName>
    <definedName name="ytry" localSheetId="25" hidden="1">{"via1",#N/A,TRUE,"general";"via2",#N/A,TRUE,"general";"via3",#N/A,TRUE,"general"}</definedName>
    <definedName name="ytry" localSheetId="26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14" hidden="1">{"via1",#N/A,TRUE,"general";"via2",#N/A,TRUE,"general";"via3",#N/A,TRUE,"general"}</definedName>
    <definedName name="ytryrty" localSheetId="20" hidden="1">{"via1",#N/A,TRUE,"general";"via2",#N/A,TRUE,"general";"via3",#N/A,TRUE,"general"}</definedName>
    <definedName name="ytryrty" localSheetId="23" hidden="1">{"via1",#N/A,TRUE,"general";"via2",#N/A,TRUE,"general";"via3",#N/A,TRUE,"general"}</definedName>
    <definedName name="ytryrty" localSheetId="24" hidden="1">{"via1",#N/A,TRUE,"general";"via2",#N/A,TRUE,"general";"via3",#N/A,TRUE,"general"}</definedName>
    <definedName name="ytryrty" localSheetId="25" hidden="1">{"via1",#N/A,TRUE,"general";"via2",#N/A,TRUE,"general";"via3",#N/A,TRUE,"general"}</definedName>
    <definedName name="ytryrty" localSheetId="26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14" hidden="1">{"TAB1",#N/A,TRUE,"GENERAL";"TAB2",#N/A,TRUE,"GENERAL";"TAB3",#N/A,TRUE,"GENERAL";"TAB4",#N/A,TRUE,"GENERAL";"TAB5",#N/A,TRUE,"GENERAL"}</definedName>
    <definedName name="YTRYUYT" localSheetId="20" hidden="1">{"TAB1",#N/A,TRUE,"GENERAL";"TAB2",#N/A,TRUE,"GENERAL";"TAB3",#N/A,TRUE,"GENERAL";"TAB4",#N/A,TRUE,"GENERAL";"TAB5",#N/A,TRUE,"GENERAL"}</definedName>
    <definedName name="YTRYUYT" localSheetId="23" hidden="1">{"TAB1",#N/A,TRUE,"GENERAL";"TAB2",#N/A,TRUE,"GENERAL";"TAB3",#N/A,TRUE,"GENERAL";"TAB4",#N/A,TRUE,"GENERAL";"TAB5",#N/A,TRUE,"GENERAL"}</definedName>
    <definedName name="YTRYUYT" localSheetId="24" hidden="1">{"TAB1",#N/A,TRUE,"GENERAL";"TAB2",#N/A,TRUE,"GENERAL";"TAB3",#N/A,TRUE,"GENERAL";"TAB4",#N/A,TRUE,"GENERAL";"TAB5",#N/A,TRUE,"GENERAL"}</definedName>
    <definedName name="YTRYUYT" localSheetId="25" hidden="1">{"TAB1",#N/A,TRUE,"GENERAL";"TAB2",#N/A,TRUE,"GENERAL";"TAB3",#N/A,TRUE,"GENERAL";"TAB4",#N/A,TRUE,"GENERAL";"TAB5",#N/A,TRUE,"GENERAL"}</definedName>
    <definedName name="YTRYUYT" localSheetId="26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14" hidden="1">{"TAB1",#N/A,TRUE,"GENERAL";"TAB2",#N/A,TRUE,"GENERAL";"TAB3",#N/A,TRUE,"GENERAL";"TAB4",#N/A,TRUE,"GENERAL";"TAB5",#N/A,TRUE,"GENERAL"}</definedName>
    <definedName name="ytudfgd" localSheetId="20" hidden="1">{"TAB1",#N/A,TRUE,"GENERAL";"TAB2",#N/A,TRUE,"GENERAL";"TAB3",#N/A,TRUE,"GENERAL";"TAB4",#N/A,TRUE,"GENERAL";"TAB5",#N/A,TRUE,"GENERAL"}</definedName>
    <definedName name="ytudfgd" localSheetId="23" hidden="1">{"TAB1",#N/A,TRUE,"GENERAL";"TAB2",#N/A,TRUE,"GENERAL";"TAB3",#N/A,TRUE,"GENERAL";"TAB4",#N/A,TRUE,"GENERAL";"TAB5",#N/A,TRUE,"GENERAL"}</definedName>
    <definedName name="ytudfgd" localSheetId="24" hidden="1">{"TAB1",#N/A,TRUE,"GENERAL";"TAB2",#N/A,TRUE,"GENERAL";"TAB3",#N/A,TRUE,"GENERAL";"TAB4",#N/A,TRUE,"GENERAL";"TAB5",#N/A,TRUE,"GENERAL"}</definedName>
    <definedName name="ytudfgd" localSheetId="25" hidden="1">{"TAB1",#N/A,TRUE,"GENERAL";"TAB2",#N/A,TRUE,"GENERAL";"TAB3",#N/A,TRUE,"GENERAL";"TAB4",#N/A,TRUE,"GENERAL";"TAB5",#N/A,TRUE,"GENERAL"}</definedName>
    <definedName name="ytudfgd" localSheetId="26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14" hidden="1">{"TAB1",#N/A,TRUE,"GENERAL";"TAB2",#N/A,TRUE,"GENERAL";"TAB3",#N/A,TRUE,"GENERAL";"TAB4",#N/A,TRUE,"GENERAL";"TAB5",#N/A,TRUE,"GENERAL"}</definedName>
    <definedName name="yturtu7" localSheetId="20" hidden="1">{"TAB1",#N/A,TRUE,"GENERAL";"TAB2",#N/A,TRUE,"GENERAL";"TAB3",#N/A,TRUE,"GENERAL";"TAB4",#N/A,TRUE,"GENERAL";"TAB5",#N/A,TRUE,"GENERAL"}</definedName>
    <definedName name="yturtu7" localSheetId="23" hidden="1">{"TAB1",#N/A,TRUE,"GENERAL";"TAB2",#N/A,TRUE,"GENERAL";"TAB3",#N/A,TRUE,"GENERAL";"TAB4",#N/A,TRUE,"GENERAL";"TAB5",#N/A,TRUE,"GENERAL"}</definedName>
    <definedName name="yturtu7" localSheetId="24" hidden="1">{"TAB1",#N/A,TRUE,"GENERAL";"TAB2",#N/A,TRUE,"GENERAL";"TAB3",#N/A,TRUE,"GENERAL";"TAB4",#N/A,TRUE,"GENERAL";"TAB5",#N/A,TRUE,"GENERAL"}</definedName>
    <definedName name="yturtu7" localSheetId="25" hidden="1">{"TAB1",#N/A,TRUE,"GENERAL";"TAB2",#N/A,TRUE,"GENERAL";"TAB3",#N/A,TRUE,"GENERAL";"TAB4",#N/A,TRUE,"GENERAL";"TAB5",#N/A,TRUE,"GENERAL"}</definedName>
    <definedName name="yturtu7" localSheetId="26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14" hidden="1">{"TAB1",#N/A,TRUE,"GENERAL";"TAB2",#N/A,TRUE,"GENERAL";"TAB3",#N/A,TRUE,"GENERAL";"TAB4",#N/A,TRUE,"GENERAL";"TAB5",#N/A,TRUE,"GENERAL"}</definedName>
    <definedName name="yturu" localSheetId="20" hidden="1">{"TAB1",#N/A,TRUE,"GENERAL";"TAB2",#N/A,TRUE,"GENERAL";"TAB3",#N/A,TRUE,"GENERAL";"TAB4",#N/A,TRUE,"GENERAL";"TAB5",#N/A,TRUE,"GENERAL"}</definedName>
    <definedName name="yturu" localSheetId="23" hidden="1">{"TAB1",#N/A,TRUE,"GENERAL";"TAB2",#N/A,TRUE,"GENERAL";"TAB3",#N/A,TRUE,"GENERAL";"TAB4",#N/A,TRUE,"GENERAL";"TAB5",#N/A,TRUE,"GENERAL"}</definedName>
    <definedName name="yturu" localSheetId="24" hidden="1">{"TAB1",#N/A,TRUE,"GENERAL";"TAB2",#N/A,TRUE,"GENERAL";"TAB3",#N/A,TRUE,"GENERAL";"TAB4",#N/A,TRUE,"GENERAL";"TAB5",#N/A,TRUE,"GENERAL"}</definedName>
    <definedName name="yturu" localSheetId="25" hidden="1">{"TAB1",#N/A,TRUE,"GENERAL";"TAB2",#N/A,TRUE,"GENERAL";"TAB3",#N/A,TRUE,"GENERAL";"TAB4",#N/A,TRUE,"GENERAL";"TAB5",#N/A,TRUE,"GENERAL"}</definedName>
    <definedName name="yturu" localSheetId="26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0" hidden="1">{"via1",#N/A,TRUE,"general";"via2",#N/A,TRUE,"general";"via3",#N/A,TRUE,"general"}</definedName>
    <definedName name="ytuytfgh" localSheetId="14" hidden="1">{"via1",#N/A,TRUE,"general";"via2",#N/A,TRUE,"general";"via3",#N/A,TRUE,"general"}</definedName>
    <definedName name="ytuytfgh" localSheetId="20" hidden="1">{"via1",#N/A,TRUE,"general";"via2",#N/A,TRUE,"general";"via3",#N/A,TRUE,"general"}</definedName>
    <definedName name="ytuytfgh" localSheetId="23" hidden="1">{"via1",#N/A,TRUE,"general";"via2",#N/A,TRUE,"general";"via3",#N/A,TRUE,"general"}</definedName>
    <definedName name="ytuytfgh" localSheetId="24" hidden="1">{"via1",#N/A,TRUE,"general";"via2",#N/A,TRUE,"general";"via3",#N/A,TRUE,"general"}</definedName>
    <definedName name="ytuytfgh" localSheetId="25" hidden="1">{"via1",#N/A,TRUE,"general";"via2",#N/A,TRUE,"general";"via3",#N/A,TRUE,"general"}</definedName>
    <definedName name="ytuytfgh" localSheetId="26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14" hidden="1">{"TAB1",#N/A,TRUE,"GENERAL";"TAB2",#N/A,TRUE,"GENERAL";"TAB3",#N/A,TRUE,"GENERAL";"TAB4",#N/A,TRUE,"GENERAL";"TAB5",#N/A,TRUE,"GENERAL"}</definedName>
    <definedName name="yty" localSheetId="20" hidden="1">{"TAB1",#N/A,TRUE,"GENERAL";"TAB2",#N/A,TRUE,"GENERAL";"TAB3",#N/A,TRUE,"GENERAL";"TAB4",#N/A,TRUE,"GENERAL";"TAB5",#N/A,TRUE,"GENERAL"}</definedName>
    <definedName name="yty" localSheetId="23" hidden="1">{"TAB1",#N/A,TRUE,"GENERAL";"TAB2",#N/A,TRUE,"GENERAL";"TAB3",#N/A,TRUE,"GENERAL";"TAB4",#N/A,TRUE,"GENERAL";"TAB5",#N/A,TRUE,"GENERAL"}</definedName>
    <definedName name="yty" localSheetId="24" hidden="1">{"TAB1",#N/A,TRUE,"GENERAL";"TAB2",#N/A,TRUE,"GENERAL";"TAB3",#N/A,TRUE,"GENERAL";"TAB4",#N/A,TRUE,"GENERAL";"TAB5",#N/A,TRUE,"GENERAL"}</definedName>
    <definedName name="yty" localSheetId="25" hidden="1">{"TAB1",#N/A,TRUE,"GENERAL";"TAB2",#N/A,TRUE,"GENERAL";"TAB3",#N/A,TRUE,"GENERAL";"TAB4",#N/A,TRUE,"GENERAL";"TAB5",#N/A,TRUE,"GENERAL"}</definedName>
    <definedName name="yty" localSheetId="26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1" localSheetId="10" hidden="1">{"TAB1",#N/A,TRUE,"GENERAL";"TAB2",#N/A,TRUE,"GENERAL";"TAB3",#N/A,TRUE,"GENERAL";"TAB4",#N/A,TRUE,"GENERAL";"TAB5",#N/A,TRUE,"GENERAL"}</definedName>
    <definedName name="yty1" localSheetId="14" hidden="1">{"TAB1",#N/A,TRUE,"GENERAL";"TAB2",#N/A,TRUE,"GENERAL";"TAB3",#N/A,TRUE,"GENERAL";"TAB4",#N/A,TRUE,"GENERAL";"TAB5",#N/A,TRUE,"GENERAL"}</definedName>
    <definedName name="yty1" localSheetId="20" hidden="1">{"TAB1",#N/A,TRUE,"GENERAL";"TAB2",#N/A,TRUE,"GENERAL";"TAB3",#N/A,TRUE,"GENERAL";"TAB4",#N/A,TRUE,"GENERAL";"TAB5",#N/A,TRUE,"GENERAL"}</definedName>
    <definedName name="yty1" localSheetId="23" hidden="1">{"TAB1",#N/A,TRUE,"GENERAL";"TAB2",#N/A,TRUE,"GENERAL";"TAB3",#N/A,TRUE,"GENERAL";"TAB4",#N/A,TRUE,"GENERAL";"TAB5",#N/A,TRUE,"GENERAL"}</definedName>
    <definedName name="yty1" localSheetId="24" hidden="1">{"TAB1",#N/A,TRUE,"GENERAL";"TAB2",#N/A,TRUE,"GENERAL";"TAB3",#N/A,TRUE,"GENERAL";"TAB4",#N/A,TRUE,"GENERAL";"TAB5",#N/A,TRUE,"GENERAL"}</definedName>
    <definedName name="yty1" localSheetId="25" hidden="1">{"TAB1",#N/A,TRUE,"GENERAL";"TAB2",#N/A,TRUE,"GENERAL";"TAB3",#N/A,TRUE,"GENERAL";"TAB4",#N/A,TRUE,"GENERAL";"TAB5",#N/A,TRUE,"GENERAL"}</definedName>
    <definedName name="yty1" localSheetId="26" hidden="1">{"TAB1",#N/A,TRUE,"GENERAL";"TAB2",#N/A,TRUE,"GENERAL";"TAB3",#N/A,TRUE,"GENERAL";"TAB4",#N/A,TRUE,"GENERAL";"TAB5",#N/A,TRUE,"GENERAL"}</definedName>
    <definedName name="yty1" hidden="1">{"TAB1",#N/A,TRUE,"GENERAL";"TAB2",#N/A,TRUE,"GENERAL";"TAB3",#N/A,TRUE,"GENERAL";"TAB4",#N/A,TRUE,"GENERAL";"TAB5",#N/A,TRUE,"GENERAL"}</definedName>
    <definedName name="ytyyh" localSheetId="10" hidden="1">{"via1",#N/A,TRUE,"general";"via2",#N/A,TRUE,"general";"via3",#N/A,TRUE,"general"}</definedName>
    <definedName name="ytyyh" localSheetId="14" hidden="1">{"via1",#N/A,TRUE,"general";"via2",#N/A,TRUE,"general";"via3",#N/A,TRUE,"general"}</definedName>
    <definedName name="ytyyh" localSheetId="20" hidden="1">{"via1",#N/A,TRUE,"general";"via2",#N/A,TRUE,"general";"via3",#N/A,TRUE,"general"}</definedName>
    <definedName name="ytyyh" localSheetId="23" hidden="1">{"via1",#N/A,TRUE,"general";"via2",#N/A,TRUE,"general";"via3",#N/A,TRUE,"general"}</definedName>
    <definedName name="ytyyh" localSheetId="24" hidden="1">{"via1",#N/A,TRUE,"general";"via2",#N/A,TRUE,"general";"via3",#N/A,TRUE,"general"}</definedName>
    <definedName name="ytyyh" localSheetId="25" hidden="1">{"via1",#N/A,TRUE,"general";"via2",#N/A,TRUE,"general";"via3",#N/A,TRUE,"general"}</definedName>
    <definedName name="ytyyh" localSheetId="26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14" hidden="1">{"TAB1",#N/A,TRUE,"GENERAL";"TAB2",#N/A,TRUE,"GENERAL";"TAB3",#N/A,TRUE,"GENERAL";"TAB4",#N/A,TRUE,"GENERAL";"TAB5",#N/A,TRUE,"GENERAL"}</definedName>
    <definedName name="ytzacdfg" localSheetId="20" hidden="1">{"TAB1",#N/A,TRUE,"GENERAL";"TAB2",#N/A,TRUE,"GENERAL";"TAB3",#N/A,TRUE,"GENERAL";"TAB4",#N/A,TRUE,"GENERAL";"TAB5",#N/A,TRUE,"GENERAL"}</definedName>
    <definedName name="ytzacdfg" localSheetId="23" hidden="1">{"TAB1",#N/A,TRUE,"GENERAL";"TAB2",#N/A,TRUE,"GENERAL";"TAB3",#N/A,TRUE,"GENERAL";"TAB4",#N/A,TRUE,"GENERAL";"TAB5",#N/A,TRUE,"GENERAL"}</definedName>
    <definedName name="ytzacdfg" localSheetId="24" hidden="1">{"TAB1",#N/A,TRUE,"GENERAL";"TAB2",#N/A,TRUE,"GENERAL";"TAB3",#N/A,TRUE,"GENERAL";"TAB4",#N/A,TRUE,"GENERAL";"TAB5",#N/A,TRUE,"GENERAL"}</definedName>
    <definedName name="ytzacdfg" localSheetId="25" hidden="1">{"TAB1",#N/A,TRUE,"GENERAL";"TAB2",#N/A,TRUE,"GENERAL";"TAB3",#N/A,TRUE,"GENERAL";"TAB4",#N/A,TRUE,"GENERAL";"TAB5",#N/A,TRUE,"GENERAL"}</definedName>
    <definedName name="ytzacdfg" localSheetId="26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" localSheetId="14" hidden="1">{"TAB1",#N/A,TRUE,"GENERAL";"TAB2",#N/A,TRUE,"GENERAL";"TAB3",#N/A,TRUE,"GENERAL";"TAB4",#N/A,TRUE,"GENERAL";"TAB5",#N/A,TRUE,"GENERAL"}</definedName>
    <definedName name="yu" localSheetId="20" hidden="1">{"TAB1",#N/A,TRUE,"GENERAL";"TAB2",#N/A,TRUE,"GENERAL";"TAB3",#N/A,TRUE,"GENERAL";"TAB4",#N/A,TRUE,"GENERAL";"TAB5",#N/A,TRUE,"GENERAL"}</definedName>
    <definedName name="yu" localSheetId="23" hidden="1">{"TAB1",#N/A,TRUE,"GENERAL";"TAB2",#N/A,TRUE,"GENERAL";"TAB3",#N/A,TRUE,"GENERAL";"TAB4",#N/A,TRUE,"GENERAL";"TAB5",#N/A,TRUE,"GENERAL"}</definedName>
    <definedName name="yu" localSheetId="24" hidden="1">{"TAB1",#N/A,TRUE,"GENERAL";"TAB2",#N/A,TRUE,"GENERAL";"TAB3",#N/A,TRUE,"GENERAL";"TAB4",#N/A,TRUE,"GENERAL";"TAB5",#N/A,TRUE,"GENERAL"}</definedName>
    <definedName name="yu" localSheetId="25" hidden="1">{"TAB1",#N/A,TRUE,"GENERAL";"TAB2",#N/A,TRUE,"GENERAL";"TAB3",#N/A,TRUE,"GENERAL";"TAB4",#N/A,TRUE,"GENERAL";"TAB5",#N/A,TRUE,"GENERAL"}</definedName>
    <definedName name="yu" localSheetId="26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14" hidden="1">{"TAB1",#N/A,TRUE,"GENERAL";"TAB2",#N/A,TRUE,"GENERAL";"TAB3",#N/A,TRUE,"GENERAL";"TAB4",#N/A,TRUE,"GENERAL";"TAB5",#N/A,TRUE,"GENERAL"}</definedName>
    <definedName name="yudre54" localSheetId="20" hidden="1">{"TAB1",#N/A,TRUE,"GENERAL";"TAB2",#N/A,TRUE,"GENERAL";"TAB3",#N/A,TRUE,"GENERAL";"TAB4",#N/A,TRUE,"GENERAL";"TAB5",#N/A,TRUE,"GENERAL"}</definedName>
    <definedName name="yudre54" localSheetId="23" hidden="1">{"TAB1",#N/A,TRUE,"GENERAL";"TAB2",#N/A,TRUE,"GENERAL";"TAB3",#N/A,TRUE,"GENERAL";"TAB4",#N/A,TRUE,"GENERAL";"TAB5",#N/A,TRUE,"GENERAL"}</definedName>
    <definedName name="yudre54" localSheetId="24" hidden="1">{"TAB1",#N/A,TRUE,"GENERAL";"TAB2",#N/A,TRUE,"GENERAL";"TAB3",#N/A,TRUE,"GENERAL";"TAB4",#N/A,TRUE,"GENERAL";"TAB5",#N/A,TRUE,"GENERAL"}</definedName>
    <definedName name="yudre54" localSheetId="25" hidden="1">{"TAB1",#N/A,TRUE,"GENERAL";"TAB2",#N/A,TRUE,"GENERAL";"TAB3",#N/A,TRUE,"GENERAL";"TAB4",#N/A,TRUE,"GENERAL";"TAB5",#N/A,TRUE,"GENERAL"}</definedName>
    <definedName name="yudre54" localSheetId="26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14" hidden="1">{"TAB1",#N/A,TRUE,"GENERAL";"TAB2",#N/A,TRUE,"GENERAL";"TAB3",#N/A,TRUE,"GENERAL";"TAB4",#N/A,TRUE,"GENERAL";"TAB5",#N/A,TRUE,"GENERAL"}</definedName>
    <definedName name="yuhgh" localSheetId="20" hidden="1">{"TAB1",#N/A,TRUE,"GENERAL";"TAB2",#N/A,TRUE,"GENERAL";"TAB3",#N/A,TRUE,"GENERAL";"TAB4",#N/A,TRUE,"GENERAL";"TAB5",#N/A,TRUE,"GENERAL"}</definedName>
    <definedName name="yuhgh" localSheetId="23" hidden="1">{"TAB1",#N/A,TRUE,"GENERAL";"TAB2",#N/A,TRUE,"GENERAL";"TAB3",#N/A,TRUE,"GENERAL";"TAB4",#N/A,TRUE,"GENERAL";"TAB5",#N/A,TRUE,"GENERAL"}</definedName>
    <definedName name="yuhgh" localSheetId="24" hidden="1">{"TAB1",#N/A,TRUE,"GENERAL";"TAB2",#N/A,TRUE,"GENERAL";"TAB3",#N/A,TRUE,"GENERAL";"TAB4",#N/A,TRUE,"GENERAL";"TAB5",#N/A,TRUE,"GENERAL"}</definedName>
    <definedName name="yuhgh" localSheetId="25" hidden="1">{"TAB1",#N/A,TRUE,"GENERAL";"TAB2",#N/A,TRUE,"GENERAL";"TAB3",#N/A,TRUE,"GENERAL";"TAB4",#N/A,TRUE,"GENERAL";"TAB5",#N/A,TRUE,"GENERAL"}</definedName>
    <definedName name="yuhgh" localSheetId="26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0" hidden="1">{"via1",#N/A,TRUE,"general";"via2",#N/A,TRUE,"general";"via3",#N/A,TRUE,"general"}</definedName>
    <definedName name="yutu" localSheetId="14" hidden="1">{"via1",#N/A,TRUE,"general";"via2",#N/A,TRUE,"general";"via3",#N/A,TRUE,"general"}</definedName>
    <definedName name="yutu" localSheetId="20" hidden="1">{"via1",#N/A,TRUE,"general";"via2",#N/A,TRUE,"general";"via3",#N/A,TRUE,"general"}</definedName>
    <definedName name="yutu" localSheetId="23" hidden="1">{"via1",#N/A,TRUE,"general";"via2",#N/A,TRUE,"general";"via3",#N/A,TRUE,"general"}</definedName>
    <definedName name="yutu" localSheetId="24" hidden="1">{"via1",#N/A,TRUE,"general";"via2",#N/A,TRUE,"general";"via3",#N/A,TRUE,"general"}</definedName>
    <definedName name="yutu" localSheetId="25" hidden="1">{"via1",#N/A,TRUE,"general";"via2",#N/A,TRUE,"general";"via3",#N/A,TRUE,"general"}</definedName>
    <definedName name="yutu" localSheetId="26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14" hidden="1">{"via1",#N/A,TRUE,"general";"via2",#N/A,TRUE,"general";"via3",#N/A,TRUE,"general"}</definedName>
    <definedName name="yuuiiy" localSheetId="20" hidden="1">{"via1",#N/A,TRUE,"general";"via2",#N/A,TRUE,"general";"via3",#N/A,TRUE,"general"}</definedName>
    <definedName name="yuuiiy" localSheetId="23" hidden="1">{"via1",#N/A,TRUE,"general";"via2",#N/A,TRUE,"general";"via3",#N/A,TRUE,"general"}</definedName>
    <definedName name="yuuiiy" localSheetId="24" hidden="1">{"via1",#N/A,TRUE,"general";"via2",#N/A,TRUE,"general";"via3",#N/A,TRUE,"general"}</definedName>
    <definedName name="yuuiiy" localSheetId="25" hidden="1">{"via1",#N/A,TRUE,"general";"via2",#N/A,TRUE,"general";"via3",#N/A,TRUE,"general"}</definedName>
    <definedName name="yuuiiy" localSheetId="26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14" hidden="1">{"via1",#N/A,TRUE,"general";"via2",#N/A,TRUE,"general";"via3",#N/A,TRUE,"general"}</definedName>
    <definedName name="yuuuuuu" localSheetId="20" hidden="1">{"via1",#N/A,TRUE,"general";"via2",#N/A,TRUE,"general";"via3",#N/A,TRUE,"general"}</definedName>
    <definedName name="yuuuuuu" localSheetId="23" hidden="1">{"via1",#N/A,TRUE,"general";"via2",#N/A,TRUE,"general";"via3",#N/A,TRUE,"general"}</definedName>
    <definedName name="yuuuuuu" localSheetId="24" hidden="1">{"via1",#N/A,TRUE,"general";"via2",#N/A,TRUE,"general";"via3",#N/A,TRUE,"general"}</definedName>
    <definedName name="yuuuuuu" localSheetId="25" hidden="1">{"via1",#N/A,TRUE,"general";"via2",#N/A,TRUE,"general";"via3",#N/A,TRUE,"general"}</definedName>
    <definedName name="yuuuuuu" localSheetId="26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" localSheetId="14" hidden="1">{"via1",#N/A,TRUE,"general";"via2",#N/A,TRUE,"general";"via3",#N/A,TRUE,"general"}</definedName>
    <definedName name="yy" localSheetId="20" hidden="1">{"via1",#N/A,TRUE,"general";"via2",#N/A,TRUE,"general";"via3",#N/A,TRUE,"general"}</definedName>
    <definedName name="yy" localSheetId="23" hidden="1">{"via1",#N/A,TRUE,"general";"via2",#N/A,TRUE,"general";"via3",#N/A,TRUE,"general"}</definedName>
    <definedName name="yy" localSheetId="24" hidden="1">{"via1",#N/A,TRUE,"general";"via2",#N/A,TRUE,"general";"via3",#N/A,TRUE,"general"}</definedName>
    <definedName name="yy" localSheetId="25" hidden="1">{"via1",#N/A,TRUE,"general";"via2",#N/A,TRUE,"general";"via3",#N/A,TRUE,"general"}</definedName>
    <definedName name="yy" localSheetId="26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14" hidden="1">{"TAB1",#N/A,TRUE,"GENERAL";"TAB2",#N/A,TRUE,"GENERAL";"TAB3",#N/A,TRUE,"GENERAL";"TAB4",#N/A,TRUE,"GENERAL";"TAB5",#N/A,TRUE,"GENERAL"}</definedName>
    <definedName name="yyy" localSheetId="20" hidden="1">{"TAB1",#N/A,TRUE,"GENERAL";"TAB2",#N/A,TRUE,"GENERAL";"TAB3",#N/A,TRUE,"GENERAL";"TAB4",#N/A,TRUE,"GENERAL";"TAB5",#N/A,TRUE,"GENERAL"}</definedName>
    <definedName name="yyy" localSheetId="23" hidden="1">{"TAB1",#N/A,TRUE,"GENERAL";"TAB2",#N/A,TRUE,"GENERAL";"TAB3",#N/A,TRUE,"GENERAL";"TAB4",#N/A,TRUE,"GENERAL";"TAB5",#N/A,TRUE,"GENERAL"}</definedName>
    <definedName name="yyy" localSheetId="24" hidden="1">{"TAB1",#N/A,TRUE,"GENERAL";"TAB2",#N/A,TRUE,"GENERAL";"TAB3",#N/A,TRUE,"GENERAL";"TAB4",#N/A,TRUE,"GENERAL";"TAB5",#N/A,TRUE,"GENERAL"}</definedName>
    <definedName name="yyy" localSheetId="25" hidden="1">{"TAB1",#N/A,TRUE,"GENERAL";"TAB2",#N/A,TRUE,"GENERAL";"TAB3",#N/A,TRUE,"GENERAL";"TAB4",#N/A,TRUE,"GENERAL";"TAB5",#N/A,TRUE,"GENERAL"}</definedName>
    <definedName name="yyy" localSheetId="26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14" hidden="1">{"TAB1",#N/A,TRUE,"GENERAL";"TAB2",#N/A,TRUE,"GENERAL";"TAB3",#N/A,TRUE,"GENERAL";"TAB4",#N/A,TRUE,"GENERAL";"TAB5",#N/A,TRUE,"GENERAL"}</definedName>
    <definedName name="yyyuh" localSheetId="20" hidden="1">{"TAB1",#N/A,TRUE,"GENERAL";"TAB2",#N/A,TRUE,"GENERAL";"TAB3",#N/A,TRUE,"GENERAL";"TAB4",#N/A,TRUE,"GENERAL";"TAB5",#N/A,TRUE,"GENERAL"}</definedName>
    <definedName name="yyyuh" localSheetId="23" hidden="1">{"TAB1",#N/A,TRUE,"GENERAL";"TAB2",#N/A,TRUE,"GENERAL";"TAB3",#N/A,TRUE,"GENERAL";"TAB4",#N/A,TRUE,"GENERAL";"TAB5",#N/A,TRUE,"GENERAL"}</definedName>
    <definedName name="yyyuh" localSheetId="24" hidden="1">{"TAB1",#N/A,TRUE,"GENERAL";"TAB2",#N/A,TRUE,"GENERAL";"TAB3",#N/A,TRUE,"GENERAL";"TAB4",#N/A,TRUE,"GENERAL";"TAB5",#N/A,TRUE,"GENERAL"}</definedName>
    <definedName name="yyyuh" localSheetId="25" hidden="1">{"TAB1",#N/A,TRUE,"GENERAL";"TAB2",#N/A,TRUE,"GENERAL";"TAB3",#N/A,TRUE,"GENERAL";"TAB4",#N/A,TRUE,"GENERAL";"TAB5",#N/A,TRUE,"GENERAL"}</definedName>
    <definedName name="yyyuh" localSheetId="26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14" hidden="1">{"TAB1",#N/A,TRUE,"GENERAL";"TAB2",#N/A,TRUE,"GENERAL";"TAB3",#N/A,TRUE,"GENERAL";"TAB4",#N/A,TRUE,"GENERAL";"TAB5",#N/A,TRUE,"GENERAL"}</definedName>
    <definedName name="yyyyhhh" localSheetId="20" hidden="1">{"TAB1",#N/A,TRUE,"GENERAL";"TAB2",#N/A,TRUE,"GENERAL";"TAB3",#N/A,TRUE,"GENERAL";"TAB4",#N/A,TRUE,"GENERAL";"TAB5",#N/A,TRUE,"GENERAL"}</definedName>
    <definedName name="yyyyhhh" localSheetId="23" hidden="1">{"TAB1",#N/A,TRUE,"GENERAL";"TAB2",#N/A,TRUE,"GENERAL";"TAB3",#N/A,TRUE,"GENERAL";"TAB4",#N/A,TRUE,"GENERAL";"TAB5",#N/A,TRUE,"GENERAL"}</definedName>
    <definedName name="yyyyhhh" localSheetId="24" hidden="1">{"TAB1",#N/A,TRUE,"GENERAL";"TAB2",#N/A,TRUE,"GENERAL";"TAB3",#N/A,TRUE,"GENERAL";"TAB4",#N/A,TRUE,"GENERAL";"TAB5",#N/A,TRUE,"GENERAL"}</definedName>
    <definedName name="yyyyhhh" localSheetId="25" hidden="1">{"TAB1",#N/A,TRUE,"GENERAL";"TAB2",#N/A,TRUE,"GENERAL";"TAB3",#N/A,TRUE,"GENERAL";"TAB4",#N/A,TRUE,"GENERAL";"TAB5",#N/A,TRUE,"GENERAL"}</definedName>
    <definedName name="yyyyhhh" localSheetId="26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0" hidden="1">{"via1",#N/A,TRUE,"general";"via2",#N/A,TRUE,"general";"via3",#N/A,TRUE,"general"}</definedName>
    <definedName name="yyyyyf" localSheetId="14" hidden="1">{"via1",#N/A,TRUE,"general";"via2",#N/A,TRUE,"general";"via3",#N/A,TRUE,"general"}</definedName>
    <definedName name="yyyyyf" localSheetId="20" hidden="1">{"via1",#N/A,TRUE,"general";"via2",#N/A,TRUE,"general";"via3",#N/A,TRUE,"general"}</definedName>
    <definedName name="yyyyyf" localSheetId="23" hidden="1">{"via1",#N/A,TRUE,"general";"via2",#N/A,TRUE,"general";"via3",#N/A,TRUE,"general"}</definedName>
    <definedName name="yyyyyf" localSheetId="24" hidden="1">{"via1",#N/A,TRUE,"general";"via2",#N/A,TRUE,"general";"via3",#N/A,TRUE,"general"}</definedName>
    <definedName name="yyyyyf" localSheetId="25" hidden="1">{"via1",#N/A,TRUE,"general";"via2",#N/A,TRUE,"general";"via3",#N/A,TRUE,"general"}</definedName>
    <definedName name="yyyyyf" localSheetId="26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0" hidden="1">{#N/A,#N/A,TRUE,"INGENIERIA";#N/A,#N/A,TRUE,"COMPRAS";#N/A,#N/A,TRUE,"DIRECCION";#N/A,#N/A,TRUE,"RESUMEN"}</definedName>
    <definedName name="ZAQ" localSheetId="14" hidden="1">{#N/A,#N/A,TRUE,"INGENIERIA";#N/A,#N/A,TRUE,"COMPRAS";#N/A,#N/A,TRUE,"DIRECCION";#N/A,#N/A,TRUE,"RESUMEN"}</definedName>
    <definedName name="ZAQ" localSheetId="20" hidden="1">{#N/A,#N/A,TRUE,"INGENIERIA";#N/A,#N/A,TRUE,"COMPRAS";#N/A,#N/A,TRUE,"DIRECCION";#N/A,#N/A,TRUE,"RESUMEN"}</definedName>
    <definedName name="ZAQ" localSheetId="23" hidden="1">{#N/A,#N/A,TRUE,"INGENIERIA";#N/A,#N/A,TRUE,"COMPRAS";#N/A,#N/A,TRUE,"DIRECCION";#N/A,#N/A,TRUE,"RESUMEN"}</definedName>
    <definedName name="ZAQ" localSheetId="24" hidden="1">{#N/A,#N/A,TRUE,"INGENIERIA";#N/A,#N/A,TRUE,"COMPRAS";#N/A,#N/A,TRUE,"DIRECCION";#N/A,#N/A,TRUE,"RESUMEN"}</definedName>
    <definedName name="ZAQ" localSheetId="25" hidden="1">{#N/A,#N/A,TRUE,"INGENIERIA";#N/A,#N/A,TRUE,"COMPRAS";#N/A,#N/A,TRUE,"DIRECCION";#N/A,#N/A,TRUE,"RESUMEN"}</definedName>
    <definedName name="ZAQ" localSheetId="26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0" hidden="1">{"via1",#N/A,TRUE,"general";"via2",#N/A,TRUE,"general";"via3",#N/A,TRUE,"general"}</definedName>
    <definedName name="zdervr" localSheetId="14" hidden="1">{"via1",#N/A,TRUE,"general";"via2",#N/A,TRUE,"general";"via3",#N/A,TRUE,"general"}</definedName>
    <definedName name="zdervr" localSheetId="20" hidden="1">{"via1",#N/A,TRUE,"general";"via2",#N/A,TRUE,"general";"via3",#N/A,TRUE,"general"}</definedName>
    <definedName name="zdervr" localSheetId="23" hidden="1">{"via1",#N/A,TRUE,"general";"via2",#N/A,TRUE,"general";"via3",#N/A,TRUE,"general"}</definedName>
    <definedName name="zdervr" localSheetId="24" hidden="1">{"via1",#N/A,TRUE,"general";"via2",#N/A,TRUE,"general";"via3",#N/A,TRUE,"general"}</definedName>
    <definedName name="zdervr" localSheetId="25" hidden="1">{"via1",#N/A,TRUE,"general";"via2",#N/A,TRUE,"general";"via3",#N/A,TRUE,"general"}</definedName>
    <definedName name="zdervr" localSheetId="26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14" hidden="1">{"TAB1",#N/A,TRUE,"GENERAL";"TAB2",#N/A,TRUE,"GENERAL";"TAB3",#N/A,TRUE,"GENERAL";"TAB4",#N/A,TRUE,"GENERAL";"TAB5",#N/A,TRUE,"GENERAL"}</definedName>
    <definedName name="zxczds" localSheetId="20" hidden="1">{"TAB1",#N/A,TRUE,"GENERAL";"TAB2",#N/A,TRUE,"GENERAL";"TAB3",#N/A,TRUE,"GENERAL";"TAB4",#N/A,TRUE,"GENERAL";"TAB5",#N/A,TRUE,"GENERAL"}</definedName>
    <definedName name="zxczds" localSheetId="23" hidden="1">{"TAB1",#N/A,TRUE,"GENERAL";"TAB2",#N/A,TRUE,"GENERAL";"TAB3",#N/A,TRUE,"GENERAL";"TAB4",#N/A,TRUE,"GENERAL";"TAB5",#N/A,TRUE,"GENERAL"}</definedName>
    <definedName name="zxczds" localSheetId="24" hidden="1">{"TAB1",#N/A,TRUE,"GENERAL";"TAB2",#N/A,TRUE,"GENERAL";"TAB3",#N/A,TRUE,"GENERAL";"TAB4",#N/A,TRUE,"GENERAL";"TAB5",#N/A,TRUE,"GENERAL"}</definedName>
    <definedName name="zxczds" localSheetId="25" hidden="1">{"TAB1",#N/A,TRUE,"GENERAL";"TAB2",#N/A,TRUE,"GENERAL";"TAB3",#N/A,TRUE,"GENERAL";"TAB4",#N/A,TRUE,"GENERAL";"TAB5",#N/A,TRUE,"GENERAL"}</definedName>
    <definedName name="zxczds" localSheetId="26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0" hidden="1">{"via1",#N/A,TRUE,"general";"via2",#N/A,TRUE,"general";"via3",#N/A,TRUE,"general"}</definedName>
    <definedName name="zxsdftyu" localSheetId="14" hidden="1">{"via1",#N/A,TRUE,"general";"via2",#N/A,TRUE,"general";"via3",#N/A,TRUE,"general"}</definedName>
    <definedName name="zxsdftyu" localSheetId="20" hidden="1">{"via1",#N/A,TRUE,"general";"via2",#N/A,TRUE,"general";"via3",#N/A,TRUE,"general"}</definedName>
    <definedName name="zxsdftyu" localSheetId="23" hidden="1">{"via1",#N/A,TRUE,"general";"via2",#N/A,TRUE,"general";"via3",#N/A,TRUE,"general"}</definedName>
    <definedName name="zxsdftyu" localSheetId="24" hidden="1">{"via1",#N/A,TRUE,"general";"via2",#N/A,TRUE,"general";"via3",#N/A,TRUE,"general"}</definedName>
    <definedName name="zxsdftyu" localSheetId="25" hidden="1">{"via1",#N/A,TRUE,"general";"via2",#N/A,TRUE,"general";"via3",#N/A,TRUE,"general"}</definedName>
    <definedName name="zxsdftyu" localSheetId="26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14" hidden="1">{"via1",#N/A,TRUE,"general";"via2",#N/A,TRUE,"general";"via3",#N/A,TRUE,"general"}</definedName>
    <definedName name="zxvxczv" localSheetId="20" hidden="1">{"via1",#N/A,TRUE,"general";"via2",#N/A,TRUE,"general";"via3",#N/A,TRUE,"general"}</definedName>
    <definedName name="zxvxczv" localSheetId="23" hidden="1">{"via1",#N/A,TRUE,"general";"via2",#N/A,TRUE,"general";"via3",#N/A,TRUE,"general"}</definedName>
    <definedName name="zxvxczv" localSheetId="24" hidden="1">{"via1",#N/A,TRUE,"general";"via2",#N/A,TRUE,"general";"via3",#N/A,TRUE,"general"}</definedName>
    <definedName name="zxvxczv" localSheetId="25" hidden="1">{"via1",#N/A,TRUE,"general";"via2",#N/A,TRUE,"general";"via3",#N/A,TRUE,"general"}</definedName>
    <definedName name="zxvxczv" localSheetId="26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22" l="1"/>
  <c r="G11" i="29"/>
  <c r="G12" i="29"/>
  <c r="G10" i="29"/>
  <c r="D96" i="1"/>
  <c r="D95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69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8" i="1"/>
  <c r="D27" i="1"/>
  <c r="D26" i="1"/>
  <c r="D25" i="1"/>
  <c r="D24" i="1"/>
  <c r="D23" i="1"/>
  <c r="J9" i="52" l="1"/>
  <c r="D24" i="22" l="1"/>
  <c r="F12" i="38"/>
  <c r="F11" i="38"/>
  <c r="F17" i="37"/>
  <c r="F10" i="37"/>
  <c r="F9" i="37"/>
  <c r="F10" i="36"/>
  <c r="F9" i="36"/>
  <c r="K9" i="36" s="1"/>
  <c r="F9" i="59"/>
  <c r="E9" i="59"/>
  <c r="B9" i="59"/>
  <c r="B13" i="33"/>
  <c r="F13" i="33"/>
  <c r="E13" i="33"/>
  <c r="B9" i="43"/>
  <c r="G9" i="56"/>
  <c r="F13" i="29"/>
  <c r="F13" i="30" s="1"/>
  <c r="E13" i="30"/>
  <c r="B13" i="30"/>
  <c r="K13" i="42"/>
  <c r="K9" i="42"/>
  <c r="E11" i="42"/>
  <c r="H13" i="42"/>
  <c r="E12" i="42"/>
  <c r="E12" i="29"/>
  <c r="K12" i="29" s="1"/>
  <c r="F12" i="29"/>
  <c r="E11" i="29" l="1"/>
  <c r="F23" i="27"/>
  <c r="F11" i="42" s="1"/>
  <c r="F20" i="27"/>
  <c r="F11" i="29" l="1"/>
  <c r="F12" i="42"/>
  <c r="F24" i="27"/>
  <c r="E10" i="29"/>
  <c r="K11" i="29"/>
  <c r="F10" i="27" l="1"/>
  <c r="E21" i="64"/>
  <c r="G21" i="64" s="1"/>
  <c r="F14" i="64"/>
  <c r="F17" i="64" l="1"/>
  <c r="F15" i="64"/>
  <c r="F16" i="64"/>
  <c r="F20" i="64"/>
  <c r="E20" i="64" l="1"/>
  <c r="G6" i="67"/>
  <c r="D6" i="67"/>
  <c r="C6" i="67"/>
  <c r="C4" i="67"/>
  <c r="G6" i="66"/>
  <c r="D6" i="66"/>
  <c r="C6" i="66"/>
  <c r="C4" i="66"/>
  <c r="K9" i="65"/>
  <c r="K21" i="65" s="1"/>
  <c r="G6" i="65"/>
  <c r="D6" i="65"/>
  <c r="C6" i="65"/>
  <c r="C4" i="65"/>
  <c r="E9" i="62"/>
  <c r="G9" i="62" s="1"/>
  <c r="E14" i="62"/>
  <c r="F32" i="64" l="1"/>
  <c r="F27" i="64"/>
  <c r="E27" i="64"/>
  <c r="G27" i="64" s="1"/>
  <c r="E26" i="64"/>
  <c r="G26" i="64" s="1"/>
  <c r="G20" i="64"/>
  <c r="H5" i="64"/>
  <c r="B5" i="64"/>
  <c r="B4" i="64"/>
  <c r="H5" i="63"/>
  <c r="B5" i="63"/>
  <c r="B4" i="63"/>
  <c r="H28" i="64" l="1"/>
  <c r="E14" i="63" l="1"/>
  <c r="G14" i="63" s="1"/>
  <c r="H17" i="63" s="1"/>
  <c r="F27" i="63"/>
  <c r="H23" i="63"/>
  <c r="F26" i="62" l="1"/>
  <c r="H22" i="62"/>
  <c r="G16" i="62"/>
  <c r="G15" i="62"/>
  <c r="G14" i="62"/>
  <c r="H5" i="62"/>
  <c r="B5" i="62"/>
  <c r="B4" i="62"/>
  <c r="J10" i="37"/>
  <c r="J16" i="37"/>
  <c r="F14" i="37"/>
  <c r="G13" i="37" s="1"/>
  <c r="G11" i="33"/>
  <c r="G12" i="33" s="1"/>
  <c r="G10" i="33"/>
  <c r="J10" i="30"/>
  <c r="J11" i="30"/>
  <c r="J12" i="30"/>
  <c r="B10" i="30"/>
  <c r="B11" i="30"/>
  <c r="B11" i="32" s="1"/>
  <c r="B12" i="30"/>
  <c r="B12" i="32" s="1"/>
  <c r="G10" i="42"/>
  <c r="E12" i="30"/>
  <c r="E12" i="32" s="1"/>
  <c r="E11" i="30"/>
  <c r="E10" i="42"/>
  <c r="E10" i="30" s="1"/>
  <c r="E9" i="42"/>
  <c r="F9" i="29"/>
  <c r="E9" i="29"/>
  <c r="O38" i="27"/>
  <c r="O40" i="27" s="1"/>
  <c r="K23" i="27"/>
  <c r="F11" i="30"/>
  <c r="F11" i="32" s="1"/>
  <c r="O30" i="27"/>
  <c r="F12" i="37" s="1"/>
  <c r="O22" i="27"/>
  <c r="O24" i="27" s="1"/>
  <c r="G10" i="37" s="1"/>
  <c r="O14" i="27"/>
  <c r="F15" i="27" s="1"/>
  <c r="F14" i="27"/>
  <c r="F9" i="42" s="1"/>
  <c r="F9" i="30" s="1"/>
  <c r="K11" i="27"/>
  <c r="K10" i="27"/>
  <c r="K11" i="23"/>
  <c r="K12" i="23"/>
  <c r="G11" i="42" l="1"/>
  <c r="K11" i="42" s="1"/>
  <c r="K10" i="42"/>
  <c r="F15" i="37"/>
  <c r="G16" i="37" s="1"/>
  <c r="O41" i="27"/>
  <c r="J24" i="27" s="1"/>
  <c r="K9" i="29"/>
  <c r="G9" i="37"/>
  <c r="K9" i="37" s="1"/>
  <c r="F11" i="33"/>
  <c r="F11" i="35"/>
  <c r="E12" i="35"/>
  <c r="E12" i="33"/>
  <c r="B11" i="35"/>
  <c r="B11" i="38" s="1"/>
  <c r="B11" i="33"/>
  <c r="E11" i="32"/>
  <c r="F10" i="29"/>
  <c r="F21" i="27"/>
  <c r="K26" i="27"/>
  <c r="F16" i="37"/>
  <c r="G15" i="37" s="1"/>
  <c r="O32" i="27"/>
  <c r="F11" i="37" s="1"/>
  <c r="H17" i="62"/>
  <c r="F13" i="37"/>
  <c r="G14" i="37" s="1"/>
  <c r="K14" i="37" s="1"/>
  <c r="F12" i="30"/>
  <c r="K24" i="27"/>
  <c r="B12" i="35"/>
  <c r="B12" i="38" s="1"/>
  <c r="B12" i="33"/>
  <c r="G12" i="42"/>
  <c r="K20" i="27"/>
  <c r="O16" i="27"/>
  <c r="O17" i="27" s="1"/>
  <c r="J15" i="27" s="1"/>
  <c r="J9" i="38" s="1"/>
  <c r="F18" i="27"/>
  <c r="F10" i="38" s="1"/>
  <c r="K15" i="37" l="1"/>
  <c r="O33" i="27"/>
  <c r="J21" i="27" s="1"/>
  <c r="K10" i="37"/>
  <c r="G24" i="37"/>
  <c r="K24" i="37" s="1"/>
  <c r="K27" i="27"/>
  <c r="O42" i="27"/>
  <c r="K12" i="42"/>
  <c r="K16" i="37"/>
  <c r="K13" i="33"/>
  <c r="E11" i="33"/>
  <c r="K11" i="33" s="1"/>
  <c r="E11" i="35"/>
  <c r="K13" i="37"/>
  <c r="F12" i="32"/>
  <c r="J11" i="38" l="1"/>
  <c r="J12" i="38"/>
  <c r="K12" i="38" s="1"/>
  <c r="O34" i="27"/>
  <c r="K10" i="67"/>
  <c r="K10" i="66"/>
  <c r="G22" i="37"/>
  <c r="K22" i="37" s="1"/>
  <c r="K11" i="38"/>
  <c r="F12" i="33"/>
  <c r="K12" i="33" s="1"/>
  <c r="F12" i="35"/>
  <c r="G23" i="37" l="1"/>
  <c r="K23" i="37" s="1"/>
  <c r="K11" i="36"/>
  <c r="J9" i="61" l="1"/>
  <c r="F9" i="61"/>
  <c r="E9" i="61"/>
  <c r="B9" i="61"/>
  <c r="G6" i="61"/>
  <c r="D6" i="61"/>
  <c r="C6" i="61"/>
  <c r="C4" i="61"/>
  <c r="H5" i="60"/>
  <c r="B5" i="60"/>
  <c r="B4" i="60"/>
  <c r="F27" i="60"/>
  <c r="H23" i="60"/>
  <c r="G14" i="60"/>
  <c r="H17" i="60" s="1"/>
  <c r="K9" i="61" l="1"/>
  <c r="K13" i="29"/>
  <c r="K10" i="29"/>
  <c r="K22" i="61"/>
  <c r="D31" i="22" s="1"/>
  <c r="K9" i="59"/>
  <c r="G6" i="59"/>
  <c r="D6" i="59"/>
  <c r="C6" i="59"/>
  <c r="C4" i="59"/>
  <c r="G9" i="58"/>
  <c r="H5" i="58"/>
  <c r="B5" i="58"/>
  <c r="B4" i="58"/>
  <c r="F30" i="58"/>
  <c r="F25" i="58"/>
  <c r="E25" i="58"/>
  <c r="G25" i="58" s="1"/>
  <c r="G24" i="58"/>
  <c r="H26" i="58" s="1"/>
  <c r="E24" i="58"/>
  <c r="G20" i="58"/>
  <c r="G19" i="58"/>
  <c r="G18" i="58"/>
  <c r="G17" i="58"/>
  <c r="G16" i="58"/>
  <c r="G15" i="58"/>
  <c r="G14" i="58"/>
  <c r="G10" i="58"/>
  <c r="K20" i="29" l="1"/>
  <c r="H21" i="58"/>
  <c r="G11" i="37" l="1"/>
  <c r="G12" i="37"/>
  <c r="F17" i="27"/>
  <c r="G10" i="35"/>
  <c r="G11" i="35" s="1"/>
  <c r="J11" i="43"/>
  <c r="J10" i="43"/>
  <c r="O25" i="27" l="1"/>
  <c r="J18" i="27" s="1"/>
  <c r="J10" i="38" s="1"/>
  <c r="G21" i="37" s="1"/>
  <c r="K21" i="37" s="1"/>
  <c r="F10" i="42"/>
  <c r="F10" i="30" s="1"/>
  <c r="K11" i="35"/>
  <c r="G12" i="35"/>
  <c r="K12" i="37"/>
  <c r="K11" i="37"/>
  <c r="O26" i="27" l="1"/>
  <c r="K12" i="35"/>
  <c r="K21" i="27"/>
  <c r="F9" i="28" s="1"/>
  <c r="G10" i="30"/>
  <c r="G11" i="30" s="1"/>
  <c r="J9" i="30"/>
  <c r="E10" i="32"/>
  <c r="E9" i="30"/>
  <c r="B10" i="32"/>
  <c r="B9" i="30"/>
  <c r="K10" i="23"/>
  <c r="K9" i="30" l="1"/>
  <c r="G12" i="30"/>
  <c r="K11" i="30"/>
  <c r="K10" i="30"/>
  <c r="B10" i="33"/>
  <c r="B10" i="35"/>
  <c r="B10" i="38" s="1"/>
  <c r="C23" i="10"/>
  <c r="K12" i="30" l="1"/>
  <c r="F23" i="15"/>
  <c r="K14" i="42" l="1"/>
  <c r="J9" i="53"/>
  <c r="K9" i="53" s="1"/>
  <c r="F9" i="52"/>
  <c r="K14" i="30" l="1"/>
  <c r="K13" i="30"/>
  <c r="K22" i="30" s="1"/>
  <c r="G10" i="56"/>
  <c r="G10" i="32" l="1"/>
  <c r="G11" i="32" s="1"/>
  <c r="G9" i="43"/>
  <c r="F9" i="43"/>
  <c r="E9" i="43"/>
  <c r="F9" i="56"/>
  <c r="F10" i="56" s="1"/>
  <c r="E9" i="56"/>
  <c r="E10" i="56" s="1"/>
  <c r="G12" i="32" l="1"/>
  <c r="K11" i="32"/>
  <c r="F11" i="43"/>
  <c r="K9" i="43"/>
  <c r="J11" i="56"/>
  <c r="F11" i="56"/>
  <c r="K9" i="56"/>
  <c r="K12" i="32" l="1"/>
  <c r="E10" i="35"/>
  <c r="F10" i="32"/>
  <c r="K17" i="27"/>
  <c r="E10" i="33"/>
  <c r="K9" i="67" l="1"/>
  <c r="K21" i="67" s="1"/>
  <c r="D38" i="22" s="1"/>
  <c r="K9" i="66"/>
  <c r="K21" i="66" s="1"/>
  <c r="D37" i="22" s="1"/>
  <c r="F10" i="35"/>
  <c r="K18" i="59"/>
  <c r="F10" i="33"/>
  <c r="H5" i="57"/>
  <c r="B5" i="57"/>
  <c r="B4" i="57"/>
  <c r="F27" i="57"/>
  <c r="H23" i="57"/>
  <c r="H11" i="56"/>
  <c r="G6" i="56"/>
  <c r="D6" i="56"/>
  <c r="C6" i="56"/>
  <c r="C4" i="56"/>
  <c r="G6" i="55"/>
  <c r="D6" i="55"/>
  <c r="C6" i="55"/>
  <c r="C4" i="55"/>
  <c r="G6" i="53"/>
  <c r="D6" i="53"/>
  <c r="C6" i="53"/>
  <c r="C4" i="53"/>
  <c r="K9" i="52"/>
  <c r="G6" i="52"/>
  <c r="D6" i="52"/>
  <c r="C6" i="52"/>
  <c r="C4" i="52"/>
  <c r="E14" i="50"/>
  <c r="G14" i="50" s="1"/>
  <c r="H17" i="50" s="1"/>
  <c r="F27" i="50"/>
  <c r="H23" i="50"/>
  <c r="H5" i="50"/>
  <c r="B5" i="50"/>
  <c r="B4" i="50"/>
  <c r="E15" i="47"/>
  <c r="G15" i="47" s="1"/>
  <c r="H17" i="47" s="1"/>
  <c r="H5" i="47"/>
  <c r="B5" i="47"/>
  <c r="B4" i="47"/>
  <c r="F27" i="47"/>
  <c r="H23" i="47"/>
  <c r="H5" i="13"/>
  <c r="H5" i="46"/>
  <c r="B5" i="46"/>
  <c r="B4" i="46"/>
  <c r="H5" i="45"/>
  <c r="B5" i="45"/>
  <c r="B4" i="45"/>
  <c r="H5" i="44"/>
  <c r="B5" i="44"/>
  <c r="B4" i="44"/>
  <c r="F27" i="46"/>
  <c r="H23" i="46"/>
  <c r="G9" i="46"/>
  <c r="F27" i="45"/>
  <c r="H23" i="45"/>
  <c r="H17" i="45"/>
  <c r="E25" i="44"/>
  <c r="E24" i="44"/>
  <c r="G24" i="44" s="1"/>
  <c r="E28" i="15"/>
  <c r="F25" i="44"/>
  <c r="E20" i="44"/>
  <c r="K19" i="53" l="1"/>
  <c r="D34" i="22" s="1"/>
  <c r="K10" i="56"/>
  <c r="K11" i="56"/>
  <c r="K21" i="55"/>
  <c r="D35" i="22" s="1"/>
  <c r="K19" i="52"/>
  <c r="D33" i="22" s="1"/>
  <c r="G25" i="44"/>
  <c r="H26" i="44" s="1"/>
  <c r="K19" i="56" l="1"/>
  <c r="D19" i="22" s="1"/>
  <c r="G20" i="44"/>
  <c r="F30" i="44"/>
  <c r="I10" i="43" l="1"/>
  <c r="H11" i="43" l="1"/>
  <c r="K10" i="43"/>
  <c r="G6" i="43"/>
  <c r="D6" i="43"/>
  <c r="C6" i="43"/>
  <c r="C4" i="43"/>
  <c r="K11" i="43" l="1"/>
  <c r="K19" i="43" s="1"/>
  <c r="D20" i="22" l="1"/>
  <c r="I12" i="31" l="1"/>
  <c r="K12" i="31" s="1"/>
  <c r="G6" i="42"/>
  <c r="D6" i="42"/>
  <c r="C6" i="42"/>
  <c r="C4" i="42"/>
  <c r="B9" i="32" l="1"/>
  <c r="E9" i="32" l="1"/>
  <c r="E9" i="33" s="1"/>
  <c r="K9" i="23"/>
  <c r="E9" i="35" l="1"/>
  <c r="K10" i="33" l="1"/>
  <c r="K10" i="32"/>
  <c r="C47" i="21"/>
  <c r="B47" i="21"/>
  <c r="A47" i="21"/>
  <c r="K10" i="35" l="1"/>
  <c r="E47" i="21"/>
  <c r="J9" i="28" l="1"/>
  <c r="K9" i="25"/>
  <c r="K22" i="25" s="1"/>
  <c r="K10" i="24"/>
  <c r="L14" i="16"/>
  <c r="D15" i="20"/>
  <c r="H15" i="20" s="1"/>
  <c r="K14" i="27" l="1"/>
  <c r="F9" i="38"/>
  <c r="F9" i="32" l="1"/>
  <c r="K9" i="32" s="1"/>
  <c r="K24" i="42"/>
  <c r="B9" i="35"/>
  <c r="B9" i="38" s="1"/>
  <c r="B9" i="33"/>
  <c r="F9" i="33" l="1"/>
  <c r="K9" i="33" s="1"/>
  <c r="K21" i="33" s="1"/>
  <c r="F9" i="35"/>
  <c r="G19" i="37" s="1"/>
  <c r="K19" i="37" s="1"/>
  <c r="K32" i="37" s="1"/>
  <c r="I10" i="31"/>
  <c r="K10" i="31" s="1"/>
  <c r="D15" i="22"/>
  <c r="F27" i="6"/>
  <c r="E15" i="3"/>
  <c r="F27" i="5"/>
  <c r="F27" i="4"/>
  <c r="F27" i="3"/>
  <c r="F27" i="2"/>
  <c r="F28" i="2" s="1"/>
  <c r="F29" i="2" s="1"/>
  <c r="E14" i="18"/>
  <c r="F27" i="17"/>
  <c r="F27" i="13"/>
  <c r="F27" i="12"/>
  <c r="E14" i="12"/>
  <c r="G14" i="12" s="1"/>
  <c r="E10" i="11"/>
  <c r="F27" i="9"/>
  <c r="F27" i="8"/>
  <c r="F27" i="7"/>
  <c r="E14" i="5"/>
  <c r="E14" i="4"/>
  <c r="D38" i="2"/>
  <c r="D37" i="2"/>
  <c r="E11" i="15"/>
  <c r="E9" i="7"/>
  <c r="E9" i="6"/>
  <c r="E20" i="15"/>
  <c r="E10" i="15"/>
  <c r="E12" i="15"/>
  <c r="E9" i="16"/>
  <c r="E9" i="11"/>
  <c r="E9" i="13"/>
  <c r="E8" i="8"/>
  <c r="E8" i="2"/>
  <c r="E15" i="2"/>
  <c r="E14" i="3"/>
  <c r="E17" i="64"/>
  <c r="G17" i="64" s="1"/>
  <c r="E14" i="13"/>
  <c r="E14" i="64"/>
  <c r="G14" i="64" s="1"/>
  <c r="E16" i="64"/>
  <c r="G16" i="64" s="1"/>
  <c r="E18" i="16"/>
  <c r="E19" i="64"/>
  <c r="G19" i="64" s="1"/>
  <c r="E24" i="15"/>
  <c r="E14" i="17"/>
  <c r="E18" i="64"/>
  <c r="G18" i="64" s="1"/>
  <c r="E15" i="17"/>
  <c r="E23" i="15"/>
  <c r="G23" i="15" s="1"/>
  <c r="E14" i="7"/>
  <c r="E15" i="7"/>
  <c r="E22" i="64"/>
  <c r="G22" i="64" s="1"/>
  <c r="E14" i="2"/>
  <c r="F14" i="20"/>
  <c r="K9" i="35" l="1"/>
  <c r="E15" i="16"/>
  <c r="E15" i="64"/>
  <c r="G15" i="64" s="1"/>
  <c r="H23" i="64" s="1"/>
  <c r="D42" i="64"/>
  <c r="D37" i="63"/>
  <c r="D36" i="62"/>
  <c r="E16" i="44"/>
  <c r="G16" i="44" s="1"/>
  <c r="E14" i="57"/>
  <c r="G14" i="57" s="1"/>
  <c r="H17" i="57" s="1"/>
  <c r="E18" i="44"/>
  <c r="G18" i="44" s="1"/>
  <c r="E16" i="15"/>
  <c r="E14" i="44"/>
  <c r="G14" i="44" s="1"/>
  <c r="E14" i="6"/>
  <c r="G14" i="6" s="1"/>
  <c r="H17" i="6" s="1"/>
  <c r="E17" i="44"/>
  <c r="G17" i="44" s="1"/>
  <c r="E15" i="46"/>
  <c r="G15" i="46" s="1"/>
  <c r="H17" i="46" s="1"/>
  <c r="E15" i="44"/>
  <c r="G15" i="44" s="1"/>
  <c r="E19" i="16"/>
  <c r="G19" i="16" s="1"/>
  <c r="E19" i="44"/>
  <c r="G19" i="44" s="1"/>
  <c r="D37" i="47"/>
  <c r="D37" i="45"/>
  <c r="D37" i="50"/>
  <c r="D40" i="44"/>
  <c r="E15" i="13"/>
  <c r="G15" i="13" s="1"/>
  <c r="E16" i="16"/>
  <c r="E10" i="16"/>
  <c r="G10" i="16" s="1"/>
  <c r="E17" i="15"/>
  <c r="G17" i="15" s="1"/>
  <c r="E18" i="15"/>
  <c r="E14" i="16"/>
  <c r="E9" i="15"/>
  <c r="G9" i="15" s="1"/>
  <c r="E17" i="16"/>
  <c r="E22" i="15"/>
  <c r="G22" i="15" s="1"/>
  <c r="E21" i="15"/>
  <c r="G21" i="15" s="1"/>
  <c r="E20" i="16"/>
  <c r="G20" i="16" s="1"/>
  <c r="E19" i="15"/>
  <c r="E15" i="5"/>
  <c r="G15" i="5" s="1"/>
  <c r="G6" i="38"/>
  <c r="D6" i="38"/>
  <c r="C6" i="38"/>
  <c r="C4" i="38"/>
  <c r="G6" i="37"/>
  <c r="D6" i="37"/>
  <c r="C6" i="37"/>
  <c r="C4" i="37"/>
  <c r="G6" i="36"/>
  <c r="D6" i="36"/>
  <c r="C6" i="36"/>
  <c r="C4" i="36"/>
  <c r="G6" i="35"/>
  <c r="D6" i="35"/>
  <c r="C6" i="35"/>
  <c r="C4" i="35"/>
  <c r="G6" i="33"/>
  <c r="D6" i="33"/>
  <c r="C6" i="33"/>
  <c r="C4" i="33"/>
  <c r="G6" i="32"/>
  <c r="D6" i="32"/>
  <c r="C6" i="32"/>
  <c r="C4" i="32"/>
  <c r="G6" i="31"/>
  <c r="D6" i="31"/>
  <c r="C6" i="31"/>
  <c r="C4" i="31"/>
  <c r="G6" i="30"/>
  <c r="D6" i="30"/>
  <c r="C6" i="30"/>
  <c r="C4" i="30"/>
  <c r="G6" i="29"/>
  <c r="D6" i="29"/>
  <c r="C6" i="29"/>
  <c r="C4" i="29"/>
  <c r="G6" i="28"/>
  <c r="D6" i="28"/>
  <c r="C6" i="28"/>
  <c r="C4" i="28"/>
  <c r="G6" i="27"/>
  <c r="D6" i="27"/>
  <c r="C6" i="27"/>
  <c r="C4" i="27"/>
  <c r="K9" i="26"/>
  <c r="K22" i="26" s="1"/>
  <c r="E14" i="21" s="1"/>
  <c r="G6" i="26"/>
  <c r="D6" i="26"/>
  <c r="C6" i="26"/>
  <c r="C4" i="26"/>
  <c r="D9" i="22"/>
  <c r="E12" i="21" s="1"/>
  <c r="G6" i="25"/>
  <c r="D6" i="25"/>
  <c r="C6" i="25"/>
  <c r="C4" i="25"/>
  <c r="G6" i="24"/>
  <c r="D6" i="24"/>
  <c r="C6" i="24"/>
  <c r="C4" i="24"/>
  <c r="G6" i="23"/>
  <c r="D6" i="23"/>
  <c r="C6" i="23"/>
  <c r="C4" i="23"/>
  <c r="C45" i="21"/>
  <c r="B45" i="21"/>
  <c r="A45" i="21"/>
  <c r="C43" i="21"/>
  <c r="B43" i="21"/>
  <c r="A43" i="21"/>
  <c r="C41" i="21"/>
  <c r="B41" i="21"/>
  <c r="A41" i="21"/>
  <c r="B40" i="21"/>
  <c r="C38" i="21"/>
  <c r="B38" i="21"/>
  <c r="A38" i="21"/>
  <c r="C36" i="21"/>
  <c r="B36" i="21"/>
  <c r="A36" i="21"/>
  <c r="C34" i="21"/>
  <c r="B34" i="21"/>
  <c r="A34" i="21"/>
  <c r="G33" i="21"/>
  <c r="H33" i="21" s="1"/>
  <c r="B33" i="21"/>
  <c r="C31" i="21"/>
  <c r="B31" i="21"/>
  <c r="A31" i="21"/>
  <c r="C29" i="21"/>
  <c r="B29" i="21"/>
  <c r="A29" i="21"/>
  <c r="B28" i="21"/>
  <c r="C26" i="21"/>
  <c r="B26" i="21"/>
  <c r="A26" i="21"/>
  <c r="C24" i="21"/>
  <c r="B24" i="21"/>
  <c r="A24" i="21"/>
  <c r="B23" i="21"/>
  <c r="C21" i="21"/>
  <c r="B21" i="21"/>
  <c r="A21" i="21"/>
  <c r="C19" i="21"/>
  <c r="B19" i="21"/>
  <c r="A19" i="21"/>
  <c r="C17" i="21"/>
  <c r="B17" i="21"/>
  <c r="A17" i="21"/>
  <c r="B16" i="21"/>
  <c r="C14" i="21"/>
  <c r="B14" i="21"/>
  <c r="A14" i="21"/>
  <c r="C12" i="21"/>
  <c r="B12" i="21"/>
  <c r="A12" i="21"/>
  <c r="C10" i="21"/>
  <c r="B10" i="21"/>
  <c r="A10" i="21"/>
  <c r="C8" i="21"/>
  <c r="B8" i="21"/>
  <c r="A8" i="21"/>
  <c r="B7" i="21"/>
  <c r="A2" i="21"/>
  <c r="G26" i="20"/>
  <c r="G25" i="20"/>
  <c r="G24" i="20"/>
  <c r="G23" i="20"/>
  <c r="G22" i="20"/>
  <c r="G21" i="20"/>
  <c r="G20" i="20"/>
  <c r="B2" i="20"/>
  <c r="D37" i="18"/>
  <c r="F27" i="18"/>
  <c r="H23" i="18"/>
  <c r="G14" i="18"/>
  <c r="H17" i="18" s="1"/>
  <c r="H5" i="18"/>
  <c r="B5" i="18"/>
  <c r="B4" i="18"/>
  <c r="D37" i="17"/>
  <c r="H23" i="17"/>
  <c r="G15" i="17"/>
  <c r="G14" i="17"/>
  <c r="H5" i="17"/>
  <c r="B5" i="17"/>
  <c r="B4" i="17"/>
  <c r="D40" i="16"/>
  <c r="F30" i="16"/>
  <c r="G18" i="16"/>
  <c r="F16" i="16"/>
  <c r="F15" i="16"/>
  <c r="G15" i="16" s="1"/>
  <c r="F17" i="16"/>
  <c r="F14" i="16"/>
  <c r="G9" i="16"/>
  <c r="H5" i="16"/>
  <c r="B5" i="16"/>
  <c r="B4" i="16"/>
  <c r="D40" i="15"/>
  <c r="F34" i="15"/>
  <c r="F29" i="15"/>
  <c r="E29" i="15"/>
  <c r="G28" i="15"/>
  <c r="G24" i="15"/>
  <c r="G20" i="15"/>
  <c r="G19" i="15"/>
  <c r="G18" i="15"/>
  <c r="G16" i="15"/>
  <c r="G12" i="15"/>
  <c r="G11" i="15"/>
  <c r="G10" i="15"/>
  <c r="H5" i="15"/>
  <c r="B5" i="15"/>
  <c r="B4" i="15"/>
  <c r="D37" i="13"/>
  <c r="H23" i="13"/>
  <c r="G14" i="13"/>
  <c r="G9" i="13"/>
  <c r="B5" i="13"/>
  <c r="B4" i="13"/>
  <c r="D37" i="12"/>
  <c r="H23" i="12"/>
  <c r="H5" i="12"/>
  <c r="B5" i="12"/>
  <c r="B4" i="12"/>
  <c r="D37" i="11"/>
  <c r="H23" i="11"/>
  <c r="H17" i="11"/>
  <c r="G10" i="11"/>
  <c r="G9" i="11"/>
  <c r="H5" i="11"/>
  <c r="B5" i="11"/>
  <c r="B4" i="11"/>
  <c r="C29" i="10"/>
  <c r="C39" i="10" s="1"/>
  <c r="D25" i="10"/>
  <c r="D26" i="10" s="1"/>
  <c r="G11" i="20" s="1"/>
  <c r="C25" i="10"/>
  <c r="C26" i="10" s="1"/>
  <c r="D37" i="9"/>
  <c r="H23" i="9"/>
  <c r="H17" i="9"/>
  <c r="H5" i="9"/>
  <c r="B5" i="9"/>
  <c r="B4" i="9"/>
  <c r="D37" i="8"/>
  <c r="H23" i="8"/>
  <c r="H17" i="8"/>
  <c r="G8" i="8"/>
  <c r="H5" i="8"/>
  <c r="B5" i="8"/>
  <c r="B4" i="8"/>
  <c r="D37" i="7"/>
  <c r="H23" i="7"/>
  <c r="G15" i="7"/>
  <c r="G14" i="7"/>
  <c r="G9" i="7"/>
  <c r="H5" i="7"/>
  <c r="B5" i="7"/>
  <c r="B4" i="7"/>
  <c r="D37" i="6"/>
  <c r="H23" i="6"/>
  <c r="G9" i="6"/>
  <c r="H5" i="6"/>
  <c r="B5" i="6"/>
  <c r="B4" i="6"/>
  <c r="D37" i="5"/>
  <c r="H23" i="5"/>
  <c r="G14" i="5"/>
  <c r="H5" i="5"/>
  <c r="B5" i="5"/>
  <c r="B4" i="5"/>
  <c r="D37" i="4"/>
  <c r="H23" i="4"/>
  <c r="G14" i="4"/>
  <c r="H17" i="4" s="1"/>
  <c r="H5" i="4"/>
  <c r="B5" i="4"/>
  <c r="B4" i="4"/>
  <c r="D37" i="3"/>
  <c r="H23" i="3"/>
  <c r="G15" i="3"/>
  <c r="G14" i="3"/>
  <c r="D14" i="3"/>
  <c r="H5" i="3"/>
  <c r="B5" i="3"/>
  <c r="B4" i="3"/>
  <c r="H23" i="2"/>
  <c r="G15" i="2"/>
  <c r="G14" i="2"/>
  <c r="G8" i="2"/>
  <c r="H11" i="2" s="1"/>
  <c r="H5" i="2"/>
  <c r="B5" i="2"/>
  <c r="B4" i="2"/>
  <c r="G16" i="16" l="1"/>
  <c r="G14" i="16"/>
  <c r="H21" i="44"/>
  <c r="H17" i="13"/>
  <c r="H11" i="20"/>
  <c r="G14" i="20"/>
  <c r="H14" i="20" s="1"/>
  <c r="G12" i="20"/>
  <c r="G13" i="20" s="1"/>
  <c r="H13" i="20" s="1"/>
  <c r="G17" i="16"/>
  <c r="H21" i="16" s="1"/>
  <c r="E25" i="16"/>
  <c r="G25" i="16" s="1"/>
  <c r="E24" i="16"/>
  <c r="G24" i="16" s="1"/>
  <c r="H17" i="5"/>
  <c r="H17" i="17"/>
  <c r="G29" i="15"/>
  <c r="H30" i="15" s="1"/>
  <c r="H25" i="15"/>
  <c r="H17" i="3"/>
  <c r="H17" i="7"/>
  <c r="H17" i="2"/>
  <c r="C31" i="10"/>
  <c r="D31" i="10" s="1"/>
  <c r="E31" i="10" s="1"/>
  <c r="G31" i="10" s="1"/>
  <c r="C34" i="10"/>
  <c r="F34" i="10" s="1"/>
  <c r="C37" i="10"/>
  <c r="F37" i="10" s="1"/>
  <c r="C26" i="8" s="1"/>
  <c r="F39" i="10"/>
  <c r="D39" i="10"/>
  <c r="E39" i="10" s="1"/>
  <c r="G39" i="10" s="1"/>
  <c r="F2" i="10"/>
  <c r="D37" i="10"/>
  <c r="E37" i="10" s="1"/>
  <c r="G37" i="10" s="1"/>
  <c r="C35" i="10"/>
  <c r="F29" i="10"/>
  <c r="C38" i="10"/>
  <c r="C30" i="10"/>
  <c r="C36" i="10"/>
  <c r="C33" i="10"/>
  <c r="C32" i="10"/>
  <c r="D34" i="10"/>
  <c r="E34" i="10" s="1"/>
  <c r="G34" i="10" s="1"/>
  <c r="D29" i="10"/>
  <c r="E29" i="10" s="1"/>
  <c r="G29" i="10" s="1"/>
  <c r="G47" i="10" s="1"/>
  <c r="D31" i="64" l="1"/>
  <c r="D27" i="63"/>
  <c r="D26" i="63"/>
  <c r="D32" i="64"/>
  <c r="D26" i="62"/>
  <c r="D25" i="62"/>
  <c r="D27" i="60"/>
  <c r="D26" i="60"/>
  <c r="H26" i="16"/>
  <c r="F31" i="10"/>
  <c r="D30" i="58"/>
  <c r="D29" i="58"/>
  <c r="H12" i="20"/>
  <c r="I10" i="20" s="1"/>
  <c r="D26" i="47"/>
  <c r="D26" i="57"/>
  <c r="D27" i="50"/>
  <c r="D26" i="50"/>
  <c r="D27" i="45"/>
  <c r="D26" i="45"/>
  <c r="D26" i="46"/>
  <c r="D27" i="46"/>
  <c r="D27" i="47"/>
  <c r="D27" i="57"/>
  <c r="D30" i="44"/>
  <c r="D29" i="44"/>
  <c r="K21" i="32"/>
  <c r="D21" i="22" s="1"/>
  <c r="E29" i="21" s="1"/>
  <c r="K21" i="35"/>
  <c r="D25" i="22" s="1"/>
  <c r="E36" i="21" s="1"/>
  <c r="D22" i="22"/>
  <c r="E31" i="21" s="1"/>
  <c r="D26" i="18"/>
  <c r="D27" i="8"/>
  <c r="D27" i="4"/>
  <c r="D26" i="7"/>
  <c r="D27" i="6"/>
  <c r="D26" i="11"/>
  <c r="D26" i="6"/>
  <c r="D33" i="15"/>
  <c r="D27" i="5"/>
  <c r="D27" i="18"/>
  <c r="D26" i="9"/>
  <c r="D26" i="5"/>
  <c r="D26" i="2"/>
  <c r="D27" i="17"/>
  <c r="D27" i="13"/>
  <c r="D26" i="8"/>
  <c r="D26" i="4"/>
  <c r="D26" i="17"/>
  <c r="D26" i="13"/>
  <c r="D27" i="7"/>
  <c r="D27" i="3"/>
  <c r="D30" i="16"/>
  <c r="D27" i="12"/>
  <c r="D26" i="3"/>
  <c r="D29" i="16"/>
  <c r="D26" i="12"/>
  <c r="D27" i="2"/>
  <c r="D34" i="15"/>
  <c r="D28" i="2"/>
  <c r="D27" i="9"/>
  <c r="D29" i="2"/>
  <c r="E26" i="8"/>
  <c r="G26" i="8" s="1"/>
  <c r="I11" i="31"/>
  <c r="K11" i="31" s="1"/>
  <c r="D38" i="10"/>
  <c r="E38" i="10" s="1"/>
  <c r="G38" i="10" s="1"/>
  <c r="F38" i="10"/>
  <c r="F47" i="10"/>
  <c r="C31" i="64"/>
  <c r="F46" i="10"/>
  <c r="F42" i="10"/>
  <c r="F44" i="10"/>
  <c r="F41" i="10"/>
  <c r="F40" i="10"/>
  <c r="F45" i="10"/>
  <c r="D30" i="10"/>
  <c r="E30" i="10" s="1"/>
  <c r="G30" i="10" s="1"/>
  <c r="F30" i="10"/>
  <c r="D35" i="10"/>
  <c r="E35" i="10" s="1"/>
  <c r="G35" i="10" s="1"/>
  <c r="F35" i="10"/>
  <c r="F36" i="10"/>
  <c r="D36" i="10"/>
  <c r="E36" i="10" s="1"/>
  <c r="G36" i="10" s="1"/>
  <c r="D32" i="10"/>
  <c r="E32" i="10" s="1"/>
  <c r="G32" i="10" s="1"/>
  <c r="F32" i="10"/>
  <c r="C27" i="2" s="1"/>
  <c r="D33" i="10"/>
  <c r="E33" i="10" s="1"/>
  <c r="G33" i="10" s="1"/>
  <c r="F33" i="10"/>
  <c r="C28" i="2" s="1"/>
  <c r="G46" i="10"/>
  <c r="G42" i="10"/>
  <c r="G41" i="10"/>
  <c r="G40" i="10"/>
  <c r="G44" i="10"/>
  <c r="G45" i="10"/>
  <c r="C25" i="62" l="1"/>
  <c r="E25" i="62" s="1"/>
  <c r="G25" i="62" s="1"/>
  <c r="E31" i="64"/>
  <c r="G31" i="64" s="1"/>
  <c r="C26" i="63"/>
  <c r="E26" i="63" s="1"/>
  <c r="G26" i="63" s="1"/>
  <c r="C26" i="60"/>
  <c r="E26" i="60" s="1"/>
  <c r="G26" i="60" s="1"/>
  <c r="H31" i="60" s="1"/>
  <c r="G8" i="60" s="1"/>
  <c r="H11" i="60" s="1"/>
  <c r="H33" i="60" s="1"/>
  <c r="C30" i="58"/>
  <c r="E30" i="58" s="1"/>
  <c r="G30" i="58" s="1"/>
  <c r="C32" i="64"/>
  <c r="E32" i="64" s="1"/>
  <c r="G32" i="64" s="1"/>
  <c r="C27" i="63"/>
  <c r="E27" i="63" s="1"/>
  <c r="G27" i="63" s="1"/>
  <c r="C26" i="62"/>
  <c r="E26" i="62" s="1"/>
  <c r="G26" i="62" s="1"/>
  <c r="C27" i="60"/>
  <c r="E27" i="60" s="1"/>
  <c r="G27" i="60" s="1"/>
  <c r="C29" i="58"/>
  <c r="E29" i="58" s="1"/>
  <c r="G29" i="58" s="1"/>
  <c r="C26" i="3"/>
  <c r="C26" i="57"/>
  <c r="E26" i="57" s="1"/>
  <c r="G26" i="57" s="1"/>
  <c r="C27" i="57"/>
  <c r="E27" i="57" s="1"/>
  <c r="G27" i="57" s="1"/>
  <c r="E28" i="2"/>
  <c r="G28" i="2" s="1"/>
  <c r="C26" i="46"/>
  <c r="E26" i="46" s="1"/>
  <c r="G26" i="46" s="1"/>
  <c r="C26" i="50"/>
  <c r="E26" i="50" s="1"/>
  <c r="G26" i="50" s="1"/>
  <c r="C26" i="45"/>
  <c r="E26" i="45" s="1"/>
  <c r="G26" i="45" s="1"/>
  <c r="C26" i="47"/>
  <c r="E26" i="47" s="1"/>
  <c r="G26" i="47" s="1"/>
  <c r="C29" i="44"/>
  <c r="E29" i="44" s="1"/>
  <c r="G29" i="44" s="1"/>
  <c r="C27" i="50"/>
  <c r="E27" i="50" s="1"/>
  <c r="G27" i="50" s="1"/>
  <c r="C27" i="47"/>
  <c r="E27" i="47" s="1"/>
  <c r="G27" i="47" s="1"/>
  <c r="C27" i="45"/>
  <c r="E27" i="45" s="1"/>
  <c r="G27" i="45" s="1"/>
  <c r="C27" i="46"/>
  <c r="E27" i="46" s="1"/>
  <c r="G27" i="46" s="1"/>
  <c r="C30" i="44"/>
  <c r="E30" i="44" s="1"/>
  <c r="G30" i="44" s="1"/>
  <c r="K20" i="23"/>
  <c r="E27" i="2"/>
  <c r="G27" i="2" s="1"/>
  <c r="C27" i="9"/>
  <c r="E27" i="9" s="1"/>
  <c r="G27" i="9" s="1"/>
  <c r="C27" i="17"/>
  <c r="E27" i="17" s="1"/>
  <c r="G27" i="17" s="1"/>
  <c r="C27" i="13"/>
  <c r="E27" i="13" s="1"/>
  <c r="G27" i="13" s="1"/>
  <c r="C27" i="5"/>
  <c r="E27" i="5" s="1"/>
  <c r="G27" i="5" s="1"/>
  <c r="C27" i="12"/>
  <c r="E27" i="12" s="1"/>
  <c r="G27" i="12" s="1"/>
  <c r="C27" i="4"/>
  <c r="E27" i="4" s="1"/>
  <c r="G27" i="4" s="1"/>
  <c r="C27" i="18"/>
  <c r="E27" i="18" s="1"/>
  <c r="G27" i="18" s="1"/>
  <c r="C30" i="16"/>
  <c r="E30" i="16" s="1"/>
  <c r="G30" i="16" s="1"/>
  <c r="C34" i="15"/>
  <c r="E34" i="15" s="1"/>
  <c r="G34" i="15" s="1"/>
  <c r="C27" i="3"/>
  <c r="E27" i="3" s="1"/>
  <c r="G27" i="3" s="1"/>
  <c r="C26" i="6"/>
  <c r="E26" i="6" s="1"/>
  <c r="G26" i="6" s="1"/>
  <c r="C26" i="7"/>
  <c r="E26" i="7" s="1"/>
  <c r="G26" i="7" s="1"/>
  <c r="C26" i="18"/>
  <c r="E26" i="18" s="1"/>
  <c r="G26" i="18" s="1"/>
  <c r="C26" i="17"/>
  <c r="E26" i="17" s="1"/>
  <c r="G26" i="17" s="1"/>
  <c r="C26" i="13"/>
  <c r="E26" i="13" s="1"/>
  <c r="G26" i="13" s="1"/>
  <c r="C26" i="5"/>
  <c r="E26" i="5" s="1"/>
  <c r="G26" i="5" s="1"/>
  <c r="C26" i="12"/>
  <c r="E26" i="12" s="1"/>
  <c r="G26" i="12" s="1"/>
  <c r="C26" i="4"/>
  <c r="E26" i="4" s="1"/>
  <c r="G26" i="4" s="1"/>
  <c r="E26" i="3"/>
  <c r="G26" i="3" s="1"/>
  <c r="C26" i="9"/>
  <c r="E26" i="9" s="1"/>
  <c r="G26" i="9" s="1"/>
  <c r="C27" i="6"/>
  <c r="E27" i="6" s="1"/>
  <c r="G27" i="6" s="1"/>
  <c r="C29" i="2"/>
  <c r="E29" i="2" s="1"/>
  <c r="G29" i="2" s="1"/>
  <c r="C27" i="8"/>
  <c r="E27" i="8" s="1"/>
  <c r="G27" i="8" s="1"/>
  <c r="H31" i="8" s="1"/>
  <c r="G9" i="8" s="1"/>
  <c r="H11" i="8" s="1"/>
  <c r="H33" i="8" s="1"/>
  <c r="C29" i="16"/>
  <c r="E29" i="16" s="1"/>
  <c r="G29" i="16" s="1"/>
  <c r="C27" i="7"/>
  <c r="E27" i="7" s="1"/>
  <c r="G27" i="7" s="1"/>
  <c r="C33" i="15"/>
  <c r="E33" i="15" s="1"/>
  <c r="G33" i="15" s="1"/>
  <c r="C26" i="11"/>
  <c r="E26" i="11" s="1"/>
  <c r="G26" i="11" s="1"/>
  <c r="H31" i="11" s="1"/>
  <c r="G8" i="11" s="1"/>
  <c r="H11" i="11" s="1"/>
  <c r="H33" i="11" s="1"/>
  <c r="D16" i="22"/>
  <c r="E24" i="21" s="1"/>
  <c r="F43" i="10"/>
  <c r="C26" i="2"/>
  <c r="E26" i="2" s="1"/>
  <c r="G26" i="2" s="1"/>
  <c r="G43" i="10"/>
  <c r="G38" i="60" l="1"/>
  <c r="G37" i="60"/>
  <c r="H39" i="60" s="1"/>
  <c r="H42" i="60" s="1"/>
  <c r="E31" i="22" s="1"/>
  <c r="F31" i="22" s="1"/>
  <c r="H32" i="58"/>
  <c r="G8" i="58" s="1"/>
  <c r="H11" i="58" s="1"/>
  <c r="H34" i="58" s="1"/>
  <c r="G38" i="58" s="1"/>
  <c r="H31" i="63"/>
  <c r="G8" i="63" s="1"/>
  <c r="H11" i="63" s="1"/>
  <c r="H33" i="63" s="1"/>
  <c r="H36" i="64"/>
  <c r="G8" i="64" s="1"/>
  <c r="H11" i="64" s="1"/>
  <c r="H38" i="64" s="1"/>
  <c r="H30" i="62"/>
  <c r="G8" i="62" s="1"/>
  <c r="H11" i="62" s="1"/>
  <c r="H32" i="62" s="1"/>
  <c r="F9" i="24"/>
  <c r="K9" i="24" s="1"/>
  <c r="K21" i="24" s="1"/>
  <c r="D8" i="22" s="1"/>
  <c r="E10" i="21" s="1"/>
  <c r="H31" i="3"/>
  <c r="G8" i="3" s="1"/>
  <c r="H11" i="3" s="1"/>
  <c r="H33" i="3" s="1"/>
  <c r="G38" i="3" s="1"/>
  <c r="D7" i="22"/>
  <c r="E8" i="21" s="1"/>
  <c r="H31" i="57"/>
  <c r="G8" i="57" s="1"/>
  <c r="H11" i="57" s="1"/>
  <c r="H33" i="57" s="1"/>
  <c r="G38" i="57" s="1"/>
  <c r="H31" i="18"/>
  <c r="G8" i="18" s="1"/>
  <c r="H11" i="18" s="1"/>
  <c r="H33" i="18" s="1"/>
  <c r="G37" i="18" s="1"/>
  <c r="H34" i="44"/>
  <c r="G8" i="44" s="1"/>
  <c r="H11" i="44" s="1"/>
  <c r="H36" i="44" s="1"/>
  <c r="G40" i="44" s="1"/>
  <c r="E34" i="21"/>
  <c r="E45" i="21"/>
  <c r="H31" i="47"/>
  <c r="G8" i="47" s="1"/>
  <c r="H11" i="47" s="1"/>
  <c r="H33" i="47" s="1"/>
  <c r="H31" i="45"/>
  <c r="G9" i="45" s="1"/>
  <c r="H11" i="45" s="1"/>
  <c r="H33" i="45" s="1"/>
  <c r="H31" i="7"/>
  <c r="G8" i="7" s="1"/>
  <c r="H11" i="7" s="1"/>
  <c r="H33" i="7" s="1"/>
  <c r="G37" i="7" s="1"/>
  <c r="H31" i="50"/>
  <c r="G8" i="50" s="1"/>
  <c r="H11" i="50" s="1"/>
  <c r="H33" i="50" s="1"/>
  <c r="H31" i="46"/>
  <c r="G8" i="46" s="1"/>
  <c r="H11" i="46" s="1"/>
  <c r="H33" i="46" s="1"/>
  <c r="H31" i="4"/>
  <c r="G8" i="4" s="1"/>
  <c r="H11" i="4" s="1"/>
  <c r="H33" i="4" s="1"/>
  <c r="G38" i="4" s="1"/>
  <c r="H31" i="12"/>
  <c r="G8" i="12" s="1"/>
  <c r="H31" i="2"/>
  <c r="H33" i="2" s="1"/>
  <c r="G38" i="2" s="1"/>
  <c r="H31" i="17"/>
  <c r="G8" i="17" s="1"/>
  <c r="H11" i="17" s="1"/>
  <c r="H33" i="17" s="1"/>
  <c r="G37" i="17" s="1"/>
  <c r="H31" i="9"/>
  <c r="G9" i="9" s="1"/>
  <c r="H11" i="9" s="1"/>
  <c r="H33" i="9" s="1"/>
  <c r="G37" i="9" s="1"/>
  <c r="H31" i="6"/>
  <c r="G8" i="6" s="1"/>
  <c r="H11" i="6" s="1"/>
  <c r="H33" i="6" s="1"/>
  <c r="G37" i="6" s="1"/>
  <c r="H34" i="16"/>
  <c r="G8" i="16" s="1"/>
  <c r="H11" i="16" s="1"/>
  <c r="H36" i="16" s="1"/>
  <c r="G41" i="16" s="1"/>
  <c r="G38" i="8"/>
  <c r="G37" i="8"/>
  <c r="H35" i="15"/>
  <c r="G8" i="15" s="1"/>
  <c r="H13" i="15" s="1"/>
  <c r="H37" i="15" s="1"/>
  <c r="H31" i="13"/>
  <c r="G8" i="13" s="1"/>
  <c r="H11" i="13" s="1"/>
  <c r="H33" i="13" s="1"/>
  <c r="G38" i="11"/>
  <c r="G37" i="11"/>
  <c r="H31" i="5"/>
  <c r="G8" i="5" s="1"/>
  <c r="H11" i="5" s="1"/>
  <c r="H33" i="5" s="1"/>
  <c r="G37" i="3" l="1"/>
  <c r="G37" i="62"/>
  <c r="G36" i="62"/>
  <c r="G38" i="63"/>
  <c r="G37" i="63"/>
  <c r="H39" i="63" s="1"/>
  <c r="H42" i="63" s="1"/>
  <c r="E36" i="22" s="1"/>
  <c r="F36" i="22" s="1"/>
  <c r="G43" i="64"/>
  <c r="G42" i="64"/>
  <c r="G37" i="58"/>
  <c r="H39" i="58" s="1"/>
  <c r="H42" i="58" s="1"/>
  <c r="E24" i="22" s="1"/>
  <c r="F24" i="22" s="1"/>
  <c r="K10" i="36"/>
  <c r="G41" i="44"/>
  <c r="G38" i="18"/>
  <c r="G37" i="57"/>
  <c r="H39" i="57" s="1"/>
  <c r="H42" i="57" s="1"/>
  <c r="E19" i="22" s="1"/>
  <c r="F19" i="22" s="1"/>
  <c r="G37" i="4"/>
  <c r="H39" i="4" s="1"/>
  <c r="H42" i="4" s="1"/>
  <c r="E9" i="22" s="1"/>
  <c r="H42" i="44"/>
  <c r="H45" i="44" s="1"/>
  <c r="E35" i="22" s="1"/>
  <c r="F35" i="22" s="1"/>
  <c r="D47" i="21"/>
  <c r="G38" i="7"/>
  <c r="H39" i="7" s="1"/>
  <c r="H42" i="7" s="1"/>
  <c r="E27" i="22" s="1"/>
  <c r="G37" i="45"/>
  <c r="G38" i="45"/>
  <c r="G38" i="47"/>
  <c r="G37" i="47"/>
  <c r="G37" i="46"/>
  <c r="G38" i="46"/>
  <c r="G37" i="50"/>
  <c r="G38" i="50"/>
  <c r="G37" i="2"/>
  <c r="H39" i="2" s="1"/>
  <c r="H42" i="2" s="1"/>
  <c r="E7" i="22" s="1"/>
  <c r="G40" i="16"/>
  <c r="H42" i="16" s="1"/>
  <c r="H45" i="16" s="1"/>
  <c r="G38" i="17"/>
  <c r="H39" i="17" s="1"/>
  <c r="H42" i="17" s="1"/>
  <c r="G38" i="9"/>
  <c r="H39" i="9" s="1"/>
  <c r="H42" i="9" s="1"/>
  <c r="G38" i="6"/>
  <c r="H39" i="6" s="1"/>
  <c r="H42" i="6" s="1"/>
  <c r="E12" i="22" s="1"/>
  <c r="H39" i="11"/>
  <c r="H42" i="11" s="1"/>
  <c r="H39" i="8"/>
  <c r="H42" i="8" s="1"/>
  <c r="G37" i="13"/>
  <c r="G38" i="13"/>
  <c r="G37" i="5"/>
  <c r="G38" i="5"/>
  <c r="H39" i="3"/>
  <c r="H42" i="3" s="1"/>
  <c r="E8" i="22" s="1"/>
  <c r="H39" i="18"/>
  <c r="H42" i="18" s="1"/>
  <c r="E30" i="22" s="1"/>
  <c r="G40" i="15"/>
  <c r="G41" i="15"/>
  <c r="K19" i="36" l="1"/>
  <c r="D26" i="22" s="1"/>
  <c r="E38" i="21" s="1"/>
  <c r="H44" i="64"/>
  <c r="H47" i="64" s="1"/>
  <c r="E38" i="22" s="1"/>
  <c r="F38" i="22" s="1"/>
  <c r="H38" i="62"/>
  <c r="H41" i="62" s="1"/>
  <c r="E37" i="22" s="1"/>
  <c r="F37" i="22" s="1"/>
  <c r="G18" i="37"/>
  <c r="K18" i="37" s="1"/>
  <c r="K17" i="37"/>
  <c r="H39" i="46"/>
  <c r="H42" i="46" s="1"/>
  <c r="E20" i="22" s="1"/>
  <c r="F20" i="22" s="1"/>
  <c r="H39" i="47"/>
  <c r="H42" i="47" s="1"/>
  <c r="E34" i="22" s="1"/>
  <c r="F34" i="22" s="1"/>
  <c r="H39" i="50"/>
  <c r="H42" i="50" s="1"/>
  <c r="E33" i="22" s="1"/>
  <c r="F33" i="22" s="1"/>
  <c r="H39" i="45"/>
  <c r="H42" i="45" s="1"/>
  <c r="E15" i="22" s="1"/>
  <c r="F15" i="22" s="1"/>
  <c r="E17" i="22"/>
  <c r="D26" i="21" s="1"/>
  <c r="E16" i="22"/>
  <c r="F16" i="22" s="1"/>
  <c r="F24" i="21" s="1"/>
  <c r="H24" i="21" s="1"/>
  <c r="O24" i="21" s="1"/>
  <c r="E13" i="22"/>
  <c r="D21" i="21" s="1"/>
  <c r="E26" i="22"/>
  <c r="F7" i="22"/>
  <c r="E29" i="22"/>
  <c r="F47" i="21"/>
  <c r="G47" i="21" s="1"/>
  <c r="H47" i="21" s="1"/>
  <c r="O47" i="21" s="1"/>
  <c r="H39" i="13"/>
  <c r="H42" i="13" s="1"/>
  <c r="D43" i="21"/>
  <c r="D19" i="21"/>
  <c r="D10" i="21"/>
  <c r="F8" i="22"/>
  <c r="D12" i="21"/>
  <c r="F9" i="22"/>
  <c r="F12" i="21" s="1"/>
  <c r="G12" i="21" s="1"/>
  <c r="O12" i="21" s="1"/>
  <c r="H39" i="5"/>
  <c r="H42" i="5" s="1"/>
  <c r="H42" i="15"/>
  <c r="H45" i="15" s="1"/>
  <c r="E25" i="22" s="1"/>
  <c r="D17" i="21"/>
  <c r="F26" i="22" l="1"/>
  <c r="F38" i="21" s="1"/>
  <c r="M38" i="21" s="1"/>
  <c r="D24" i="21"/>
  <c r="D41" i="21"/>
  <c r="D38" i="21"/>
  <c r="F34" i="21"/>
  <c r="E22" i="22"/>
  <c r="F22" i="22" s="1"/>
  <c r="F31" i="21" s="1"/>
  <c r="I31" i="21" s="1"/>
  <c r="J31" i="21" s="1"/>
  <c r="O31" i="21" s="1"/>
  <c r="D8" i="21"/>
  <c r="F8" i="21"/>
  <c r="G8" i="21" s="1"/>
  <c r="O8" i="21" s="1"/>
  <c r="F45" i="21"/>
  <c r="M45" i="21" s="1"/>
  <c r="N45" i="21" s="1"/>
  <c r="F10" i="21"/>
  <c r="F10" i="22"/>
  <c r="F14" i="21" s="1"/>
  <c r="G14" i="21" s="1"/>
  <c r="O14" i="21" s="1"/>
  <c r="D14" i="21"/>
  <c r="D36" i="21"/>
  <c r="F25" i="22"/>
  <c r="F36" i="21" s="1"/>
  <c r="L38" i="21" l="1"/>
  <c r="K38" i="21"/>
  <c r="M34" i="21"/>
  <c r="N34" i="21"/>
  <c r="D31" i="21"/>
  <c r="D34" i="21"/>
  <c r="O38" i="21"/>
  <c r="O45" i="21"/>
  <c r="D45" i="21"/>
  <c r="G10" i="21"/>
  <c r="M36" i="21"/>
  <c r="K36" i="21"/>
  <c r="L36" i="21"/>
  <c r="J36" i="21"/>
  <c r="O34" i="21" l="1"/>
  <c r="O36" i="21"/>
  <c r="O10" i="21"/>
  <c r="G15" i="12" l="1"/>
  <c r="H17" i="12" s="1"/>
  <c r="G9" i="12"/>
  <c r="H11" i="12" s="1"/>
  <c r="H33" i="12" l="1"/>
  <c r="G37" i="12" s="1"/>
  <c r="G38" i="12" l="1"/>
  <c r="H39" i="12"/>
  <c r="H42" i="12" s="1"/>
  <c r="E21" i="22" l="1"/>
  <c r="F21" i="22" s="1"/>
  <c r="D29" i="21" l="1"/>
  <c r="F29" i="21"/>
  <c r="I29" i="21" s="1"/>
  <c r="J29" i="21" l="1"/>
  <c r="I51" i="21"/>
  <c r="O29" i="21" l="1"/>
  <c r="I9" i="31"/>
  <c r="K9" i="31" s="1"/>
  <c r="K21" i="31" l="1"/>
  <c r="D17" i="22" s="1"/>
  <c r="D13" i="22"/>
  <c r="F17" i="22" l="1"/>
  <c r="F26" i="21" s="1"/>
  <c r="G26" i="21" s="1"/>
  <c r="E26" i="21"/>
  <c r="F13" i="22"/>
  <c r="E21" i="21"/>
  <c r="F21" i="21" l="1"/>
  <c r="H26" i="21"/>
  <c r="O26" i="21" s="1"/>
  <c r="H21" i="21" l="1"/>
  <c r="H51" i="21" s="1"/>
  <c r="G21" i="21"/>
  <c r="O21" i="21" l="1"/>
  <c r="O18" i="27" l="1"/>
  <c r="K15" i="27" l="1"/>
  <c r="K10" i="38"/>
  <c r="K18" i="27"/>
  <c r="K34" i="27" l="1"/>
  <c r="D12" i="22" s="1"/>
  <c r="K9" i="38"/>
  <c r="K22" i="38" s="1"/>
  <c r="D30" i="22" s="1"/>
  <c r="E43" i="21" s="1"/>
  <c r="G20" i="37"/>
  <c r="K20" i="37" s="1"/>
  <c r="D29" i="22" s="1"/>
  <c r="K9" i="28" l="1"/>
  <c r="K22" i="28" s="1"/>
  <c r="D27" i="22" s="1"/>
  <c r="F27" i="22" s="1"/>
  <c r="F19" i="21" s="1"/>
  <c r="E41" i="21"/>
  <c r="F29" i="22"/>
  <c r="F41" i="21" s="1"/>
  <c r="L40" i="21" s="1"/>
  <c r="F30" i="22"/>
  <c r="F43" i="21" s="1"/>
  <c r="L43" i="21" s="1"/>
  <c r="E17" i="21"/>
  <c r="F12" i="22"/>
  <c r="F39" i="22" l="1"/>
  <c r="M40" i="21"/>
  <c r="K40" i="21"/>
  <c r="J40" i="21"/>
  <c r="E19" i="21"/>
  <c r="K43" i="21"/>
  <c r="M43" i="21"/>
  <c r="J43" i="21"/>
  <c r="L51" i="21"/>
  <c r="N19" i="21"/>
  <c r="N51" i="21" s="1"/>
  <c r="M19" i="21"/>
  <c r="F17" i="21"/>
  <c r="K51" i="21" l="1"/>
  <c r="O40" i="21"/>
  <c r="O43" i="21"/>
  <c r="J51" i="21"/>
  <c r="F4" i="20"/>
  <c r="F40" i="22"/>
  <c r="G17" i="21"/>
  <c r="F50" i="21"/>
  <c r="M51" i="21"/>
  <c r="O19" i="21"/>
  <c r="O17" i="21" l="1"/>
  <c r="O50" i="21" s="1"/>
  <c r="G51" i="21"/>
  <c r="G52" i="21" s="1"/>
  <c r="H52" i="21" s="1"/>
  <c r="I52" i="21" s="1"/>
  <c r="J52" i="21" s="1"/>
  <c r="K52" i="21" s="1"/>
  <c r="L52" i="21" s="1"/>
  <c r="M52" i="21" s="1"/>
  <c r="N52" i="21" s="1"/>
  <c r="F41" i="22"/>
  <c r="F42" i="22"/>
  <c r="J12" i="20"/>
  <c r="K26" i="20"/>
  <c r="K27" i="20" s="1"/>
  <c r="J14" i="20"/>
  <c r="F19" i="20"/>
  <c r="J13" i="20"/>
  <c r="J15" i="20"/>
  <c r="J9" i="20"/>
  <c r="J11" i="20"/>
  <c r="F43" i="22" l="1"/>
  <c r="J10" i="20"/>
  <c r="F20" i="20"/>
  <c r="F25" i="20"/>
  <c r="H25" i="20" s="1"/>
  <c r="J25" i="20" s="1"/>
  <c r="F21" i="20"/>
  <c r="H19" i="20"/>
  <c r="J19" i="20" l="1"/>
  <c r="F24" i="20"/>
  <c r="H24" i="20" s="1"/>
  <c r="J24" i="20" s="1"/>
  <c r="F26" i="20"/>
  <c r="H26" i="20" s="1"/>
  <c r="J26" i="20" s="1"/>
  <c r="H21" i="20"/>
  <c r="J21" i="20" s="1"/>
  <c r="F22" i="20"/>
  <c r="H22" i="20" s="1"/>
  <c r="J22" i="20" s="1"/>
  <c r="H20" i="20"/>
  <c r="J20" i="20" s="1"/>
  <c r="F23" i="20"/>
  <c r="H23" i="20" s="1"/>
  <c r="J23" i="20" s="1"/>
  <c r="I18" i="20" l="1"/>
  <c r="I27" i="20" s="1"/>
  <c r="J27" i="20" s="1"/>
  <c r="J30" i="20" s="1"/>
  <c r="J18" i="20"/>
  <c r="J17" i="20" s="1"/>
</calcChain>
</file>

<file path=xl/sharedStrings.xml><?xml version="1.0" encoding="utf-8"?>
<sst xmlns="http://schemas.openxmlformats.org/spreadsheetml/2006/main" count="2533" uniqueCount="443">
  <si>
    <t>BASE DE DATOS PERSONAL/MATERIALES/EQUIPOS</t>
  </si>
  <si>
    <t>DESCRIPCIÓN</t>
  </si>
  <si>
    <t>UNIDAD</t>
  </si>
  <si>
    <t>CANTIDAD</t>
  </si>
  <si>
    <t>VALOR UNITARIO</t>
  </si>
  <si>
    <t>AYUDANTE</t>
  </si>
  <si>
    <t>Día</t>
  </si>
  <si>
    <t>AYUDANTE PRÁCTICO</t>
  </si>
  <si>
    <t>OFICIAL</t>
  </si>
  <si>
    <t>CADENERO 1</t>
  </si>
  <si>
    <t>CADENERO 2</t>
  </si>
  <si>
    <t>LINIERO CAT 1</t>
  </si>
  <si>
    <t>LINIERO CAT 2</t>
  </si>
  <si>
    <t>MAESTRO DE OBRA</t>
  </si>
  <si>
    <t>OPERADOR DE MAQUINARIA</t>
  </si>
  <si>
    <t>TOPÓGRAFO</t>
  </si>
  <si>
    <t>PROFESIONAL EN SALUD OCUPACIONAL</t>
  </si>
  <si>
    <t>CUADRILLA E 1 OF + 1 AY (JORNAL + PRESTACIONES)</t>
  </si>
  <si>
    <t>CUADRILLA G 1 OF + 2 AY (JORNAL + PRESTACIONES)</t>
  </si>
  <si>
    <t>CUADRILLA A 1 OF + 4 AY (JORNAL + PRESTACIONES)</t>
  </si>
  <si>
    <t>COMISIÓN TOPOGRAFÍA (TOPÓGRAFO + CADENERO 1 + 2 CADENEROS 2)</t>
  </si>
  <si>
    <t>CUADRILLA C 1 OF + 7 AY (JORNAL + PRESTACIONES)</t>
  </si>
  <si>
    <t>CUADRILLA D 2 OF + 4 AY (JORNAL + PRESTACIONES)</t>
  </si>
  <si>
    <t>CUADRILLA F 6 OF + 4 AY (JORNAL + PRESTACIONES)</t>
  </si>
  <si>
    <t>CUADRILLA H 4 AY (JORNAL + PRESTACIONES)</t>
  </si>
  <si>
    <t xml:space="preserve">ESTACA </t>
  </si>
  <si>
    <t>Un</t>
  </si>
  <si>
    <t>PINTURA EN VINILO</t>
  </si>
  <si>
    <t>1/4 GLN</t>
  </si>
  <si>
    <t xml:space="preserve">CINTA DE SEÑALIZACIÓN </t>
  </si>
  <si>
    <t>ml</t>
  </si>
  <si>
    <t>SOBREBASA DE GUADUA</t>
  </si>
  <si>
    <t>PLASTICO</t>
  </si>
  <si>
    <t>M2</t>
  </si>
  <si>
    <t>HILO</t>
  </si>
  <si>
    <t>Rollo</t>
  </si>
  <si>
    <t>TELA YUTE H=2</t>
  </si>
  <si>
    <t>ML</t>
  </si>
  <si>
    <t>BOMBONES EN GUADUA</t>
  </si>
  <si>
    <t>UN</t>
  </si>
  <si>
    <t>AGUA</t>
  </si>
  <si>
    <t>LT</t>
  </si>
  <si>
    <t xml:space="preserve">MATERIAL DE BASE GRANULAR </t>
  </si>
  <si>
    <t>M3</t>
  </si>
  <si>
    <t xml:space="preserve">AFIRMADO </t>
  </si>
  <si>
    <t>CEMENTO</t>
  </si>
  <si>
    <t>KG</t>
  </si>
  <si>
    <t xml:space="preserve">ARENA </t>
  </si>
  <si>
    <t>TRITURADO</t>
  </si>
  <si>
    <t xml:space="preserve">LISTON EN AMARILLO 8 x.2.2 x3 </t>
  </si>
  <si>
    <t>PUNTILLA 2" CON CABEZA</t>
  </si>
  <si>
    <t>LB</t>
  </si>
  <si>
    <t>ANTISOL BLANCO (presentación 20 Kg)</t>
  </si>
  <si>
    <t>VARILLON ESQUELETAR SAJO</t>
  </si>
  <si>
    <t>ACERO DE REFUERZO</t>
  </si>
  <si>
    <t>TABLA FORMALETA .3X0.25X0.025</t>
  </si>
  <si>
    <t>PINTURA ACRILICA PURA AMARILLA PARA TRAFICO</t>
  </si>
  <si>
    <t>GL</t>
  </si>
  <si>
    <t>PINTURA ACRILICA PURA NEGRA PARA TRAFICO</t>
  </si>
  <si>
    <t>DISOLVENTE (3%) tiner</t>
  </si>
  <si>
    <t>ALAMBRE</t>
  </si>
  <si>
    <t>SOLDADURA 6/13</t>
  </si>
  <si>
    <t>GRASA O LUBRICANTE</t>
  </si>
  <si>
    <t>ACELERANTE SIKA-SET L</t>
  </si>
  <si>
    <t>CORDON SIKAROLD</t>
  </si>
  <si>
    <t>SELLO ELASTOMERICO</t>
  </si>
  <si>
    <t xml:space="preserve">TAPA ANTIRUIDO </t>
  </si>
  <si>
    <t>TAPA EN HF</t>
  </si>
  <si>
    <t>TUBERIA DE 10" PVC</t>
  </si>
  <si>
    <t xml:space="preserve">CAJA MEDIDOR </t>
  </si>
  <si>
    <t>GEOTEXTIL TEJIDO 2400</t>
  </si>
  <si>
    <t>POSTE EN ANGULO DE 2*2*1/4 DE 3M PARA SEÑAL</t>
  </si>
  <si>
    <t>SEÑAL (GRUPO 1). TABLERO EN LÁMINA GALVANIZADA DE 75CM*75CM, CALIBRE 16, REFLECTIVO TIPO 1/ INCLUYE POSTE</t>
  </si>
  <si>
    <t>ESFERAS REFLECTIVAS</t>
  </si>
  <si>
    <t>RESINA TERMOPLÁSTICA</t>
  </si>
  <si>
    <t>EQUIPO DE TOPOGRAFIA</t>
  </si>
  <si>
    <t>Hr</t>
  </si>
  <si>
    <t>COMPRESOR 120 HP, CON MARTILLO (INCLUYE TRANSPORTE DEL EQUIPO</t>
  </si>
  <si>
    <t>MOTONIVELADORA  POTENCIA 215 HP, ANCHO DE CUCHILLA 4,27 M, PESO 18 TON.(INCLUYE OPERADOR Y TRANSPORTE DEL EQUIPO)</t>
  </si>
  <si>
    <t>VIBROCOMPACTADOR, POTENCIA 153 HP, PESO 10 TON. (INCLUYE OPERADOR Y TRANSPORTE DEL EQUIPO)</t>
  </si>
  <si>
    <t>CARROTANQUE DE AGUA 10000 LITROS.(INCLUYE OPERADOR Y TRANSPORTE DEL EQUIPO)</t>
  </si>
  <si>
    <t xml:space="preserve"> 
CARGADOR : POTENCIA EN EL VOLANTE 125 HP, CLASIFICACIÓN DE RPM DEL MOTOR 2300.(INCLUYE OPERADOR Y TRANSPORTE DEL EQUIPO)
</t>
  </si>
  <si>
    <t>VOLQUETA</t>
  </si>
  <si>
    <t>VIBRADOR TIPO RANA</t>
  </si>
  <si>
    <t xml:space="preserve">CONCRETADORA 1 SACO </t>
  </si>
  <si>
    <t>VIBRADOR DE CONCRETO</t>
  </si>
  <si>
    <t>REGLA VIBRATORIA A GASOLINA</t>
  </si>
  <si>
    <t>FORMALETA METALICA</t>
  </si>
  <si>
    <t>CIZALLA</t>
  </si>
  <si>
    <t>EQUIPO DE CORTE</t>
  </si>
  <si>
    <t>MAQUINA DE SELLADO</t>
  </si>
  <si>
    <t>CAMIONETA D300</t>
  </si>
  <si>
    <t>EQUIPO AUTOPROPULSADO PARA PINTURA TERMOPLÁSTICA</t>
  </si>
  <si>
    <t>CEPILLO TEXTURIZADOR DE CONCRETO</t>
  </si>
  <si>
    <t>REJA SUMIDERO DOBLE</t>
  </si>
  <si>
    <t>UND</t>
  </si>
  <si>
    <t>CEPA DE GUADUA</t>
  </si>
  <si>
    <t>GRAPAS</t>
  </si>
  <si>
    <t>CAJA</t>
  </si>
  <si>
    <t>Tuberia de Drenaje de 4 Pulgadas Drainpipe</t>
  </si>
  <si>
    <t>FORMATO DE ANALISIS DE PRECIOS UNITARIOS-APU</t>
  </si>
  <si>
    <t>REPUBLICA DE COLOMBIA</t>
  </si>
  <si>
    <t>ANALISIS DE PRECIOS UNITARIOS</t>
  </si>
  <si>
    <t>OBJETO:</t>
  </si>
  <si>
    <t>ITEM:</t>
  </si>
  <si>
    <t>DESCRIPCIÓN:</t>
  </si>
  <si>
    <t>UNIDAD:</t>
  </si>
  <si>
    <t>I.EQUIPO</t>
  </si>
  <si>
    <t>Descripción</t>
  </si>
  <si>
    <t>Tipo</t>
  </si>
  <si>
    <t>Tarifa/Hora</t>
  </si>
  <si>
    <t>Rendimiento</t>
  </si>
  <si>
    <t>Valor-Unit.</t>
  </si>
  <si>
    <t>Sub-Total</t>
  </si>
  <si>
    <t>II. MATERIALES EN OBRA</t>
  </si>
  <si>
    <t>Unidad</t>
  </si>
  <si>
    <t>Precio-Unit.</t>
  </si>
  <si>
    <t>Cantidad</t>
  </si>
  <si>
    <t>ESTACAS</t>
  </si>
  <si>
    <t xml:space="preserve">UN </t>
  </si>
  <si>
    <t>CUARTO</t>
  </si>
  <si>
    <t>III.TRANSPORTES</t>
  </si>
  <si>
    <t>Material</t>
  </si>
  <si>
    <t>Vol-Peso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</si>
  <si>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</si>
  <si>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</si>
  <si>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</si>
  <si>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</si>
  <si>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</si>
  <si>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</si>
  <si>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</si>
  <si>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</si>
  <si>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TOPOGRAFO</t>
  </si>
  <si>
    <t>OBRERO (2)</t>
  </si>
  <si>
    <t>Total Costo Directo</t>
  </si>
  <si>
    <t>V. AU</t>
  </si>
  <si>
    <t xml:space="preserve">PORCENTAJE </t>
  </si>
  <si>
    <t xml:space="preserve">ADMINISTRACIÓN </t>
  </si>
  <si>
    <t xml:space="preserve">UTILIDADES </t>
  </si>
  <si>
    <t>Total Costo</t>
  </si>
  <si>
    <t>HERRAMIENTA MENOR</t>
  </si>
  <si>
    <t>YUTE VERDE H2M</t>
  </si>
  <si>
    <t>OBREROS (2)</t>
  </si>
  <si>
    <t>OFICIAL (1)</t>
  </si>
  <si>
    <t xml:space="preserve">Señal preventiva </t>
  </si>
  <si>
    <t>Valla institucional 2x4</t>
  </si>
  <si>
    <t>AYUDANTE PRACTICO</t>
  </si>
  <si>
    <t>OBREROS (1)</t>
  </si>
  <si>
    <t>MAQUINA DE SELLO</t>
  </si>
  <si>
    <t>HERRAMIENTA MENOR (5%MO)</t>
  </si>
  <si>
    <t>OPERADOR DEL COMPRESOR</t>
  </si>
  <si>
    <t>OBREROS (4)</t>
  </si>
  <si>
    <t>ANÁLISIS MANO DE OBRA</t>
  </si>
  <si>
    <t>AFP</t>
  </si>
  <si>
    <t>Salario Mínimo Mensual Legal Vigente año 2024</t>
  </si>
  <si>
    <t>Subsidio de Transporte (salario &lt;= 2 SMMLV)</t>
  </si>
  <si>
    <t>SALARIO &lt;= 2 SMMLV</t>
  </si>
  <si>
    <t>SALARIO &gt; 2 SMMLV</t>
  </si>
  <si>
    <t>PERSONAL TÉCNICO, OPERATIVO
Riesgo Clase V</t>
  </si>
  <si>
    <t>PRESTACIONES SOCIALES</t>
  </si>
  <si>
    <t>Cesantías</t>
  </si>
  <si>
    <t>Intereses cesantías</t>
  </si>
  <si>
    <t>Vacaciones</t>
  </si>
  <si>
    <t>Prima</t>
  </si>
  <si>
    <t>Dotación</t>
  </si>
  <si>
    <t>SEGURIDAD SOCIAL</t>
  </si>
  <si>
    <t>Aportes régimen general de pensiones (I.V.M)</t>
  </si>
  <si>
    <t>Aporte riesgos profesionales A.R.P.</t>
  </si>
  <si>
    <t>Aportes régimen contributivo de salud</t>
  </si>
  <si>
    <t>Certificado trabajo seguro en alturas</t>
  </si>
  <si>
    <t>OTROS APORTES</t>
  </si>
  <si>
    <t>Aportes FIC</t>
  </si>
  <si>
    <t>I.C.B.F.</t>
  </si>
  <si>
    <t>Comfamiliar</t>
  </si>
  <si>
    <t>Subsidio de transporte</t>
  </si>
  <si>
    <t>Examenes medicos de ingreso y egreso</t>
  </si>
  <si>
    <t>NOMBRE</t>
  </si>
  <si>
    <t>SALARIO MENSUAL</t>
  </si>
  <si>
    <t>PRESTACIONES Y APORTES</t>
  </si>
  <si>
    <t>SALARIO + PRESTACIONES</t>
  </si>
  <si>
    <t>SALARIO DIA SIN PRESTACIONES</t>
  </si>
  <si>
    <t>SALARIO DIA</t>
  </si>
  <si>
    <t>Ayudante</t>
  </si>
  <si>
    <t>Ayudante práctico</t>
  </si>
  <si>
    <t>Oficial</t>
  </si>
  <si>
    <t>Cadenero 1</t>
  </si>
  <si>
    <t>Cadenero 2</t>
  </si>
  <si>
    <t>Liniero cat 1</t>
  </si>
  <si>
    <t>Liniero cat 2</t>
  </si>
  <si>
    <t>Maestro de obra</t>
  </si>
  <si>
    <t>Operador de maquinaria</t>
  </si>
  <si>
    <t>Topógrafo</t>
  </si>
  <si>
    <t>Profesional en salud ocupacional</t>
  </si>
  <si>
    <t>Cuadrilla E 1 Of + 1 Ay (jornal + prestaciones)</t>
  </si>
  <si>
    <t>Cuadrilla G 1 Of + 2 Ay (jornal + prestaciones)</t>
  </si>
  <si>
    <t>Cuadrilla A 1 Of + 4 Ay (jornal + prestaciones)</t>
  </si>
  <si>
    <t>Comisión topografía (topógrafo + Cadenero 1 + 2 Cadeneros 2)</t>
  </si>
  <si>
    <t>Cuadrilla C 1 Of + 7 Ay (jornal + prestaciones)</t>
  </si>
  <si>
    <t>Cuadrilla D 2 Of + 4 Ay (jornal + prestaciones)</t>
  </si>
  <si>
    <t>Cuadrilla F 6 Of + 4 Ay (jornal + prestaciones)</t>
  </si>
  <si>
    <t>Cuadrilla H 4 Ay (jornal + prestaciones)</t>
  </si>
  <si>
    <t xml:space="preserve"> CARGADOR : POTENCIA EN EL VOLANTE 125 HP, CLASIFICACIÓN DE RPM DEL MOTOR 2300.(INCLUYE OPERADOR Y TRANSPORTE DEL EQUIPO)
</t>
  </si>
  <si>
    <t>VOLQUE Y DISPOSICIÓN FINAL DE MATERIAL</t>
  </si>
  <si>
    <t>OBRERO</t>
  </si>
  <si>
    <t xml:space="preserve">MATERIAL DE subBASE GRANULAR </t>
  </si>
  <si>
    <t>MATERIAL DE Afirmado</t>
  </si>
  <si>
    <t>$/hora</t>
  </si>
  <si>
    <t>ARENA</t>
  </si>
  <si>
    <t>Kg</t>
  </si>
  <si>
    <t>REGLA VIBRATORIA GASOLINA</t>
  </si>
  <si>
    <t xml:space="preserve">CEPILLO TEXTURIZADOR </t>
  </si>
  <si>
    <t xml:space="preserve">ADITIVO ACELERANTE </t>
  </si>
  <si>
    <t>Canastilla para soporte de dovelas</t>
  </si>
  <si>
    <t>DISCRIMINACION  DEL A.I.U.</t>
  </si>
  <si>
    <t>PROYECTO:</t>
  </si>
  <si>
    <t>Valor estimado de la Obra (Costo Directo).</t>
  </si>
  <si>
    <t>Valor</t>
  </si>
  <si>
    <t xml:space="preserve">Plazo estimado de ejecución </t>
  </si>
  <si>
    <t>Meses</t>
  </si>
  <si>
    <t>CAPITULO</t>
  </si>
  <si>
    <t>TIPO DE GASTO</t>
  </si>
  <si>
    <t>CANT</t>
  </si>
  <si>
    <t>DISPONIBILIDAD</t>
  </si>
  <si>
    <t>VALOR UNIT (mes)</t>
  </si>
  <si>
    <t>FACTOR</t>
  </si>
  <si>
    <t>VALOR TOTAL</t>
  </si>
  <si>
    <t>SUMA</t>
  </si>
  <si>
    <t>%</t>
  </si>
  <si>
    <t>GASTOS GENERALES.</t>
  </si>
  <si>
    <t>MANO DE OBRA Y GASTOS DE OFICINA</t>
  </si>
  <si>
    <t>Ingeniero Residente de Obra</t>
  </si>
  <si>
    <t>Profesional Social</t>
  </si>
  <si>
    <t>Profesional Siso</t>
  </si>
  <si>
    <t>Computadores e Impresoras</t>
  </si>
  <si>
    <t>Mes</t>
  </si>
  <si>
    <t>GASTOS INDIRECTOS.</t>
  </si>
  <si>
    <t>IMPUESTOS Y VALORES AGREGADOS</t>
  </si>
  <si>
    <t xml:space="preserve">Contribución Especial </t>
  </si>
  <si>
    <t>Estampilla Procultura</t>
  </si>
  <si>
    <t>Estampilla Prouniversidad</t>
  </si>
  <si>
    <t>Estampilla Prohospital Universitario</t>
  </si>
  <si>
    <t>Estampilla Proanciano</t>
  </si>
  <si>
    <t>Estampilla Prodeporte</t>
  </si>
  <si>
    <t>Reteica</t>
  </si>
  <si>
    <t>Polizas</t>
  </si>
  <si>
    <t>TOTAL GASTOS ADMINISTRACION</t>
  </si>
  <si>
    <t>IMPREVISTOS</t>
  </si>
  <si>
    <t>UTILIDAD</t>
  </si>
  <si>
    <t>TOTAL A.I.U.</t>
  </si>
  <si>
    <t>PROGRAMACION DE OBRA Y FLUJO DE INVERSION</t>
  </si>
  <si>
    <t>Item</t>
  </si>
  <si>
    <t>v. Unitario</t>
  </si>
  <si>
    <t>Total</t>
  </si>
  <si>
    <t xml:space="preserve">SEMANA </t>
  </si>
  <si>
    <t>TOTAL</t>
  </si>
  <si>
    <t>SUBTOTAL COSTO DE LAS OBRAS CIVILES</t>
  </si>
  <si>
    <t>FLUJO POR SEMANA</t>
  </si>
  <si>
    <t>ACUMULADO POR SEMANA</t>
  </si>
  <si>
    <t xml:space="preserve"> </t>
  </si>
  <si>
    <t>PRESUPUESTO DE OBRA</t>
  </si>
  <si>
    <t>ITEM</t>
  </si>
  <si>
    <t>DESCRIPCION</t>
  </si>
  <si>
    <t>CONTRACTUAL</t>
  </si>
  <si>
    <t>VR.UNITARIO</t>
  </si>
  <si>
    <t>VR. TOTAL</t>
  </si>
  <si>
    <t>PRELIMINARES</t>
  </si>
  <si>
    <t xml:space="preserve">Localizacion y replanteo </t>
  </si>
  <si>
    <t>Cerramiento con tela verde y soportes de guadua cada 2 metros</t>
  </si>
  <si>
    <t>Señal preventiva y reglamentaria</t>
  </si>
  <si>
    <t>und</t>
  </si>
  <si>
    <t>Instalacion de valla institucional 2x4</t>
  </si>
  <si>
    <t>DEMOLICIONES</t>
  </si>
  <si>
    <t>Corte con disco abrasivo</t>
  </si>
  <si>
    <t>Suministro e instalacion de sello elastomerico de junta de pavimento rigido 5mm</t>
  </si>
  <si>
    <t>Demolicion de estructuras en concreto hidraulico Incluye andenes, graderia y cañuelas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</si>
  <si>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</si>
  <si>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>EXCAVACION</t>
  </si>
  <si>
    <t>En conglomerado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</si>
  <si>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</si>
  <si>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>Retiro de material sobrante en vehiculo automotor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</si>
  <si>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</si>
  <si>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>LLENOS</t>
  </si>
  <si>
    <t>Sub base para pavimento compactada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</si>
  <si>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</si>
  <si>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>Afirmado compactado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</si>
  <si>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</si>
  <si>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>CONCRETOS</t>
  </si>
  <si>
    <t xml:space="preserve">Concreto para pavimento 42MR hecho en obra incluye formaleta y acelerante a 7 días 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</si>
  <si>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</si>
  <si>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 xml:space="preserve">Suministro e instalación de bordillo en concreto de 3000 psi, ancho 15cm, altura variable, incluye formaleta </t>
  </si>
  <si>
    <t xml:space="preserve">ACERO </t>
  </si>
  <si>
    <t xml:space="preserve">Acero de refuerzo </t>
  </si>
  <si>
    <t xml:space="preserve">Canastillas para soporte de dovelas </t>
  </si>
  <si>
    <t>VALOR TOTAL INCLUIDO AIU</t>
  </si>
  <si>
    <t>COSTO DIRECTO</t>
  </si>
  <si>
    <t xml:space="preserve">ADMINISTRACION </t>
  </si>
  <si>
    <t xml:space="preserve">MEMORIAS DE CALCULO DE CANTIDADES DE OBRA 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</si>
  <si>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</si>
  <si>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 xml:space="preserve"> Objeto:  </t>
  </si>
  <si>
    <t>Item No.</t>
  </si>
  <si>
    <t>Acta</t>
  </si>
  <si>
    <t xml:space="preserve"> Fecha preacta</t>
  </si>
  <si>
    <t xml:space="preserve">Localización / Descripción </t>
  </si>
  <si>
    <t>Dimensiones promedio</t>
  </si>
  <si>
    <t xml:space="preserve"> Medida Total</t>
  </si>
  <si>
    <t xml:space="preserve"> Ancho (m)</t>
  </si>
  <si>
    <t>Longitud (m)</t>
  </si>
  <si>
    <t>Espesor / Altura (m)</t>
  </si>
  <si>
    <t>Volumen (m3)</t>
  </si>
  <si>
    <t xml:space="preserve">Nº Elementos / factor de expansión </t>
  </si>
  <si>
    <t>Supervisor</t>
  </si>
  <si>
    <t>Contratista</t>
  </si>
  <si>
    <t>Total Item Acumulado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</si>
  <si>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</si>
  <si>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>Tramo a intervenir</t>
  </si>
  <si>
    <t>Tapas laterales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</si>
  <si>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</si>
  <si>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>Señales preventivas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</si>
  <si>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</si>
  <si>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>Valla institucional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</si>
  <si>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</si>
  <si>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</si>
  <si>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</si>
  <si>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</si>
  <si>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</si>
  <si>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</si>
  <si>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</si>
  <si>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</si>
  <si>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</si>
  <si>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</si>
  <si>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>Repeticiones</t>
  </si>
  <si>
    <t xml:space="preserve">Diametro de varilla </t>
  </si>
  <si>
    <t>Peso  (Kg/ml)</t>
  </si>
  <si>
    <t>1/2"</t>
  </si>
  <si>
    <t>3/8"</t>
  </si>
  <si>
    <t xml:space="preserve">Barras de union transversales </t>
  </si>
  <si>
    <t>1"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</si>
  <si>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</si>
  <si>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>Cortes para sellos del item 5</t>
  </si>
  <si>
    <t>IPC 2024</t>
  </si>
  <si>
    <t>SEÑAL PREVENTIVA</t>
  </si>
  <si>
    <t>VALLA INSTITUCIONAL 2x4</t>
  </si>
  <si>
    <t>VOLQUETA Y DISPOSICIÓN FINAL DE MATERIAL</t>
  </si>
  <si>
    <t>CANASTILLA PARA SOPORTE DE DOVELAS</t>
  </si>
  <si>
    <t>MALLA ELECTROSOLDADA 4MM 15X15CM</t>
  </si>
  <si>
    <t>Nº Elementos</t>
  </si>
  <si>
    <t>OTROS</t>
  </si>
  <si>
    <t>Factor</t>
  </si>
  <si>
    <t>Chequeo</t>
  </si>
  <si>
    <t>En material común</t>
  </si>
  <si>
    <t>Lleno compactado con material de la obra</t>
  </si>
  <si>
    <t>Empalme a cámara</t>
  </si>
  <si>
    <t>Suministro e instalación de tubería PVC corrugada de 8"</t>
  </si>
  <si>
    <t>Suministro, transporte e instalación sumidero transversal en concreto de 3.000 psi. Incluye reja en varilla corrugada de 1", angulo de 1 1/2" x 3/16 y platina de 1 1/2" x 3/16. Espesor muros 12cm. Incluye acero de refuerzo.</t>
  </si>
  <si>
    <t>MARCO REJA EN VARILLA CORRUGADA 1"</t>
  </si>
  <si>
    <t>MARCO REJA EN VARILLA CORRUGA 1"</t>
  </si>
  <si>
    <t xml:space="preserve">TABLA FORMALETA </t>
  </si>
  <si>
    <t xml:space="preserve">PUNTILLA </t>
  </si>
  <si>
    <t>CONCRETO 3.000 PSI</t>
  </si>
  <si>
    <t>TUBERIA NOVAFORT 10"</t>
  </si>
  <si>
    <t>TUBERIA NOVAFORT 8"</t>
  </si>
  <si>
    <t>CONCRETO 3000 P.S.I</t>
  </si>
  <si>
    <t>Descuento llenos ITEM 11</t>
  </si>
  <si>
    <t>Descuento medio tubo 8"</t>
  </si>
  <si>
    <t>Medio tubo 8"</t>
  </si>
  <si>
    <t>Arena para base y atraque</t>
  </si>
  <si>
    <t>Descuento por arena ITEM 11</t>
  </si>
  <si>
    <t>#JUNTAS</t>
  </si>
  <si>
    <t>Área (m2)</t>
  </si>
  <si>
    <t>kg</t>
  </si>
  <si>
    <t>MALLA ELECTROSOLDADA 5MM 15X15CM</t>
  </si>
  <si>
    <t>Tramo 1</t>
  </si>
  <si>
    <t>Tramo 2</t>
  </si>
  <si>
    <t>Modulación tramo 1</t>
  </si>
  <si>
    <t>Modulación tramo 2</t>
  </si>
  <si>
    <t>Corte longitudinal para instalación de sellos tramo 1</t>
  </si>
  <si>
    <t>Corte transversal para instalación de sellos tramo 1</t>
  </si>
  <si>
    <t>Corte longitudinal para instalación de sellos tramo 2</t>
  </si>
  <si>
    <t>Corte transversal para instalación de sellos tramo 2</t>
  </si>
  <si>
    <t>Concreto de 21Mpa para graderías, andenes incluye formaleta</t>
  </si>
  <si>
    <t>m³</t>
  </si>
  <si>
    <t>Malla electrosoldada 15x15 4mm</t>
  </si>
  <si>
    <t>m2</t>
  </si>
  <si>
    <t xml:space="preserve">Suministro e instalación de malla electrosoldada 15x15cm x 4mm </t>
  </si>
  <si>
    <t>Suministro e instalacion demarcacion pasos peatonales, lineas de pare, símbolos, textos y otras, con pintura plástico en frío método llana</t>
  </si>
  <si>
    <t>Suministro e instalación reductor de velocidad (3,7 m. ancho x 10cms de altura)</t>
  </si>
  <si>
    <t>Tramo 3</t>
  </si>
  <si>
    <t>PARA DEMOLICIONES</t>
  </si>
  <si>
    <t>PARA SELLOS</t>
  </si>
  <si>
    <t>Ancho pavimento tramo 1</t>
  </si>
  <si>
    <t>Número carriles</t>
  </si>
  <si>
    <t>Ancho calzada</t>
  </si>
  <si>
    <t>Ancho losa</t>
  </si>
  <si>
    <t>Largo losa</t>
  </si>
  <si>
    <t>(Largo losa/Ancho losa entre 1 y 1.3)</t>
  </si>
  <si>
    <t>Máximo 5m</t>
  </si>
  <si>
    <t>Corte longitudinal para instalación de sellos tramo 3</t>
  </si>
  <si>
    <t>Corte transversal para instalación de sellos tramo 3</t>
  </si>
  <si>
    <t>(si ancho calzada &gt; 7.6m, dividir en 4)</t>
  </si>
  <si>
    <t>Pavimento tramo 1</t>
  </si>
  <si>
    <t>Tubería 8" de sumidero</t>
  </si>
  <si>
    <t>Lateral a todos los tramos</t>
  </si>
  <si>
    <t>Refuerzo de platos longitudinal tramo 3</t>
  </si>
  <si>
    <t>Refuerzo de platos tranversal tramo 3</t>
  </si>
  <si>
    <t>Refuerzo de platos longitudinal tramo 4</t>
  </si>
  <si>
    <t>Refuerzo de platos tranversal tramo 4</t>
  </si>
  <si>
    <t>Refuerzo de platos longitudinal tramo 5</t>
  </si>
  <si>
    <t>Refuerzo de platos tranversal tramo 5</t>
  </si>
  <si>
    <t>Refuerzo sardinel longitudinal</t>
  </si>
  <si>
    <t>Refuerzo sardinel transversal</t>
  </si>
  <si>
    <t>Pasador liso 1" tramo 1</t>
  </si>
  <si>
    <t>Pasador liso 1" tramo 2</t>
  </si>
  <si>
    <t>Pasador liso 1" tramo 3</t>
  </si>
  <si>
    <t>Pasador liso 1" tramo 4</t>
  </si>
  <si>
    <t>Pasador liso 1" tramo 5</t>
  </si>
  <si>
    <t>Tubería 8" sumidero transversal a cámara</t>
  </si>
  <si>
    <t>Suministro, transporte e instalación de tapa con aro pozo de inspección en HF  D=0.59cm  para trafico pesado.</t>
  </si>
  <si>
    <t>PINTUTRAFICO PINTURA PLASTICA EN FRIO</t>
  </si>
  <si>
    <t>GAL</t>
  </si>
  <si>
    <t>EQUIPO DE PINTURA (COMPRESOR)</t>
  </si>
  <si>
    <t>EQUIPO DE PINTURA (COMPRESO)</t>
  </si>
  <si>
    <t>Retiro material de demolición ITEM 6</t>
  </si>
  <si>
    <t>Retiro material de excavación en material ITEM 7 material común</t>
  </si>
  <si>
    <t>Retiro material de excavación en material ITEM 8 conglomerado</t>
  </si>
  <si>
    <t>Intersección</t>
  </si>
  <si>
    <t>MALLA ELECTROSOLDADA 5MM</t>
  </si>
  <si>
    <t>PINTURA TIPO TRAFICO</t>
  </si>
  <si>
    <t>MICROESFERAS PARA PITURA TRAFICO</t>
  </si>
  <si>
    <t>CONSTRUCCIÓN DE PAVIMENTO RÍGIDO EN LA CALLE 4 ENTRE CARRERAS 7 Y 8 SECTOR LA CÁRCEL DEL MUNICIPIO DE AGUADAS, CALDAS</t>
  </si>
  <si>
    <t>Modulación tramo 3 (pendiente)</t>
  </si>
  <si>
    <t>Corte longitudinal para instalación de sellos Intersección</t>
  </si>
  <si>
    <t>Corte transversal para instalación de sellos Intersección</t>
  </si>
  <si>
    <t>Pavimento tramo 2</t>
  </si>
  <si>
    <t>Andenes margen derecho cárcel</t>
  </si>
  <si>
    <t>Pavimento Intersección</t>
  </si>
  <si>
    <t xml:space="preserve">Modulación Intersección </t>
  </si>
  <si>
    <t>Pavimento TRAMO 3</t>
  </si>
  <si>
    <t>Sumidero tipo sifón</t>
  </si>
  <si>
    <t>Tubería 8" sumidero tipo sifón hasta cámara</t>
  </si>
  <si>
    <t>Lateral TRAMO 3</t>
  </si>
  <si>
    <t>Refuerzo de platos longitudinal Intersección</t>
  </si>
  <si>
    <t>Refuerzo de platos tranversal Intersección</t>
  </si>
  <si>
    <t xml:space="preserve">Sumidero tipo sifón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</si>
</sst>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_€"/>
    <numFmt numFmtId="165" formatCode="0.0"/>
    <numFmt numFmtId="166" formatCode="&quot;$&quot;\ #,##0"/>
    <numFmt numFmtId="167" formatCode="&quot;$&quot;\ #,##0.00"/>
    <numFmt numFmtId="168" formatCode="[$$-240A]\ #,##0"/>
    <numFmt numFmtId="169" formatCode="#,##0.000"/>
    <numFmt numFmtId="170" formatCode="#,##0.0000"/>
    <numFmt numFmtId="171" formatCode="#,##0.0"/>
    <numFmt numFmtId="172" formatCode="_ &quot;$&quot;\ * #,##0_ ;_ &quot;$&quot;\ * \-#,##0_ ;_ &quot;$&quot;\ * &quot;-&quot;??_ ;_ @_ "/>
    <numFmt numFmtId="173" formatCode="0.0000%"/>
    <numFmt numFmtId="174" formatCode="_-&quot;$&quot;\ * #,##0.00_-;\-&quot;$&quot;\ * #,##0.00_-;_-&quot;$&quot;\ * &quot;-&quot;??_-;_-@"/>
    <numFmt numFmtId="175" formatCode="[$$-240A]\ #,##0.00"/>
    <numFmt numFmtId="176" formatCode="\$#,##0.00"/>
    <numFmt numFmtId="177" formatCode="_-&quot;$&quot;\ * #,##0_-;\-&quot;$&quot;\ * #,##0_-;_-&quot;$&quot;\ * &quot;-&quot;??_-;_-@"/>
    <numFmt numFmtId="178" formatCode="#,##0.00000"/>
    <numFmt numFmtId="179" formatCode="&quot;$&quot;\ #,##0.000"/>
    <numFmt numFmtId="180" formatCode="0.000%"/>
    <numFmt numFmtId="181" formatCode="_(&quot;$&quot;\ * #,##0_);_(&quot;$&quot;\ * \(#,##0\);_(&quot;$&quot;\ * &quot;-&quot;??_);_(@_)"/>
    <numFmt numFmtId="182" formatCode="_-[$$-240A]\ * #,##0.00_-;\-[$$-240A]\ * #,##0.00_-;_-[$$-240A]\ * &quot;-&quot;??_-;_-@"/>
    <numFmt numFmtId="183" formatCode="_(* #,##0_);_(* \(#,##0\);_(* &quot;-&quot;??_);_(@_)"/>
    <numFmt numFmtId="184" formatCode="d/m/yyyy"/>
    <numFmt numFmtId="185" formatCode="_(* #,##0.00_);_(* \(#,##0.00\);_(* &quot;-&quot;??_);_(@_)"/>
    <numFmt numFmtId="186" formatCode="0.000"/>
    <numFmt numFmtId="187" formatCode="_ &quot;$&quot;\ * #,##0_ ;_ &quot;$&quot;\ * \-#,##0_ ;_ &quot;$&quot;\ * &quot;-&quot;_ ;_ @_ "/>
    <numFmt numFmtId="188" formatCode="&quot;$&quot;\ #,##0.00;[Red]&quot;$&quot;\ \-#,##0.00"/>
    <numFmt numFmtId="189" formatCode="_-* #,##0.00\ &quot;Pts&quot;_-;\-* #,##0.00\ &quot;Pts&quot;_-;_-* &quot;-&quot;??\ &quot;Pts&quot;_-;_-@_-"/>
    <numFmt numFmtId="190" formatCode="_ * #,##0.00_ ;_ * \-#,##0.00_ ;_ * &quot;-&quot;??_ ;_ @_ "/>
  </numFmts>
  <fonts count="6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  <font>
      <b/>
      <sz val="14"/>
      <color theme="1"/>
      <name val="Arial Narrow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Poppins"/>
    </font>
    <font>
      <sz val="8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rgb="FF000000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rgb="FFFFFFFF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 Narrow"/>
      <family val="2"/>
    </font>
    <font>
      <b/>
      <sz val="16"/>
      <color theme="1"/>
      <name val="Arial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vertAlign val="superscript"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  <fill>
      <patternFill patternType="solid">
        <fgColor rgb="FFBFBFBF"/>
        <bgColor rgb="FFBFBFBF"/>
      </patternFill>
    </fill>
    <fill>
      <patternFill patternType="solid">
        <fgColor rgb="FFA5A5A5"/>
        <bgColor rgb="FFA5A5A5"/>
      </patternFill>
    </fill>
    <fill>
      <patternFill patternType="solid">
        <fgColor rgb="FFFFD965"/>
        <bgColor rgb="FFFFD965"/>
      </patternFill>
    </fill>
    <fill>
      <patternFill patternType="solid">
        <fgColor rgb="FFC5E0B3"/>
        <bgColor rgb="FFC5E0B3"/>
      </patternFill>
    </fill>
    <fill>
      <patternFill patternType="solid">
        <fgColor rgb="FFE2EFD9"/>
        <bgColor rgb="FFE2EFD9"/>
      </patternFill>
    </fill>
    <fill>
      <patternFill patternType="solid">
        <fgColor rgb="FF548135"/>
        <bgColor rgb="FF548135"/>
      </patternFill>
    </fill>
    <fill>
      <patternFill patternType="solid">
        <fgColor rgb="FFD9E2F3"/>
        <bgColor rgb="FFD9E2F3"/>
      </patternFill>
    </fill>
    <fill>
      <patternFill patternType="solid">
        <fgColor rgb="FFBDD6EE"/>
        <bgColor rgb="FFBDD6EE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rgb="FF7F7F7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0"/>
        <bgColor indexed="64"/>
      </patternFill>
    </fill>
  </fills>
  <borders count="18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0">
    <xf numFmtId="0" fontId="0" fillId="0" borderId="0"/>
    <xf numFmtId="0" fontId="5" fillId="0" borderId="105"/>
    <xf numFmtId="0" fontId="42" fillId="0" borderId="105"/>
    <xf numFmtId="0" fontId="5" fillId="0" borderId="105"/>
    <xf numFmtId="0" fontId="43" fillId="0" borderId="105"/>
    <xf numFmtId="0" fontId="43" fillId="0" borderId="105"/>
    <xf numFmtId="9" fontId="43" fillId="0" borderId="105" applyFont="0" applyFill="0" applyBorder="0" applyAlignment="0" applyProtection="0"/>
    <xf numFmtId="187" fontId="43" fillId="0" borderId="105" applyFont="0" applyFill="0" applyBorder="0" applyAlignment="0" applyProtection="0"/>
    <xf numFmtId="188" fontId="43" fillId="0" borderId="105" applyFont="0" applyFill="0" applyBorder="0" applyAlignment="0" applyProtection="0"/>
    <xf numFmtId="0" fontId="43" fillId="0" borderId="105"/>
    <xf numFmtId="0" fontId="43" fillId="0" borderId="105"/>
    <xf numFmtId="0" fontId="43" fillId="0" borderId="105"/>
    <xf numFmtId="189" fontId="43" fillId="0" borderId="105" applyFont="0" applyFill="0" applyBorder="0" applyAlignment="0" applyProtection="0"/>
    <xf numFmtId="190" fontId="43" fillId="0" borderId="105" applyFont="0" applyFill="0" applyBorder="0" applyAlignment="0" applyProtection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2" fillId="0" borderId="105"/>
    <xf numFmtId="0" fontId="44" fillId="0" borderId="105"/>
    <xf numFmtId="0" fontId="4" fillId="0" borderId="105"/>
    <xf numFmtId="9" fontId="4" fillId="0" borderId="105" applyFont="0" applyFill="0" applyBorder="0" applyAlignment="0" applyProtection="0"/>
    <xf numFmtId="43" fontId="51" fillId="0" borderId="0" applyFont="0" applyFill="0" applyBorder="0" applyAlignment="0" applyProtection="0"/>
    <xf numFmtId="0" fontId="42" fillId="0" borderId="105"/>
    <xf numFmtId="43" fontId="3" fillId="0" borderId="105" applyFont="0" applyFill="0" applyBorder="0" applyAlignment="0" applyProtection="0"/>
    <xf numFmtId="9" fontId="2" fillId="0" borderId="105" applyFont="0" applyFill="0" applyBorder="0" applyAlignment="0" applyProtection="0"/>
    <xf numFmtId="0" fontId="2" fillId="0" borderId="105"/>
    <xf numFmtId="44" fontId="2" fillId="0" borderId="105" applyFont="0" applyFill="0" applyBorder="0" applyAlignment="0" applyProtection="0"/>
    <xf numFmtId="0" fontId="53" fillId="0" borderId="105"/>
    <xf numFmtId="0" fontId="53" fillId="0" borderId="105"/>
    <xf numFmtId="0" fontId="58" fillId="0" borderId="105"/>
    <xf numFmtId="9" fontId="1" fillId="0" borderId="105" applyFont="0" applyFill="0" applyBorder="0" applyAlignment="0" applyProtection="0"/>
  </cellStyleXfs>
  <cellXfs count="1114">
    <xf numFmtId="0" fontId="0" fillId="0" borderId="0" xfId="0"/>
    <xf numFmtId="0" fontId="8" fillId="0" borderId="0" xfId="0" applyFont="1" applyAlignment="1">
      <alignment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164" fontId="9" fillId="2" borderId="4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166" fontId="12" fillId="0" borderId="0" xfId="0" applyNumberFormat="1" applyFont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4" fontId="12" fillId="0" borderId="4" xfId="0" applyNumberFormat="1" applyFont="1" applyBorder="1" applyAlignment="1">
      <alignment horizontal="center" vertical="center"/>
    </xf>
    <xf numFmtId="167" fontId="17" fillId="0" borderId="4" xfId="0" applyNumberFormat="1" applyFont="1" applyBorder="1" applyAlignment="1">
      <alignment vertical="center"/>
    </xf>
    <xf numFmtId="165" fontId="17" fillId="0" borderId="4" xfId="0" applyNumberFormat="1" applyFont="1" applyBorder="1" applyAlignment="1">
      <alignment horizontal="center" vertical="center"/>
    </xf>
    <xf numFmtId="168" fontId="12" fillId="0" borderId="21" xfId="0" applyNumberFormat="1" applyFont="1" applyBorder="1" applyAlignment="1">
      <alignment horizontal="center" vertical="center"/>
    </xf>
    <xf numFmtId="3" fontId="12" fillId="0" borderId="4" xfId="0" applyNumberFormat="1" applyFont="1" applyBorder="1" applyAlignment="1">
      <alignment horizontal="center" vertical="center"/>
    </xf>
    <xf numFmtId="4" fontId="12" fillId="0" borderId="29" xfId="0" applyNumberFormat="1" applyFont="1" applyBorder="1" applyAlignment="1">
      <alignment horizontal="center" vertical="center"/>
    </xf>
    <xf numFmtId="3" fontId="12" fillId="0" borderId="29" xfId="0" applyNumberFormat="1" applyFont="1" applyBorder="1" applyAlignment="1">
      <alignment horizontal="center" vertical="center"/>
    </xf>
    <xf numFmtId="4" fontId="12" fillId="0" borderId="30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0" fontId="12" fillId="0" borderId="0" xfId="0" applyNumberFormat="1" applyFont="1" applyAlignment="1">
      <alignment vertical="center"/>
    </xf>
    <xf numFmtId="4" fontId="12" fillId="0" borderId="0" xfId="0" applyNumberFormat="1" applyFont="1" applyAlignment="1">
      <alignment vertical="center"/>
    </xf>
    <xf numFmtId="4" fontId="15" fillId="0" borderId="0" xfId="0" applyNumberFormat="1" applyFont="1" applyAlignment="1">
      <alignment horizontal="center" vertical="center"/>
    </xf>
    <xf numFmtId="168" fontId="15" fillId="0" borderId="32" xfId="0" applyNumberFormat="1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3" fontId="12" fillId="0" borderId="34" xfId="0" applyNumberFormat="1" applyFont="1" applyBorder="1" applyAlignment="1">
      <alignment horizontal="center" vertical="center"/>
    </xf>
    <xf numFmtId="3" fontId="12" fillId="0" borderId="35" xfId="0" applyNumberFormat="1" applyFont="1" applyBorder="1" applyAlignment="1">
      <alignment horizontal="center" vertical="center"/>
    </xf>
    <xf numFmtId="0" fontId="15" fillId="0" borderId="36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3" fontId="12" fillId="0" borderId="5" xfId="0" applyNumberFormat="1" applyFont="1" applyBorder="1" applyAlignment="1">
      <alignment horizontal="center" vertical="center"/>
    </xf>
    <xf numFmtId="3" fontId="12" fillId="0" borderId="40" xfId="0" applyNumberFormat="1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3" borderId="34" xfId="0" applyFont="1" applyFill="1" applyBorder="1" applyAlignment="1">
      <alignment horizontal="center" vertical="center" wrapText="1"/>
    </xf>
    <xf numFmtId="0" fontId="15" fillId="3" borderId="35" xfId="0" applyFont="1" applyFill="1" applyBorder="1" applyAlignment="1">
      <alignment horizontal="center" vertical="center" wrapText="1"/>
    </xf>
    <xf numFmtId="4" fontId="17" fillId="0" borderId="4" xfId="0" applyNumberFormat="1" applyFont="1" applyBorder="1" applyAlignment="1">
      <alignment horizontal="center" vertical="center"/>
    </xf>
    <xf numFmtId="166" fontId="12" fillId="0" borderId="4" xfId="0" applyNumberFormat="1" applyFont="1" applyBorder="1" applyAlignment="1">
      <alignment horizontal="center" vertical="center"/>
    </xf>
    <xf numFmtId="166" fontId="12" fillId="0" borderId="21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4" fontId="12" fillId="0" borderId="4" xfId="0" applyNumberFormat="1" applyFont="1" applyBorder="1" applyAlignment="1">
      <alignment vertical="center"/>
    </xf>
    <xf numFmtId="4" fontId="12" fillId="0" borderId="21" xfId="0" applyNumberFormat="1" applyFont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4" fontId="12" fillId="0" borderId="29" xfId="0" applyNumberFormat="1" applyFont="1" applyBorder="1" applyAlignment="1">
      <alignment vertical="center"/>
    </xf>
    <xf numFmtId="4" fontId="12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vertical="center"/>
    </xf>
    <xf numFmtId="4" fontId="15" fillId="0" borderId="32" xfId="0" applyNumberFormat="1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166" fontId="12" fillId="0" borderId="34" xfId="0" applyNumberFormat="1" applyFont="1" applyBorder="1" applyAlignment="1">
      <alignment horizontal="right" vertical="center"/>
    </xf>
    <xf numFmtId="10" fontId="12" fillId="0" borderId="4" xfId="0" applyNumberFormat="1" applyFont="1" applyBorder="1" applyAlignment="1">
      <alignment horizontal="center" vertical="center"/>
    </xf>
    <xf numFmtId="166" fontId="12" fillId="0" borderId="34" xfId="0" applyNumberFormat="1" applyFont="1" applyBorder="1" applyAlignment="1">
      <alignment horizontal="center" vertical="center"/>
    </xf>
    <xf numFmtId="166" fontId="12" fillId="0" borderId="35" xfId="0" applyNumberFormat="1" applyFont="1" applyBorder="1" applyAlignment="1">
      <alignment horizontal="center" vertical="center"/>
    </xf>
    <xf numFmtId="166" fontId="12" fillId="0" borderId="4" xfId="0" applyNumberFormat="1" applyFont="1" applyBorder="1" applyAlignment="1">
      <alignment horizontal="right" vertical="center"/>
    </xf>
    <xf numFmtId="166" fontId="12" fillId="0" borderId="29" xfId="0" applyNumberFormat="1" applyFont="1" applyBorder="1" applyAlignment="1">
      <alignment horizontal="center" vertical="center"/>
    </xf>
    <xf numFmtId="9" fontId="12" fillId="0" borderId="29" xfId="0" applyNumberFormat="1" applyFont="1" applyBorder="1" applyAlignment="1">
      <alignment horizontal="center" vertical="center"/>
    </xf>
    <xf numFmtId="3" fontId="12" fillId="0" borderId="30" xfId="0" applyNumberFormat="1" applyFont="1" applyBorder="1" applyAlignment="1">
      <alignment horizontal="center" vertical="center"/>
    </xf>
    <xf numFmtId="170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70" fontId="12" fillId="0" borderId="0" xfId="0" applyNumberFormat="1" applyFont="1" applyAlignment="1">
      <alignment horizontal="center" vertical="center"/>
    </xf>
    <xf numFmtId="4" fontId="15" fillId="0" borderId="0" xfId="0" applyNumberFormat="1" applyFont="1" applyAlignment="1">
      <alignment vertical="center"/>
    </xf>
    <xf numFmtId="168" fontId="15" fillId="0" borderId="0" xfId="0" applyNumberFormat="1" applyFont="1" applyAlignment="1">
      <alignment vertical="center"/>
    </xf>
    <xf numFmtId="0" fontId="15" fillId="3" borderId="46" xfId="0" applyFont="1" applyFill="1" applyBorder="1" applyAlignment="1">
      <alignment horizontal="center" vertical="center"/>
    </xf>
    <xf numFmtId="0" fontId="15" fillId="3" borderId="47" xfId="0" applyFont="1" applyFill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  <xf numFmtId="168" fontId="12" fillId="0" borderId="48" xfId="0" applyNumberFormat="1" applyFont="1" applyBorder="1" applyAlignment="1">
      <alignment horizontal="center" vertical="center"/>
    </xf>
    <xf numFmtId="3" fontId="12" fillId="0" borderId="21" xfId="0" applyNumberFormat="1" applyFont="1" applyBorder="1" applyAlignment="1">
      <alignment vertical="center"/>
    </xf>
    <xf numFmtId="166" fontId="18" fillId="4" borderId="4" xfId="0" applyNumberFormat="1" applyFont="1" applyFill="1" applyBorder="1" applyAlignment="1">
      <alignment horizontal="center" vertical="center"/>
    </xf>
    <xf numFmtId="171" fontId="12" fillId="0" borderId="34" xfId="0" applyNumberFormat="1" applyFont="1" applyBorder="1" applyAlignment="1">
      <alignment horizontal="center" vertical="center"/>
    </xf>
    <xf numFmtId="168" fontId="12" fillId="0" borderId="21" xfId="0" applyNumberFormat="1" applyFont="1" applyBorder="1" applyAlignment="1">
      <alignment vertical="center"/>
    </xf>
    <xf numFmtId="0" fontId="18" fillId="4" borderId="4" xfId="0" applyFont="1" applyFill="1" applyBorder="1" applyAlignment="1">
      <alignment horizontal="center" vertical="center"/>
    </xf>
    <xf numFmtId="171" fontId="18" fillId="4" borderId="4" xfId="0" applyNumberFormat="1" applyFont="1" applyFill="1" applyBorder="1" applyAlignment="1">
      <alignment horizontal="center" vertical="center"/>
    </xf>
    <xf numFmtId="4" fontId="12" fillId="0" borderId="34" xfId="0" applyNumberFormat="1" applyFont="1" applyBorder="1" applyAlignment="1">
      <alignment horizontal="center" vertical="center"/>
    </xf>
    <xf numFmtId="166" fontId="12" fillId="0" borderId="21" xfId="0" applyNumberFormat="1" applyFont="1" applyBorder="1" applyAlignment="1">
      <alignment vertical="center"/>
    </xf>
    <xf numFmtId="166" fontId="12" fillId="0" borderId="49" xfId="0" applyNumberFormat="1" applyFont="1" applyBorder="1" applyAlignment="1">
      <alignment horizontal="center" vertical="center"/>
    </xf>
    <xf numFmtId="171" fontId="12" fillId="0" borderId="5" xfId="0" applyNumberFormat="1" applyFont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168" fontId="12" fillId="0" borderId="4" xfId="0" applyNumberFormat="1" applyFont="1" applyBorder="1" applyAlignment="1">
      <alignment horizontal="center" vertical="center"/>
    </xf>
    <xf numFmtId="172" fontId="12" fillId="0" borderId="4" xfId="0" applyNumberFormat="1" applyFont="1" applyBorder="1" applyAlignment="1">
      <alignment vertical="center"/>
    </xf>
    <xf numFmtId="3" fontId="12" fillId="0" borderId="51" xfId="0" applyNumberFormat="1" applyFont="1" applyBorder="1" applyAlignment="1">
      <alignment horizontal="center" vertical="center"/>
    </xf>
    <xf numFmtId="172" fontId="12" fillId="0" borderId="34" xfId="0" applyNumberFormat="1" applyFont="1" applyBorder="1" applyAlignment="1">
      <alignment vertical="center"/>
    </xf>
    <xf numFmtId="4" fontId="12" fillId="0" borderId="51" xfId="0" applyNumberFormat="1" applyFont="1" applyBorder="1" applyAlignment="1">
      <alignment horizontal="center" vertical="center"/>
    </xf>
    <xf numFmtId="172" fontId="12" fillId="0" borderId="51" xfId="0" applyNumberFormat="1" applyFont="1" applyBorder="1" applyAlignment="1">
      <alignment vertical="center"/>
    </xf>
    <xf numFmtId="171" fontId="12" fillId="0" borderId="4" xfId="0" applyNumberFormat="1" applyFont="1" applyBorder="1" applyAlignment="1">
      <alignment horizontal="center" vertical="center"/>
    </xf>
    <xf numFmtId="172" fontId="12" fillId="0" borderId="52" xfId="0" applyNumberFormat="1" applyFont="1" applyBorder="1" applyAlignment="1">
      <alignment vertical="center"/>
    </xf>
    <xf numFmtId="172" fontId="12" fillId="0" borderId="21" xfId="0" applyNumberFormat="1" applyFont="1" applyBorder="1" applyAlignment="1">
      <alignment vertical="center"/>
    </xf>
    <xf numFmtId="3" fontId="12" fillId="0" borderId="53" xfId="0" applyNumberFormat="1" applyFont="1" applyBorder="1" applyAlignment="1">
      <alignment horizontal="center" vertical="center"/>
    </xf>
    <xf numFmtId="4" fontId="12" fillId="0" borderId="34" xfId="0" applyNumberFormat="1" applyFont="1" applyBorder="1" applyAlignment="1">
      <alignment vertical="center"/>
    </xf>
    <xf numFmtId="4" fontId="12" fillId="0" borderId="35" xfId="0" applyNumberFormat="1" applyFont="1" applyBorder="1" applyAlignment="1">
      <alignment vertical="center"/>
    </xf>
    <xf numFmtId="3" fontId="12" fillId="0" borderId="4" xfId="0" applyNumberFormat="1" applyFont="1" applyBorder="1" applyAlignment="1">
      <alignment vertical="center"/>
    </xf>
    <xf numFmtId="4" fontId="12" fillId="0" borderId="21" xfId="0" applyNumberFormat="1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3" fontId="12" fillId="0" borderId="35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20" fillId="0" borderId="4" xfId="0" applyFont="1" applyBorder="1" applyAlignment="1">
      <alignment vertical="center"/>
    </xf>
    <xf numFmtId="10" fontId="20" fillId="0" borderId="4" xfId="0" applyNumberFormat="1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172" fontId="19" fillId="0" borderId="4" xfId="0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8" xfId="0" applyFont="1" applyBorder="1" applyAlignment="1">
      <alignment horizontal="center" vertical="center" wrapText="1"/>
    </xf>
    <xf numFmtId="0" fontId="15" fillId="0" borderId="59" xfId="0" applyFont="1" applyBorder="1" applyAlignment="1">
      <alignment horizontal="center" vertical="center" wrapText="1"/>
    </xf>
    <xf numFmtId="0" fontId="22" fillId="0" borderId="0" xfId="0" applyFont="1"/>
    <xf numFmtId="0" fontId="19" fillId="0" borderId="5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172" fontId="10" fillId="0" borderId="0" xfId="0" applyNumberFormat="1" applyFont="1" applyAlignment="1">
      <alignment vertical="center"/>
    </xf>
    <xf numFmtId="0" fontId="21" fillId="0" borderId="4" xfId="0" applyFont="1" applyBorder="1" applyAlignment="1">
      <alignment horizontal="left" vertical="center"/>
    </xf>
    <xf numFmtId="10" fontId="21" fillId="0" borderId="4" xfId="0" applyNumberFormat="1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10" fontId="21" fillId="0" borderId="49" xfId="0" applyNumberFormat="1" applyFont="1" applyBorder="1" applyAlignment="1">
      <alignment vertical="center"/>
    </xf>
    <xf numFmtId="0" fontId="21" fillId="0" borderId="0" xfId="0" applyFont="1" applyAlignment="1">
      <alignment vertical="center"/>
    </xf>
    <xf numFmtId="10" fontId="23" fillId="0" borderId="60" xfId="0" applyNumberFormat="1" applyFont="1" applyBorder="1" applyAlignment="1">
      <alignment vertical="center"/>
    </xf>
    <xf numFmtId="10" fontId="23" fillId="0" borderId="59" xfId="0" applyNumberFormat="1" applyFont="1" applyBorder="1" applyAlignment="1">
      <alignment vertical="center"/>
    </xf>
    <xf numFmtId="172" fontId="11" fillId="0" borderId="0" xfId="0" applyNumberFormat="1" applyFont="1" applyAlignment="1">
      <alignment vertical="center"/>
    </xf>
    <xf numFmtId="173" fontId="23" fillId="0" borderId="61" xfId="0" applyNumberFormat="1" applyFont="1" applyBorder="1" applyAlignment="1">
      <alignment vertical="center"/>
    </xf>
    <xf numFmtId="10" fontId="23" fillId="0" borderId="62" xfId="0" applyNumberFormat="1" applyFont="1" applyBorder="1" applyAlignment="1">
      <alignment vertical="center"/>
    </xf>
    <xf numFmtId="173" fontId="23" fillId="0" borderId="0" xfId="0" applyNumberFormat="1" applyFont="1" applyAlignment="1">
      <alignment vertical="center"/>
    </xf>
    <xf numFmtId="10" fontId="23" fillId="0" borderId="0" xfId="0" applyNumberFormat="1" applyFont="1" applyAlignment="1">
      <alignment vertical="center"/>
    </xf>
    <xf numFmtId="0" fontId="24" fillId="5" borderId="4" xfId="0" applyFont="1" applyFill="1" applyBorder="1" applyAlignment="1">
      <alignment horizontal="center" vertical="center"/>
    </xf>
    <xf numFmtId="0" fontId="24" fillId="5" borderId="4" xfId="0" applyFont="1" applyFill="1" applyBorder="1" applyAlignment="1">
      <alignment horizontal="center" vertical="center" wrapText="1"/>
    </xf>
    <xf numFmtId="174" fontId="25" fillId="0" borderId="4" xfId="0" applyNumberFormat="1" applyFont="1" applyBorder="1" applyAlignment="1">
      <alignment vertical="center"/>
    </xf>
    <xf numFmtId="174" fontId="25" fillId="0" borderId="4" xfId="0" applyNumberFormat="1" applyFont="1" applyBorder="1" applyAlignment="1">
      <alignment horizontal="right" vertical="center"/>
    </xf>
    <xf numFmtId="0" fontId="25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25" fillId="0" borderId="4" xfId="0" applyFont="1" applyBorder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3" fontId="12" fillId="0" borderId="49" xfId="0" applyNumberFormat="1" applyFont="1" applyBorder="1" applyAlignment="1">
      <alignment horizontal="center" vertical="center"/>
    </xf>
    <xf numFmtId="4" fontId="12" fillId="0" borderId="49" xfId="0" applyNumberFormat="1" applyFont="1" applyBorder="1" applyAlignment="1">
      <alignment horizontal="right" vertical="center" wrapText="1"/>
    </xf>
    <xf numFmtId="4" fontId="12" fillId="0" borderId="4" xfId="0" applyNumberFormat="1" applyFont="1" applyBorder="1" applyAlignment="1">
      <alignment horizontal="center" vertical="center" wrapText="1"/>
    </xf>
    <xf numFmtId="4" fontId="12" fillId="0" borderId="21" xfId="0" applyNumberFormat="1" applyFont="1" applyBorder="1" applyAlignment="1">
      <alignment horizontal="right" vertical="center" wrapText="1"/>
    </xf>
    <xf numFmtId="0" fontId="15" fillId="0" borderId="22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174" fontId="12" fillId="0" borderId="4" xfId="0" applyNumberFormat="1" applyFont="1" applyBorder="1" applyAlignment="1">
      <alignment horizontal="center" vertical="center"/>
    </xf>
    <xf numFmtId="0" fontId="15" fillId="0" borderId="31" xfId="0" applyFont="1" applyBorder="1" applyAlignment="1">
      <alignment vertical="center"/>
    </xf>
    <xf numFmtId="4" fontId="12" fillId="0" borderId="53" xfId="0" applyNumberFormat="1" applyFont="1" applyBorder="1" applyAlignment="1">
      <alignment vertical="center"/>
    </xf>
    <xf numFmtId="0" fontId="12" fillId="0" borderId="4" xfId="0" applyFont="1" applyBorder="1" applyAlignment="1">
      <alignment horizontal="center" vertical="center" wrapText="1"/>
    </xf>
    <xf numFmtId="164" fontId="12" fillId="0" borderId="4" xfId="0" applyNumberFormat="1" applyFont="1" applyBorder="1" applyAlignment="1">
      <alignment horizontal="center" vertical="center"/>
    </xf>
    <xf numFmtId="4" fontId="18" fillId="4" borderId="4" xfId="0" applyNumberFormat="1" applyFont="1" applyFill="1" applyBorder="1" applyAlignment="1">
      <alignment horizontal="center" vertical="center"/>
    </xf>
    <xf numFmtId="166" fontId="12" fillId="0" borderId="5" xfId="0" applyNumberFormat="1" applyFont="1" applyBorder="1" applyAlignment="1">
      <alignment horizontal="center" vertical="center"/>
    </xf>
    <xf numFmtId="0" fontId="18" fillId="4" borderId="63" xfId="0" applyFont="1" applyFill="1" applyBorder="1" applyAlignment="1">
      <alignment horizontal="left" vertical="center"/>
    </xf>
    <xf numFmtId="0" fontId="18" fillId="4" borderId="64" xfId="0" applyFont="1" applyFill="1" applyBorder="1" applyAlignment="1">
      <alignment horizontal="left" vertical="center"/>
    </xf>
    <xf numFmtId="0" fontId="18" fillId="4" borderId="65" xfId="0" applyFont="1" applyFill="1" applyBorder="1" applyAlignment="1">
      <alignment horizontal="left" vertical="center"/>
    </xf>
    <xf numFmtId="0" fontId="18" fillId="4" borderId="66" xfId="0" applyFont="1" applyFill="1" applyBorder="1" applyAlignment="1">
      <alignment horizontal="center" vertical="center"/>
    </xf>
    <xf numFmtId="166" fontId="18" fillId="4" borderId="66" xfId="0" applyNumberFormat="1" applyFont="1" applyFill="1" applyBorder="1" applyAlignment="1">
      <alignment horizontal="center" vertical="center"/>
    </xf>
    <xf numFmtId="4" fontId="18" fillId="4" borderId="66" xfId="0" applyNumberFormat="1" applyFont="1" applyFill="1" applyBorder="1" applyAlignment="1">
      <alignment horizontal="center" vertical="center"/>
    </xf>
    <xf numFmtId="0" fontId="12" fillId="0" borderId="37" xfId="0" applyFont="1" applyBorder="1" applyAlignment="1">
      <alignment vertical="center"/>
    </xf>
    <xf numFmtId="0" fontId="12" fillId="0" borderId="39" xfId="0" applyFont="1" applyBorder="1" applyAlignment="1">
      <alignment vertical="center"/>
    </xf>
    <xf numFmtId="4" fontId="12" fillId="0" borderId="19" xfId="0" applyNumberFormat="1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171" fontId="12" fillId="0" borderId="67" xfId="0" applyNumberFormat="1" applyFont="1" applyBorder="1" applyAlignment="1">
      <alignment horizontal="center" vertical="center"/>
    </xf>
    <xf numFmtId="171" fontId="12" fillId="0" borderId="29" xfId="0" applyNumberFormat="1" applyFont="1" applyBorder="1" applyAlignment="1">
      <alignment horizontal="center" vertical="center"/>
    </xf>
    <xf numFmtId="164" fontId="12" fillId="0" borderId="5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2" fontId="18" fillId="4" borderId="4" xfId="0" applyNumberFormat="1" applyFont="1" applyFill="1" applyBorder="1" applyAlignment="1">
      <alignment horizontal="center" vertical="center"/>
    </xf>
    <xf numFmtId="4" fontId="12" fillId="0" borderId="5" xfId="0" applyNumberFormat="1" applyFont="1" applyBorder="1" applyAlignment="1">
      <alignment horizontal="center" vertical="center"/>
    </xf>
    <xf numFmtId="166" fontId="12" fillId="0" borderId="30" xfId="0" applyNumberFormat="1" applyFont="1" applyBorder="1" applyAlignment="1">
      <alignment vertical="center"/>
    </xf>
    <xf numFmtId="0" fontId="15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175" fontId="15" fillId="0" borderId="32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4" fontId="9" fillId="6" borderId="68" xfId="0" applyNumberFormat="1" applyFont="1" applyFill="1" applyBorder="1" applyAlignment="1">
      <alignment horizontal="center" vertical="center" wrapText="1"/>
    </xf>
    <xf numFmtId="0" fontId="10" fillId="0" borderId="70" xfId="0" applyFont="1" applyBorder="1" applyAlignment="1">
      <alignment vertical="center"/>
    </xf>
    <xf numFmtId="0" fontId="10" fillId="0" borderId="71" xfId="0" applyFont="1" applyBorder="1" applyAlignment="1">
      <alignment vertical="center"/>
    </xf>
    <xf numFmtId="4" fontId="10" fillId="0" borderId="73" xfId="0" applyNumberFormat="1" applyFont="1" applyBorder="1" applyAlignment="1">
      <alignment vertical="center" wrapText="1"/>
    </xf>
    <xf numFmtId="176" fontId="9" fillId="0" borderId="75" xfId="0" applyNumberFormat="1" applyFont="1" applyBorder="1" applyAlignment="1">
      <alignment vertical="center" wrapText="1"/>
    </xf>
    <xf numFmtId="4" fontId="10" fillId="0" borderId="77" xfId="0" applyNumberFormat="1" applyFont="1" applyBorder="1" applyAlignment="1">
      <alignment vertical="center" wrapText="1"/>
    </xf>
    <xf numFmtId="4" fontId="9" fillId="0" borderId="79" xfId="0" applyNumberFormat="1" applyFont="1" applyBorder="1" applyAlignment="1">
      <alignment vertical="center" wrapText="1"/>
    </xf>
    <xf numFmtId="4" fontId="9" fillId="6" borderId="60" xfId="0" applyNumberFormat="1" applyFont="1" applyFill="1" applyBorder="1" applyAlignment="1">
      <alignment horizontal="center" vertical="center" wrapText="1"/>
    </xf>
    <xf numFmtId="0" fontId="9" fillId="6" borderId="60" xfId="0" applyFont="1" applyFill="1" applyBorder="1" applyAlignment="1">
      <alignment horizontal="center" vertical="center" wrapText="1"/>
    </xf>
    <xf numFmtId="3" fontId="9" fillId="6" borderId="60" xfId="0" applyNumberFormat="1" applyFont="1" applyFill="1" applyBorder="1" applyAlignment="1">
      <alignment horizontal="center" vertical="center" wrapText="1"/>
    </xf>
    <xf numFmtId="10" fontId="9" fillId="6" borderId="60" xfId="0" applyNumberFormat="1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vertical="center" wrapText="1"/>
    </xf>
    <xf numFmtId="3" fontId="10" fillId="0" borderId="4" xfId="0" applyNumberFormat="1" applyFont="1" applyBorder="1" applyAlignment="1">
      <alignment vertical="center" wrapText="1"/>
    </xf>
    <xf numFmtId="174" fontId="9" fillId="0" borderId="4" xfId="0" applyNumberFormat="1" applyFont="1" applyBorder="1" applyAlignment="1">
      <alignment vertical="center" wrapText="1"/>
    </xf>
    <xf numFmtId="174" fontId="10" fillId="0" borderId="4" xfId="0" applyNumberFormat="1" applyFont="1" applyBorder="1" applyAlignment="1">
      <alignment vertical="center" wrapText="1"/>
    </xf>
    <xf numFmtId="10" fontId="10" fillId="0" borderId="4" xfId="0" applyNumberFormat="1" applyFont="1" applyBorder="1" applyAlignment="1">
      <alignment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vertical="center" wrapText="1"/>
    </xf>
    <xf numFmtId="177" fontId="29" fillId="0" borderId="0" xfId="0" applyNumberFormat="1" applyFont="1" applyAlignment="1">
      <alignment vertical="center"/>
    </xf>
    <xf numFmtId="4" fontId="29" fillId="0" borderId="0" xfId="0" applyNumberFormat="1" applyFont="1" applyAlignment="1">
      <alignment vertical="center"/>
    </xf>
    <xf numFmtId="174" fontId="29" fillId="0" borderId="0" xfId="0" applyNumberFormat="1" applyFont="1" applyAlignment="1">
      <alignment vertical="center"/>
    </xf>
    <xf numFmtId="4" fontId="10" fillId="0" borderId="68" xfId="0" applyNumberFormat="1" applyFont="1" applyBorder="1" applyAlignment="1">
      <alignment horizontal="center" vertical="center"/>
    </xf>
    <xf numFmtId="0" fontId="9" fillId="0" borderId="58" xfId="0" applyFont="1" applyBorder="1" applyAlignment="1">
      <alignment vertical="center" wrapText="1"/>
    </xf>
    <xf numFmtId="0" fontId="10" fillId="0" borderId="58" xfId="0" applyFont="1" applyBorder="1" applyAlignment="1">
      <alignment horizontal="center" vertical="center" wrapText="1"/>
    </xf>
    <xf numFmtId="4" fontId="10" fillId="0" borderId="58" xfId="0" applyNumberFormat="1" applyFont="1" applyBorder="1" applyAlignment="1">
      <alignment vertical="center" wrapText="1"/>
    </xf>
    <xf numFmtId="3" fontId="10" fillId="0" borderId="58" xfId="0" applyNumberFormat="1" applyFont="1" applyBorder="1" applyAlignment="1">
      <alignment vertical="center" wrapText="1"/>
    </xf>
    <xf numFmtId="0" fontId="10" fillId="0" borderId="58" xfId="0" applyFont="1" applyBorder="1" applyAlignment="1">
      <alignment vertical="center" wrapText="1"/>
    </xf>
    <xf numFmtId="10" fontId="9" fillId="0" borderId="69" xfId="0" applyNumberFormat="1" applyFont="1" applyBorder="1" applyAlignment="1">
      <alignment vertical="center" wrapText="1"/>
    </xf>
    <xf numFmtId="10" fontId="9" fillId="0" borderId="60" xfId="0" applyNumberFormat="1" applyFont="1" applyBorder="1" applyAlignment="1">
      <alignment vertical="center" wrapText="1"/>
    </xf>
    <xf numFmtId="4" fontId="10" fillId="2" borderId="87" xfId="0" applyNumberFormat="1" applyFont="1" applyFill="1" applyBorder="1" applyAlignment="1">
      <alignment horizontal="center" vertical="center"/>
    </xf>
    <xf numFmtId="0" fontId="9" fillId="2" borderId="88" xfId="0" applyFont="1" applyFill="1" applyBorder="1" applyAlignment="1">
      <alignment vertical="center" wrapText="1"/>
    </xf>
    <xf numFmtId="0" fontId="10" fillId="2" borderId="88" xfId="0" applyFont="1" applyFill="1" applyBorder="1" applyAlignment="1">
      <alignment horizontal="center" vertical="center" wrapText="1"/>
    </xf>
    <xf numFmtId="4" fontId="10" fillId="2" borderId="88" xfId="0" applyNumberFormat="1" applyFont="1" applyFill="1" applyBorder="1" applyAlignment="1">
      <alignment vertical="center" wrapText="1"/>
    </xf>
    <xf numFmtId="3" fontId="10" fillId="2" borderId="88" xfId="0" applyNumberFormat="1" applyFont="1" applyFill="1" applyBorder="1" applyAlignment="1">
      <alignment vertical="center" wrapText="1"/>
    </xf>
    <xf numFmtId="0" fontId="10" fillId="2" borderId="88" xfId="0" applyFont="1" applyFill="1" applyBorder="1" applyAlignment="1">
      <alignment vertical="center" wrapText="1"/>
    </xf>
    <xf numFmtId="3" fontId="10" fillId="2" borderId="89" xfId="0" applyNumberFormat="1" applyFont="1" applyFill="1" applyBorder="1" applyAlignment="1">
      <alignment vertical="center" wrapText="1"/>
    </xf>
    <xf numFmtId="10" fontId="9" fillId="2" borderId="90" xfId="0" applyNumberFormat="1" applyFont="1" applyFill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0" fontId="29" fillId="0" borderId="0" xfId="0" applyFont="1" applyAlignment="1">
      <alignment horizontal="right" vertical="center"/>
    </xf>
    <xf numFmtId="173" fontId="29" fillId="0" borderId="0" xfId="0" applyNumberFormat="1" applyFont="1" applyAlignment="1">
      <alignment vertical="center"/>
    </xf>
    <xf numFmtId="178" fontId="29" fillId="0" borderId="0" xfId="0" applyNumberFormat="1" applyFont="1" applyAlignment="1">
      <alignment vertical="center"/>
    </xf>
    <xf numFmtId="10" fontId="29" fillId="0" borderId="0" xfId="0" applyNumberFormat="1" applyFont="1" applyAlignment="1">
      <alignment horizontal="right" vertical="center"/>
    </xf>
    <xf numFmtId="0" fontId="31" fillId="0" borderId="0" xfId="0" applyFont="1" applyAlignment="1">
      <alignment horizontal="center" vertical="center"/>
    </xf>
    <xf numFmtId="179" fontId="31" fillId="0" borderId="0" xfId="0" applyNumberFormat="1" applyFont="1" applyAlignment="1">
      <alignment horizontal="center" vertical="center"/>
    </xf>
    <xf numFmtId="166" fontId="31" fillId="0" borderId="0" xfId="0" applyNumberFormat="1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174" fontId="29" fillId="0" borderId="0" xfId="0" applyNumberFormat="1" applyFont="1" applyAlignment="1">
      <alignment horizontal="center" vertical="center"/>
    </xf>
    <xf numFmtId="180" fontId="29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31" fillId="0" borderId="0" xfId="0" applyFont="1" applyAlignment="1">
      <alignment horizontal="right" vertical="center"/>
    </xf>
    <xf numFmtId="0" fontId="31" fillId="0" borderId="0" xfId="0" applyFont="1" applyAlignment="1">
      <alignment horizontal="left" vertical="center" wrapText="1"/>
    </xf>
    <xf numFmtId="0" fontId="6" fillId="3" borderId="95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31" fillId="0" borderId="4" xfId="0" applyFont="1" applyBorder="1" applyAlignment="1">
      <alignment horizontal="center" vertical="center"/>
    </xf>
    <xf numFmtId="181" fontId="31" fillId="0" borderId="4" xfId="0" applyNumberFormat="1" applyFont="1" applyBorder="1" applyAlignment="1">
      <alignment horizontal="right" vertical="center"/>
    </xf>
    <xf numFmtId="2" fontId="31" fillId="0" borderId="4" xfId="0" applyNumberFormat="1" applyFont="1" applyBorder="1" applyAlignment="1">
      <alignment horizontal="right" vertical="center"/>
    </xf>
    <xf numFmtId="0" fontId="31" fillId="7" borderId="4" xfId="0" applyFont="1" applyFill="1" applyBorder="1" applyAlignment="1">
      <alignment horizontal="center" vertical="center"/>
    </xf>
    <xf numFmtId="0" fontId="31" fillId="0" borderId="4" xfId="0" applyFont="1" applyBorder="1" applyAlignment="1">
      <alignment horizontal="left" vertical="center" wrapText="1"/>
    </xf>
    <xf numFmtId="175" fontId="31" fillId="0" borderId="4" xfId="0" applyNumberFormat="1" applyFont="1" applyBorder="1" applyAlignment="1">
      <alignment vertical="center"/>
    </xf>
    <xf numFmtId="10" fontId="31" fillId="0" borderId="4" xfId="0" applyNumberFormat="1" applyFont="1" applyBorder="1" applyAlignment="1">
      <alignment vertical="center"/>
    </xf>
    <xf numFmtId="0" fontId="31" fillId="0" borderId="4" xfId="0" applyFont="1" applyBorder="1" applyAlignment="1">
      <alignment vertical="center"/>
    </xf>
    <xf numFmtId="182" fontId="31" fillId="0" borderId="4" xfId="0" applyNumberFormat="1" applyFont="1" applyBorder="1" applyAlignment="1">
      <alignment vertical="center"/>
    </xf>
    <xf numFmtId="182" fontId="31" fillId="9" borderId="4" xfId="0" applyNumberFormat="1" applyFont="1" applyFill="1" applyBorder="1" applyAlignment="1">
      <alignment vertical="center"/>
    </xf>
    <xf numFmtId="182" fontId="10" fillId="0" borderId="4" xfId="0" applyNumberFormat="1" applyFont="1" applyBorder="1" applyAlignment="1">
      <alignment vertical="center"/>
    </xf>
    <xf numFmtId="182" fontId="10" fillId="10" borderId="4" xfId="0" applyNumberFormat="1" applyFont="1" applyFill="1" applyBorder="1" applyAlignment="1">
      <alignment horizontal="right" vertical="center"/>
    </xf>
    <xf numFmtId="182" fontId="10" fillId="0" borderId="4" xfId="0" applyNumberFormat="1" applyFont="1" applyBorder="1" applyAlignment="1">
      <alignment horizontal="right" vertical="center"/>
    </xf>
    <xf numFmtId="182" fontId="31" fillId="10" borderId="4" xfId="0" applyNumberFormat="1" applyFont="1" applyFill="1" applyBorder="1" applyAlignment="1">
      <alignment vertical="center"/>
    </xf>
    <xf numFmtId="182" fontId="31" fillId="11" borderId="4" xfId="0" applyNumberFormat="1" applyFont="1" applyFill="1" applyBorder="1" applyAlignment="1">
      <alignment vertical="center"/>
    </xf>
    <xf numFmtId="182" fontId="31" fillId="12" borderId="4" xfId="0" applyNumberFormat="1" applyFont="1" applyFill="1" applyBorder="1" applyAlignment="1">
      <alignment vertical="center"/>
    </xf>
    <xf numFmtId="182" fontId="31" fillId="0" borderId="4" xfId="0" applyNumberFormat="1" applyFont="1" applyBorder="1" applyAlignment="1">
      <alignment horizontal="right" vertical="center"/>
    </xf>
    <xf numFmtId="182" fontId="31" fillId="13" borderId="4" xfId="0" applyNumberFormat="1" applyFont="1" applyFill="1" applyBorder="1" applyAlignment="1">
      <alignment vertical="center"/>
    </xf>
    <xf numFmtId="182" fontId="31" fillId="13" borderId="4" xfId="0" applyNumberFormat="1" applyFont="1" applyFill="1" applyBorder="1" applyAlignment="1">
      <alignment horizontal="right" vertical="center"/>
    </xf>
    <xf numFmtId="182" fontId="10" fillId="12" borderId="4" xfId="0" applyNumberFormat="1" applyFont="1" applyFill="1" applyBorder="1" applyAlignment="1">
      <alignment horizontal="right" vertical="center"/>
    </xf>
    <xf numFmtId="182" fontId="31" fillId="14" borderId="4" xfId="0" applyNumberFormat="1" applyFont="1" applyFill="1" applyBorder="1" applyAlignment="1">
      <alignment vertical="center"/>
    </xf>
    <xf numFmtId="182" fontId="31" fillId="14" borderId="95" xfId="0" applyNumberFormat="1" applyFont="1" applyFill="1" applyBorder="1" applyAlignment="1">
      <alignment vertical="center"/>
    </xf>
    <xf numFmtId="0" fontId="8" fillId="0" borderId="4" xfId="0" applyFont="1" applyBorder="1" applyAlignment="1">
      <alignment vertical="center"/>
    </xf>
    <xf numFmtId="10" fontId="31" fillId="7" borderId="4" xfId="0" applyNumberFormat="1" applyFont="1" applyFill="1" applyBorder="1" applyAlignment="1">
      <alignment vertical="center"/>
    </xf>
    <xf numFmtId="0" fontId="36" fillId="0" borderId="0" xfId="0" applyFont="1" applyAlignment="1">
      <alignment vertical="center"/>
    </xf>
    <xf numFmtId="0" fontId="36" fillId="0" borderId="0" xfId="0" applyFont="1" applyAlignment="1">
      <alignment vertical="center" wrapText="1"/>
    </xf>
    <xf numFmtId="0" fontId="34" fillId="0" borderId="25" xfId="0" applyFont="1" applyBorder="1" applyAlignment="1">
      <alignment horizontal="center" vertical="center"/>
    </xf>
    <xf numFmtId="0" fontId="34" fillId="0" borderId="4" xfId="0" applyFont="1" applyBorder="1" applyAlignment="1">
      <alignment horizontal="left" vertical="center" wrapText="1"/>
    </xf>
    <xf numFmtId="0" fontId="34" fillId="0" borderId="4" xfId="0" applyFont="1" applyBorder="1" applyAlignment="1">
      <alignment horizontal="center" vertical="center"/>
    </xf>
    <xf numFmtId="2" fontId="34" fillId="0" borderId="4" xfId="0" applyNumberFormat="1" applyFont="1" applyBorder="1" applyAlignment="1">
      <alignment vertical="center"/>
    </xf>
    <xf numFmtId="174" fontId="34" fillId="0" borderId="4" xfId="0" applyNumberFormat="1" applyFont="1" applyBorder="1" applyAlignment="1">
      <alignment horizontal="right" vertical="center"/>
    </xf>
    <xf numFmtId="174" fontId="34" fillId="0" borderId="83" xfId="0" applyNumberFormat="1" applyFont="1" applyBorder="1" applyAlignment="1">
      <alignment horizontal="right" vertical="center"/>
    </xf>
    <xf numFmtId="174" fontId="34" fillId="0" borderId="4" xfId="0" applyNumberFormat="1" applyFont="1" applyBorder="1" applyAlignment="1">
      <alignment horizontal="right"/>
    </xf>
    <xf numFmtId="0" fontId="34" fillId="0" borderId="24" xfId="0" applyFont="1" applyBorder="1" applyAlignment="1">
      <alignment horizontal="center" vertical="center"/>
    </xf>
    <xf numFmtId="0" fontId="34" fillId="0" borderId="48" xfId="0" applyFont="1" applyBorder="1" applyAlignment="1">
      <alignment vertical="center" wrapText="1"/>
    </xf>
    <xf numFmtId="2" fontId="34" fillId="15" borderId="4" xfId="0" applyNumberFormat="1" applyFont="1" applyFill="1" applyBorder="1" applyAlignment="1">
      <alignment vertical="center"/>
    </xf>
    <xf numFmtId="0" fontId="34" fillId="15" borderId="4" xfId="0" applyFont="1" applyFill="1" applyBorder="1" applyAlignment="1">
      <alignment horizontal="center" vertical="center"/>
    </xf>
    <xf numFmtId="0" fontId="34" fillId="0" borderId="48" xfId="0" applyFont="1" applyBorder="1" applyAlignment="1">
      <alignment horizontal="left" vertical="center" wrapText="1"/>
    </xf>
    <xf numFmtId="174" fontId="34" fillId="0" borderId="4" xfId="0" applyNumberFormat="1" applyFont="1" applyBorder="1" applyAlignment="1">
      <alignment vertical="center"/>
    </xf>
    <xf numFmtId="174" fontId="37" fillId="0" borderId="86" xfId="0" applyNumberFormat="1" applyFont="1" applyBorder="1" applyAlignment="1">
      <alignment horizontal="right" vertical="center"/>
    </xf>
    <xf numFmtId="0" fontId="37" fillId="0" borderId="80" xfId="0" applyFont="1" applyBorder="1" applyAlignment="1">
      <alignment horizontal="left"/>
    </xf>
    <xf numFmtId="0" fontId="37" fillId="0" borderId="101" xfId="0" applyFont="1" applyBorder="1" applyAlignment="1">
      <alignment wrapText="1"/>
    </xf>
    <xf numFmtId="0" fontId="37" fillId="0" borderId="73" xfId="0" applyFont="1" applyBorder="1" applyAlignment="1">
      <alignment wrapText="1"/>
    </xf>
    <xf numFmtId="0" fontId="37" fillId="0" borderId="94" xfId="0" applyFont="1" applyBorder="1" applyAlignment="1">
      <alignment wrapText="1"/>
    </xf>
    <xf numFmtId="183" fontId="37" fillId="0" borderId="51" xfId="0" applyNumberFormat="1" applyFont="1" applyBorder="1" applyAlignment="1">
      <alignment horizontal="right" vertical="center"/>
    </xf>
    <xf numFmtId="4" fontId="38" fillId="0" borderId="81" xfId="0" applyNumberFormat="1" applyFont="1" applyBorder="1" applyAlignment="1">
      <alignment horizontal="right"/>
    </xf>
    <xf numFmtId="0" fontId="37" fillId="0" borderId="82" xfId="0" applyFont="1" applyBorder="1"/>
    <xf numFmtId="0" fontId="37" fillId="0" borderId="4" xfId="0" applyFont="1" applyBorder="1"/>
    <xf numFmtId="9" fontId="38" fillId="0" borderId="4" xfId="0" applyNumberFormat="1" applyFont="1" applyBorder="1" applyAlignment="1">
      <alignment horizontal="center"/>
    </xf>
    <xf numFmtId="4" fontId="38" fillId="0" borderId="83" xfId="0" applyNumberFormat="1" applyFont="1" applyBorder="1" applyAlignment="1">
      <alignment horizontal="right"/>
    </xf>
    <xf numFmtId="0" fontId="37" fillId="0" borderId="84" xfId="0" applyFont="1" applyBorder="1"/>
    <xf numFmtId="0" fontId="37" fillId="0" borderId="49" xfId="0" applyFont="1" applyBorder="1"/>
    <xf numFmtId="9" fontId="38" fillId="0" borderId="49" xfId="0" applyNumberFormat="1" applyFont="1" applyBorder="1" applyAlignment="1">
      <alignment horizontal="center"/>
    </xf>
    <xf numFmtId="4" fontId="38" fillId="0" borderId="96" xfId="0" applyNumberFormat="1" applyFont="1" applyBorder="1" applyAlignment="1">
      <alignment horizontal="right"/>
    </xf>
    <xf numFmtId="174" fontId="37" fillId="0" borderId="60" xfId="0" applyNumberFormat="1" applyFont="1" applyBorder="1" applyAlignment="1">
      <alignment horizontal="right" vertical="center"/>
    </xf>
    <xf numFmtId="0" fontId="10" fillId="15" borderId="105" xfId="0" applyFont="1" applyFill="1" applyBorder="1" applyAlignment="1">
      <alignment vertical="center"/>
    </xf>
    <xf numFmtId="0" fontId="10" fillId="15" borderId="109" xfId="0" applyFont="1" applyFill="1" applyBorder="1" applyAlignment="1">
      <alignment horizontal="left" vertical="center" wrapText="1"/>
    </xf>
    <xf numFmtId="0" fontId="9" fillId="15" borderId="111" xfId="0" applyFont="1" applyFill="1" applyBorder="1" applyAlignment="1">
      <alignment horizontal="left" vertical="center" wrapText="1"/>
    </xf>
    <xf numFmtId="0" fontId="9" fillId="15" borderId="82" xfId="0" applyFont="1" applyFill="1" applyBorder="1" applyAlignment="1">
      <alignment horizontal="center" vertical="center" wrapText="1"/>
    </xf>
    <xf numFmtId="0" fontId="9" fillId="15" borderId="4" xfId="0" applyFont="1" applyFill="1" applyBorder="1" applyAlignment="1">
      <alignment horizontal="center" vertical="center" wrapText="1"/>
    </xf>
    <xf numFmtId="1" fontId="10" fillId="15" borderId="87" xfId="0" applyNumberFormat="1" applyFont="1" applyFill="1" applyBorder="1" applyAlignment="1">
      <alignment horizontal="center" vertical="center" wrapText="1"/>
    </xf>
    <xf numFmtId="2" fontId="10" fillId="15" borderId="99" xfId="0" applyNumberFormat="1" applyFont="1" applyFill="1" applyBorder="1" applyAlignment="1">
      <alignment horizontal="center" vertical="center" wrapText="1"/>
    </xf>
    <xf numFmtId="0" fontId="9" fillId="15" borderId="87" xfId="0" applyFont="1" applyFill="1" applyBorder="1" applyAlignment="1">
      <alignment horizontal="center" vertical="center" wrapText="1"/>
    </xf>
    <xf numFmtId="0" fontId="9" fillId="15" borderId="88" xfId="0" applyFont="1" applyFill="1" applyBorder="1" applyAlignment="1">
      <alignment horizontal="center" vertical="center" wrapText="1"/>
    </xf>
    <xf numFmtId="0" fontId="9" fillId="15" borderId="118" xfId="0" applyFont="1" applyFill="1" applyBorder="1" applyAlignment="1">
      <alignment horizontal="center" vertical="center" wrapText="1"/>
    </xf>
    <xf numFmtId="2" fontId="10" fillId="15" borderId="4" xfId="0" applyNumberFormat="1" applyFont="1" applyFill="1" applyBorder="1" applyAlignment="1">
      <alignment vertical="center" wrapText="1"/>
    </xf>
    <xf numFmtId="2" fontId="10" fillId="15" borderId="4" xfId="0" applyNumberFormat="1" applyFont="1" applyFill="1" applyBorder="1" applyAlignment="1">
      <alignment horizontal="right" vertical="center" wrapText="1"/>
    </xf>
    <xf numFmtId="2" fontId="10" fillId="15" borderId="83" xfId="0" applyNumberFormat="1" applyFont="1" applyFill="1" applyBorder="1" applyAlignment="1">
      <alignment horizontal="right" vertical="center" wrapText="1"/>
    </xf>
    <xf numFmtId="2" fontId="10" fillId="15" borderId="66" xfId="0" applyNumberFormat="1" applyFont="1" applyFill="1" applyBorder="1" applyAlignment="1">
      <alignment vertical="center" wrapText="1"/>
    </xf>
    <xf numFmtId="2" fontId="10" fillId="15" borderId="66" xfId="0" applyNumberFormat="1" applyFont="1" applyFill="1" applyBorder="1" applyAlignment="1">
      <alignment horizontal="right" vertical="center" wrapText="1"/>
    </xf>
    <xf numFmtId="2" fontId="10" fillId="15" borderId="123" xfId="0" applyNumberFormat="1" applyFont="1" applyFill="1" applyBorder="1" applyAlignment="1">
      <alignment horizontal="right" vertical="center" wrapText="1"/>
    </xf>
    <xf numFmtId="2" fontId="10" fillId="15" borderId="95" xfId="0" applyNumberFormat="1" applyFont="1" applyFill="1" applyBorder="1" applyAlignment="1">
      <alignment vertical="center" wrapText="1"/>
    </xf>
    <xf numFmtId="2" fontId="10" fillId="15" borderId="95" xfId="0" applyNumberFormat="1" applyFont="1" applyFill="1" applyBorder="1" applyAlignment="1">
      <alignment horizontal="right" vertical="center" wrapText="1"/>
    </xf>
    <xf numFmtId="0" fontId="10" fillId="15" borderId="126" xfId="0" applyFont="1" applyFill="1" applyBorder="1" applyAlignment="1">
      <alignment vertical="center" wrapText="1"/>
    </xf>
    <xf numFmtId="0" fontId="10" fillId="15" borderId="127" xfId="0" applyFont="1" applyFill="1" applyBorder="1" applyAlignment="1">
      <alignment horizontal="left" vertical="center" wrapText="1"/>
    </xf>
    <xf numFmtId="0" fontId="10" fillId="15" borderId="105" xfId="0" applyFont="1" applyFill="1" applyBorder="1" applyAlignment="1">
      <alignment horizontal="center" vertical="center" wrapText="1"/>
    </xf>
    <xf numFmtId="0" fontId="39" fillId="15" borderId="105" xfId="0" applyFont="1" applyFill="1" applyBorder="1" applyAlignment="1">
      <alignment horizontal="center" vertical="center" wrapText="1"/>
    </xf>
    <xf numFmtId="0" fontId="40" fillId="15" borderId="127" xfId="0" applyFont="1" applyFill="1" applyBorder="1" applyAlignment="1">
      <alignment horizontal="left" vertical="center" wrapText="1"/>
    </xf>
    <xf numFmtId="0" fontId="10" fillId="15" borderId="105" xfId="0" applyFont="1" applyFill="1" applyBorder="1" applyAlignment="1">
      <alignment vertical="center" wrapText="1"/>
    </xf>
    <xf numFmtId="0" fontId="10" fillId="15" borderId="128" xfId="0" applyFont="1" applyFill="1" applyBorder="1" applyAlignment="1">
      <alignment vertical="center" wrapText="1"/>
    </xf>
    <xf numFmtId="0" fontId="10" fillId="15" borderId="129" xfId="0" applyFont="1" applyFill="1" applyBorder="1" applyAlignment="1">
      <alignment vertical="center" wrapText="1"/>
    </xf>
    <xf numFmtId="0" fontId="10" fillId="15" borderId="127" xfId="0" applyFont="1" applyFill="1" applyBorder="1" applyAlignment="1">
      <alignment vertical="center" wrapText="1"/>
    </xf>
    <xf numFmtId="0" fontId="9" fillId="15" borderId="105" xfId="0" applyFont="1" applyFill="1" applyBorder="1" applyAlignment="1">
      <alignment vertical="center" wrapText="1"/>
    </xf>
    <xf numFmtId="0" fontId="9" fillId="15" borderId="127" xfId="0" applyFont="1" applyFill="1" applyBorder="1" applyAlignment="1">
      <alignment vertical="center" wrapText="1"/>
    </xf>
    <xf numFmtId="0" fontId="9" fillId="15" borderId="105" xfId="0" applyFont="1" applyFill="1" applyBorder="1" applyAlignment="1">
      <alignment horizontal="right" vertical="center" wrapText="1"/>
    </xf>
    <xf numFmtId="0" fontId="9" fillId="15" borderId="129" xfId="0" applyFont="1" applyFill="1" applyBorder="1" applyAlignment="1">
      <alignment vertical="center" wrapText="1"/>
    </xf>
    <xf numFmtId="0" fontId="9" fillId="15" borderId="134" xfId="0" applyFont="1" applyFill="1" applyBorder="1" applyAlignment="1">
      <alignment vertical="center" wrapText="1"/>
    </xf>
    <xf numFmtId="185" fontId="9" fillId="15" borderId="60" xfId="0" applyNumberFormat="1" applyFont="1" applyFill="1" applyBorder="1" applyAlignment="1">
      <alignment horizontal="center" vertical="center" wrapText="1"/>
    </xf>
    <xf numFmtId="2" fontId="10" fillId="15" borderId="135" xfId="0" applyNumberFormat="1" applyFont="1" applyFill="1" applyBorder="1" applyAlignment="1">
      <alignment horizontal="right" vertical="center" wrapText="1"/>
    </xf>
    <xf numFmtId="2" fontId="10" fillId="0" borderId="5" xfId="0" applyNumberFormat="1" applyFont="1" applyBorder="1" applyAlignment="1">
      <alignment horizontal="right" vertical="center" wrapText="1"/>
    </xf>
    <xf numFmtId="2" fontId="10" fillId="0" borderId="4" xfId="0" applyNumberFormat="1" applyFont="1" applyBorder="1" applyAlignment="1">
      <alignment horizontal="right" vertical="center" wrapText="1"/>
    </xf>
    <xf numFmtId="2" fontId="41" fillId="15" borderId="4" xfId="0" applyNumberFormat="1" applyFont="1" applyFill="1" applyBorder="1" applyAlignment="1">
      <alignment horizontal="right" vertical="center" wrapText="1"/>
    </xf>
    <xf numFmtId="2" fontId="41" fillId="15" borderId="83" xfId="0" applyNumberFormat="1" applyFont="1" applyFill="1" applyBorder="1" applyAlignment="1">
      <alignment horizontal="right" vertical="center" wrapText="1"/>
    </xf>
    <xf numFmtId="186" fontId="41" fillId="15" borderId="4" xfId="0" applyNumberFormat="1" applyFont="1" applyFill="1" applyBorder="1" applyAlignment="1">
      <alignment horizontal="right" vertical="center" wrapText="1"/>
    </xf>
    <xf numFmtId="186" fontId="10" fillId="15" borderId="95" xfId="0" applyNumberFormat="1" applyFont="1" applyFill="1" applyBorder="1" applyAlignment="1">
      <alignment horizontal="right" vertical="center" wrapText="1"/>
    </xf>
    <xf numFmtId="0" fontId="7" fillId="0" borderId="121" xfId="0" applyFont="1" applyBorder="1"/>
    <xf numFmtId="0" fontId="7" fillId="0" borderId="122" xfId="0" applyFont="1" applyBorder="1"/>
    <xf numFmtId="4" fontId="10" fillId="0" borderId="137" xfId="0" applyNumberFormat="1" applyFont="1" applyBorder="1" applyAlignment="1">
      <alignment horizontal="center" vertical="center"/>
    </xf>
    <xf numFmtId="0" fontId="30" fillId="0" borderId="138" xfId="0" applyFont="1" applyBorder="1" applyAlignment="1">
      <alignment vertical="center" wrapText="1"/>
    </xf>
    <xf numFmtId="0" fontId="10" fillId="0" borderId="138" xfId="0" applyFont="1" applyBorder="1" applyAlignment="1">
      <alignment horizontal="center" vertical="center" wrapText="1"/>
    </xf>
    <xf numFmtId="170" fontId="10" fillId="0" borderId="138" xfId="0" applyNumberFormat="1" applyFont="1" applyBorder="1" applyAlignment="1">
      <alignment vertical="center" wrapText="1"/>
    </xf>
    <xf numFmtId="4" fontId="10" fillId="0" borderId="138" xfId="0" applyNumberFormat="1" applyFont="1" applyBorder="1" applyAlignment="1">
      <alignment vertical="center" wrapText="1"/>
    </xf>
    <xf numFmtId="3" fontId="10" fillId="0" borderId="138" xfId="0" applyNumberFormat="1" applyFont="1" applyBorder="1" applyAlignment="1">
      <alignment vertical="center" wrapText="1"/>
    </xf>
    <xf numFmtId="0" fontId="10" fillId="0" borderId="138" xfId="0" applyFont="1" applyBorder="1" applyAlignment="1">
      <alignment vertical="center" wrapText="1"/>
    </xf>
    <xf numFmtId="3" fontId="10" fillId="0" borderId="139" xfId="0" applyNumberFormat="1" applyFont="1" applyBorder="1" applyAlignment="1">
      <alignment vertical="center" wrapText="1"/>
    </xf>
    <xf numFmtId="174" fontId="9" fillId="0" borderId="140" xfId="0" applyNumberFormat="1" applyFont="1" applyBorder="1" applyAlignment="1">
      <alignment vertical="center" wrapText="1"/>
    </xf>
    <xf numFmtId="10" fontId="9" fillId="0" borderId="140" xfId="0" applyNumberFormat="1" applyFont="1" applyBorder="1" applyAlignment="1">
      <alignment vertical="center" wrapText="1"/>
    </xf>
    <xf numFmtId="4" fontId="9" fillId="0" borderId="141" xfId="0" applyNumberFormat="1" applyFont="1" applyBorder="1" applyAlignment="1">
      <alignment horizontal="center" vertical="center"/>
    </xf>
    <xf numFmtId="0" fontId="30" fillId="0" borderId="142" xfId="0" applyFont="1" applyBorder="1" applyAlignment="1">
      <alignment horizontal="center" vertical="center" wrapText="1"/>
    </xf>
    <xf numFmtId="0" fontId="10" fillId="0" borderId="142" xfId="0" applyFont="1" applyBorder="1" applyAlignment="1">
      <alignment horizontal="center" vertical="center" wrapText="1"/>
    </xf>
    <xf numFmtId="4" fontId="10" fillId="0" borderId="142" xfId="0" applyNumberFormat="1" applyFont="1" applyBorder="1" applyAlignment="1">
      <alignment vertical="center" wrapText="1"/>
    </xf>
    <xf numFmtId="3" fontId="10" fillId="0" borderId="142" xfId="0" applyNumberFormat="1" applyFont="1" applyBorder="1" applyAlignment="1">
      <alignment vertical="center" wrapText="1"/>
    </xf>
    <xf numFmtId="0" fontId="10" fillId="0" borderId="142" xfId="0" applyFont="1" applyBorder="1" applyAlignment="1">
      <alignment vertical="center" wrapText="1"/>
    </xf>
    <xf numFmtId="10" fontId="9" fillId="0" borderId="143" xfId="0" applyNumberFormat="1" applyFont="1" applyBorder="1" applyAlignment="1">
      <alignment vertical="center" wrapText="1"/>
    </xf>
    <xf numFmtId="4" fontId="10" fillId="0" borderId="144" xfId="0" applyNumberFormat="1" applyFont="1" applyBorder="1" applyAlignment="1">
      <alignment horizontal="center" vertical="center"/>
    </xf>
    <xf numFmtId="10" fontId="9" fillId="0" borderId="145" xfId="0" applyNumberFormat="1" applyFont="1" applyBorder="1" applyAlignment="1">
      <alignment vertical="center" wrapText="1"/>
    </xf>
    <xf numFmtId="10" fontId="10" fillId="0" borderId="145" xfId="0" applyNumberFormat="1" applyFont="1" applyBorder="1" applyAlignment="1">
      <alignment vertical="center" wrapText="1"/>
    </xf>
    <xf numFmtId="4" fontId="9" fillId="0" borderId="144" xfId="0" applyNumberFormat="1" applyFont="1" applyBorder="1" applyAlignment="1">
      <alignment horizontal="center" vertical="center"/>
    </xf>
    <xf numFmtId="4" fontId="10" fillId="0" borderId="146" xfId="0" applyNumberFormat="1" applyFont="1" applyBorder="1" applyAlignment="1">
      <alignment horizontal="center" vertical="center"/>
    </xf>
    <xf numFmtId="0" fontId="10" fillId="0" borderId="95" xfId="0" applyFont="1" applyBorder="1" applyAlignment="1">
      <alignment vertical="center" wrapText="1"/>
    </xf>
    <xf numFmtId="4" fontId="10" fillId="0" borderId="95" xfId="0" applyNumberFormat="1" applyFont="1" applyBorder="1" applyAlignment="1">
      <alignment vertical="center" wrapText="1"/>
    </xf>
    <xf numFmtId="4" fontId="10" fillId="0" borderId="147" xfId="0" applyNumberFormat="1" applyFont="1" applyBorder="1" applyAlignment="1">
      <alignment horizontal="center" vertical="center"/>
    </xf>
    <xf numFmtId="0" fontId="10" fillId="0" borderId="148" xfId="0" applyFont="1" applyBorder="1" applyAlignment="1">
      <alignment vertical="center" wrapText="1"/>
    </xf>
    <xf numFmtId="0" fontId="10" fillId="0" borderId="148" xfId="0" applyFont="1" applyBorder="1" applyAlignment="1">
      <alignment horizontal="center" vertical="center" wrapText="1"/>
    </xf>
    <xf numFmtId="10" fontId="10" fillId="0" borderId="148" xfId="0" applyNumberFormat="1" applyFont="1" applyBorder="1" applyAlignment="1">
      <alignment vertical="center" wrapText="1"/>
    </xf>
    <xf numFmtId="4" fontId="10" fillId="0" borderId="148" xfId="0" applyNumberFormat="1" applyFont="1" applyBorder="1" applyAlignment="1">
      <alignment vertical="center" wrapText="1"/>
    </xf>
    <xf numFmtId="174" fontId="10" fillId="0" borderId="148" xfId="0" applyNumberFormat="1" applyFont="1" applyBorder="1" applyAlignment="1">
      <alignment vertical="center" wrapText="1"/>
    </xf>
    <xf numFmtId="2" fontId="10" fillId="0" borderId="148" xfId="0" applyNumberFormat="1" applyFont="1" applyBorder="1" applyAlignment="1">
      <alignment vertical="center" wrapText="1"/>
    </xf>
    <xf numFmtId="174" fontId="10" fillId="0" borderId="149" xfId="0" applyNumberFormat="1" applyFont="1" applyBorder="1" applyAlignment="1">
      <alignment vertical="center" wrapText="1"/>
    </xf>
    <xf numFmtId="3" fontId="10" fillId="0" borderId="148" xfId="0" applyNumberFormat="1" applyFont="1" applyBorder="1" applyAlignment="1">
      <alignment vertical="center" wrapText="1"/>
    </xf>
    <xf numFmtId="10" fontId="10" fillId="0" borderId="150" xfId="0" applyNumberFormat="1" applyFont="1" applyBorder="1" applyAlignment="1">
      <alignment vertical="center" wrapText="1"/>
    </xf>
    <xf numFmtId="0" fontId="10" fillId="15" borderId="120" xfId="0" applyFont="1" applyFill="1" applyBorder="1" applyAlignment="1">
      <alignment horizontal="left" vertical="center" wrapText="1"/>
    </xf>
    <xf numFmtId="164" fontId="45" fillId="16" borderId="136" xfId="2" applyNumberFormat="1" applyFont="1" applyFill="1" applyBorder="1" applyAlignment="1">
      <alignment horizontal="center" vertical="center"/>
    </xf>
    <xf numFmtId="10" fontId="45" fillId="16" borderId="136" xfId="15" applyNumberFormat="1" applyFont="1" applyFill="1" applyBorder="1" applyAlignment="1">
      <alignment horizontal="center" vertical="center"/>
    </xf>
    <xf numFmtId="0" fontId="46" fillId="0" borderId="136" xfId="2" applyFont="1" applyBorder="1" applyAlignment="1">
      <alignment vertical="center" wrapText="1"/>
    </xf>
    <xf numFmtId="0" fontId="46" fillId="0" borderId="136" xfId="2" applyFont="1" applyBorder="1" applyAlignment="1">
      <alignment horizontal="center" vertical="center"/>
    </xf>
    <xf numFmtId="0" fontId="42" fillId="0" borderId="105" xfId="2" applyAlignment="1">
      <alignment vertical="center"/>
    </xf>
    <xf numFmtId="44" fontId="44" fillId="0" borderId="0" xfId="14" applyFont="1" applyAlignment="1">
      <alignment vertical="center"/>
    </xf>
    <xf numFmtId="4" fontId="47" fillId="0" borderId="151" xfId="2" applyNumberFormat="1" applyFont="1" applyBorder="1" applyAlignment="1">
      <alignment horizontal="center" vertical="center"/>
    </xf>
    <xf numFmtId="171" fontId="47" fillId="0" borderId="66" xfId="2" applyNumberFormat="1" applyFont="1" applyBorder="1" applyAlignment="1">
      <alignment horizontal="center" vertical="center"/>
    </xf>
    <xf numFmtId="171" fontId="47" fillId="0" borderId="4" xfId="2" applyNumberFormat="1" applyFont="1" applyBorder="1" applyAlignment="1">
      <alignment horizontal="center" vertical="center"/>
    </xf>
    <xf numFmtId="171" fontId="47" fillId="0" borderId="4" xfId="0" applyNumberFormat="1" applyFont="1" applyBorder="1" applyAlignment="1">
      <alignment horizontal="center" vertical="center"/>
    </xf>
    <xf numFmtId="4" fontId="47" fillId="0" borderId="34" xfId="2" applyNumberFormat="1" applyFont="1" applyBorder="1" applyAlignment="1">
      <alignment horizontal="center" vertical="center"/>
    </xf>
    <xf numFmtId="4" fontId="47" fillId="0" borderId="152" xfId="2" applyNumberFormat="1" applyFont="1" applyBorder="1" applyAlignment="1">
      <alignment horizontal="center" vertical="center"/>
    </xf>
    <xf numFmtId="4" fontId="47" fillId="0" borderId="34" xfId="2" applyNumberFormat="1" applyFont="1" applyBorder="1" applyAlignment="1">
      <alignment vertical="center"/>
    </xf>
    <xf numFmtId="0" fontId="48" fillId="0" borderId="105" xfId="2" applyFont="1" applyAlignment="1">
      <alignment horizontal="center" vertical="center"/>
    </xf>
    <xf numFmtId="0" fontId="48" fillId="3" borderId="15" xfId="2" applyFont="1" applyFill="1" applyBorder="1" applyAlignment="1">
      <alignment horizontal="center" vertical="center"/>
    </xf>
    <xf numFmtId="4" fontId="47" fillId="0" borderId="4" xfId="2" applyNumberFormat="1" applyFont="1" applyBorder="1" applyAlignment="1">
      <alignment vertical="center"/>
    </xf>
    <xf numFmtId="3" fontId="47" fillId="0" borderId="29" xfId="2" applyNumberFormat="1" applyFont="1" applyBorder="1" applyAlignment="1">
      <alignment horizontal="center" vertical="center"/>
    </xf>
    <xf numFmtId="4" fontId="48" fillId="0" borderId="105" xfId="2" applyNumberFormat="1" applyFont="1" applyAlignment="1">
      <alignment horizontal="center" vertical="center"/>
    </xf>
    <xf numFmtId="4" fontId="47" fillId="0" borderId="51" xfId="2" applyNumberFormat="1" applyFont="1" applyBorder="1" applyAlignment="1">
      <alignment horizontal="center" vertical="center"/>
    </xf>
    <xf numFmtId="4" fontId="47" fillId="0" borderId="4" xfId="2" applyNumberFormat="1" applyFont="1" applyBorder="1" applyAlignment="1">
      <alignment horizontal="center" vertical="center"/>
    </xf>
    <xf numFmtId="0" fontId="48" fillId="3" borderId="34" xfId="2" applyFont="1" applyFill="1" applyBorder="1" applyAlignment="1">
      <alignment horizontal="center" vertical="center" wrapText="1"/>
    </xf>
    <xf numFmtId="166" fontId="47" fillId="0" borderId="4" xfId="2" applyNumberFormat="1" applyFont="1" applyBorder="1" applyAlignment="1">
      <alignment horizontal="center" vertical="center"/>
    </xf>
    <xf numFmtId="4" fontId="47" fillId="0" borderId="29" xfId="2" applyNumberFormat="1" applyFont="1" applyBorder="1" applyAlignment="1">
      <alignment horizontal="center" vertical="center"/>
    </xf>
    <xf numFmtId="3" fontId="47" fillId="0" borderId="153" xfId="2" applyNumberFormat="1" applyFont="1" applyBorder="1" applyAlignment="1">
      <alignment horizontal="center" vertical="center"/>
    </xf>
    <xf numFmtId="170" fontId="47" fillId="0" borderId="105" xfId="2" applyNumberFormat="1" applyFont="1" applyAlignment="1">
      <alignment horizontal="center" vertical="center"/>
    </xf>
    <xf numFmtId="0" fontId="48" fillId="3" borderId="53" xfId="2" applyFont="1" applyFill="1" applyBorder="1" applyAlignment="1">
      <alignment horizontal="center" vertical="center"/>
    </xf>
    <xf numFmtId="165" fontId="17" fillId="0" borderId="136" xfId="2" applyNumberFormat="1" applyFont="1" applyBorder="1" applyAlignment="1">
      <alignment horizontal="center" vertical="center"/>
    </xf>
    <xf numFmtId="3" fontId="47" fillId="0" borderId="136" xfId="2" applyNumberFormat="1" applyFont="1" applyBorder="1" applyAlignment="1">
      <alignment horizontal="center" vertical="center"/>
    </xf>
    <xf numFmtId="0" fontId="47" fillId="0" borderId="105" xfId="2" applyFont="1" applyAlignment="1">
      <alignment horizontal="center" vertical="center"/>
    </xf>
    <xf numFmtId="3" fontId="47" fillId="0" borderId="151" xfId="2" applyNumberFormat="1" applyFont="1" applyBorder="1" applyAlignment="1">
      <alignment horizontal="center" vertical="center"/>
    </xf>
    <xf numFmtId="0" fontId="48" fillId="3" borderId="16" xfId="2" applyFont="1" applyFill="1" applyBorder="1" applyAlignment="1">
      <alignment horizontal="center" vertical="center"/>
    </xf>
    <xf numFmtId="3" fontId="47" fillId="0" borderId="34" xfId="2" applyNumberFormat="1" applyFont="1" applyBorder="1" applyAlignment="1">
      <alignment horizontal="center" vertical="center"/>
    </xf>
    <xf numFmtId="3" fontId="47" fillId="0" borderId="35" xfId="2" applyNumberFormat="1" applyFont="1" applyBorder="1" applyAlignment="1">
      <alignment vertical="center"/>
    </xf>
    <xf numFmtId="3" fontId="47" fillId="0" borderId="95" xfId="2" applyNumberFormat="1" applyFont="1" applyBorder="1" applyAlignment="1">
      <alignment horizontal="center" vertical="center"/>
    </xf>
    <xf numFmtId="3" fontId="47" fillId="0" borderId="4" xfId="2" applyNumberFormat="1" applyFont="1" applyBorder="1" applyAlignment="1">
      <alignment horizontal="center" vertical="center"/>
    </xf>
    <xf numFmtId="168" fontId="47" fillId="0" borderId="21" xfId="2" applyNumberFormat="1" applyFont="1" applyBorder="1" applyAlignment="1">
      <alignment vertical="center"/>
    </xf>
    <xf numFmtId="4" fontId="47" fillId="0" borderId="152" xfId="2" applyNumberFormat="1" applyFont="1" applyBorder="1" applyAlignment="1">
      <alignment horizontal="right" vertical="center" wrapText="1"/>
    </xf>
    <xf numFmtId="165" fontId="17" fillId="0" borderId="4" xfId="2" applyNumberFormat="1" applyFont="1" applyBorder="1" applyAlignment="1">
      <alignment horizontal="center" vertical="center"/>
    </xf>
    <xf numFmtId="3" fontId="47" fillId="0" borderId="66" xfId="2" applyNumberFormat="1" applyFont="1" applyBorder="1" applyAlignment="1">
      <alignment horizontal="center" vertical="center"/>
    </xf>
    <xf numFmtId="4" fontId="47" fillId="0" borderId="21" xfId="2" applyNumberFormat="1" applyFont="1" applyBorder="1" applyAlignment="1">
      <alignment vertical="center"/>
    </xf>
    <xf numFmtId="171" fontId="47" fillId="0" borderId="136" xfId="2" applyNumberFormat="1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8" fillId="3" borderId="15" xfId="0" applyFont="1" applyFill="1" applyBorder="1" applyAlignment="1">
      <alignment horizontal="center" vertical="center"/>
    </xf>
    <xf numFmtId="4" fontId="47" fillId="0" borderId="34" xfId="0" applyNumberFormat="1" applyFont="1" applyBorder="1" applyAlignment="1">
      <alignment vertical="center"/>
    </xf>
    <xf numFmtId="4" fontId="48" fillId="0" borderId="0" xfId="0" applyNumberFormat="1" applyFont="1" applyAlignment="1">
      <alignment horizontal="center" vertical="center"/>
    </xf>
    <xf numFmtId="0" fontId="48" fillId="3" borderId="53" xfId="0" applyFont="1" applyFill="1" applyBorder="1" applyAlignment="1">
      <alignment horizontal="center" vertical="center"/>
    </xf>
    <xf numFmtId="4" fontId="47" fillId="0" borderId="51" xfId="0" applyNumberFormat="1" applyFont="1" applyBorder="1" applyAlignment="1">
      <alignment horizontal="center" vertical="center"/>
    </xf>
    <xf numFmtId="4" fontId="47" fillId="0" borderId="4" xfId="0" applyNumberFormat="1" applyFont="1" applyBorder="1" applyAlignment="1">
      <alignment horizontal="center" vertical="center"/>
    </xf>
    <xf numFmtId="0" fontId="48" fillId="3" borderId="34" xfId="0" applyFont="1" applyFill="1" applyBorder="1" applyAlignment="1">
      <alignment horizontal="center" vertical="center" wrapText="1"/>
    </xf>
    <xf numFmtId="166" fontId="47" fillId="0" borderId="4" xfId="0" applyNumberFormat="1" applyFont="1" applyBorder="1" applyAlignment="1">
      <alignment horizontal="center" vertical="center"/>
    </xf>
    <xf numFmtId="4" fontId="47" fillId="0" borderId="29" xfId="0" applyNumberFormat="1" applyFont="1" applyBorder="1" applyAlignment="1">
      <alignment horizontal="center" vertical="center"/>
    </xf>
    <xf numFmtId="3" fontId="47" fillId="0" borderId="4" xfId="0" applyNumberFormat="1" applyFont="1" applyBorder="1" applyAlignment="1">
      <alignment horizontal="center" vertical="center"/>
    </xf>
    <xf numFmtId="3" fontId="47" fillId="0" borderId="29" xfId="0" applyNumberFormat="1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169" fontId="47" fillId="0" borderId="151" xfId="2" applyNumberFormat="1" applyFont="1" applyBorder="1" applyAlignment="1">
      <alignment horizontal="center" vertical="center"/>
    </xf>
    <xf numFmtId="169" fontId="47" fillId="0" borderId="66" xfId="2" applyNumberFormat="1" applyFont="1" applyBorder="1" applyAlignment="1">
      <alignment horizontal="center" vertical="center"/>
    </xf>
    <xf numFmtId="171" fontId="47" fillId="0" borderId="34" xfId="2" applyNumberFormat="1" applyFont="1" applyBorder="1" applyAlignment="1">
      <alignment horizontal="center" vertical="center"/>
    </xf>
    <xf numFmtId="171" fontId="49" fillId="4" borderId="4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2" fontId="46" fillId="15" borderId="4" xfId="0" quotePrefix="1" applyNumberFormat="1" applyFont="1" applyFill="1" applyBorder="1" applyAlignment="1">
      <alignment horizontal="right" vertical="center" wrapText="1"/>
    </xf>
    <xf numFmtId="2" fontId="10" fillId="0" borderId="95" xfId="0" applyNumberFormat="1" applyFont="1" applyBorder="1" applyAlignment="1">
      <alignment horizontal="right" vertical="center" wrapText="1"/>
    </xf>
    <xf numFmtId="186" fontId="10" fillId="0" borderId="95" xfId="0" applyNumberFormat="1" applyFont="1" applyBorder="1" applyAlignment="1">
      <alignment horizontal="right" vertical="center" wrapText="1"/>
    </xf>
    <xf numFmtId="2" fontId="10" fillId="0" borderId="123" xfId="0" applyNumberFormat="1" applyFont="1" applyBorder="1" applyAlignment="1">
      <alignment horizontal="right" vertical="center" wrapText="1"/>
    </xf>
    <xf numFmtId="2" fontId="10" fillId="15" borderId="152" xfId="0" applyNumberFormat="1" applyFont="1" applyFill="1" applyBorder="1" applyAlignment="1">
      <alignment vertical="center" wrapText="1"/>
    </xf>
    <xf numFmtId="0" fontId="0" fillId="0" borderId="105" xfId="0" applyBorder="1"/>
    <xf numFmtId="0" fontId="6" fillId="0" borderId="141" xfId="0" applyFont="1" applyBorder="1" applyAlignment="1">
      <alignment horizontal="center" vertical="center"/>
    </xf>
    <xf numFmtId="0" fontId="6" fillId="0" borderId="142" xfId="0" applyFont="1" applyBorder="1" applyAlignment="1">
      <alignment horizontal="center" vertical="center"/>
    </xf>
    <xf numFmtId="0" fontId="6" fillId="3" borderId="146" xfId="0" applyFont="1" applyFill="1" applyBorder="1" applyAlignment="1">
      <alignment horizontal="center" vertical="center" wrapText="1"/>
    </xf>
    <xf numFmtId="0" fontId="31" fillId="7" borderId="144" xfId="0" applyFont="1" applyFill="1" applyBorder="1" applyAlignment="1">
      <alignment horizontal="center" vertical="center"/>
    </xf>
    <xf numFmtId="166" fontId="31" fillId="7" borderId="145" xfId="0" applyNumberFormat="1" applyFont="1" applyFill="1" applyBorder="1" applyAlignment="1">
      <alignment vertical="center"/>
    </xf>
    <xf numFmtId="175" fontId="31" fillId="0" borderId="144" xfId="0" applyNumberFormat="1" applyFont="1" applyBorder="1" applyAlignment="1">
      <alignment vertical="center"/>
    </xf>
    <xf numFmtId="166" fontId="31" fillId="0" borderId="145" xfId="0" applyNumberFormat="1" applyFont="1" applyBorder="1" applyAlignment="1">
      <alignment vertical="center" wrapText="1"/>
    </xf>
    <xf numFmtId="175" fontId="31" fillId="8" borderId="144" xfId="0" applyNumberFormat="1" applyFont="1" applyFill="1" applyBorder="1" applyAlignment="1">
      <alignment vertical="center"/>
    </xf>
    <xf numFmtId="182" fontId="31" fillId="0" borderId="144" xfId="0" applyNumberFormat="1" applyFont="1" applyBorder="1" applyAlignment="1">
      <alignment vertical="center"/>
    </xf>
    <xf numFmtId="10" fontId="31" fillId="8" borderId="144" xfId="0" applyNumberFormat="1" applyFont="1" applyFill="1" applyBorder="1" applyAlignment="1">
      <alignment vertical="center"/>
    </xf>
    <xf numFmtId="0" fontId="10" fillId="0" borderId="145" xfId="0" applyFont="1" applyBorder="1" applyAlignment="1">
      <alignment vertical="center"/>
    </xf>
    <xf numFmtId="166" fontId="31" fillId="0" borderId="144" xfId="0" applyNumberFormat="1" applyFont="1" applyBorder="1" applyAlignment="1">
      <alignment vertical="center"/>
    </xf>
    <xf numFmtId="182" fontId="31" fillId="9" borderId="144" xfId="0" applyNumberFormat="1" applyFont="1" applyFill="1" applyBorder="1" applyAlignment="1">
      <alignment vertical="center"/>
    </xf>
    <xf numFmtId="182" fontId="31" fillId="0" borderId="145" xfId="0" applyNumberFormat="1" applyFont="1" applyBorder="1" applyAlignment="1">
      <alignment vertical="center" wrapText="1"/>
    </xf>
    <xf numFmtId="182" fontId="10" fillId="0" borderId="145" xfId="0" applyNumberFormat="1" applyFont="1" applyBorder="1" applyAlignment="1">
      <alignment vertical="center"/>
    </xf>
    <xf numFmtId="182" fontId="10" fillId="0" borderId="144" xfId="0" applyNumberFormat="1" applyFont="1" applyBorder="1" applyAlignment="1">
      <alignment vertical="center"/>
    </xf>
    <xf numFmtId="182" fontId="10" fillId="0" borderId="144" xfId="0" applyNumberFormat="1" applyFont="1" applyBorder="1" applyAlignment="1">
      <alignment horizontal="right" vertical="center"/>
    </xf>
    <xf numFmtId="182" fontId="31" fillId="10" borderId="144" xfId="0" applyNumberFormat="1" applyFont="1" applyFill="1" applyBorder="1" applyAlignment="1">
      <alignment vertical="center"/>
    </xf>
    <xf numFmtId="182" fontId="8" fillId="0" borderId="144" xfId="0" applyNumberFormat="1" applyFont="1" applyBorder="1" applyAlignment="1">
      <alignment vertical="center"/>
    </xf>
    <xf numFmtId="182" fontId="31" fillId="0" borderId="146" xfId="0" applyNumberFormat="1" applyFont="1" applyBorder="1" applyAlignment="1">
      <alignment vertical="center"/>
    </xf>
    <xf numFmtId="182" fontId="31" fillId="0" borderId="95" xfId="0" applyNumberFormat="1" applyFont="1" applyBorder="1" applyAlignment="1">
      <alignment vertical="center"/>
    </xf>
    <xf numFmtId="182" fontId="31" fillId="0" borderId="156" xfId="0" applyNumberFormat="1" applyFont="1" applyBorder="1" applyAlignment="1">
      <alignment vertical="center" wrapText="1"/>
    </xf>
    <xf numFmtId="10" fontId="31" fillId="0" borderId="144" xfId="0" applyNumberFormat="1" applyFont="1" applyBorder="1" applyAlignment="1">
      <alignment vertical="center"/>
    </xf>
    <xf numFmtId="10" fontId="31" fillId="7" borderId="144" xfId="0" applyNumberFormat="1" applyFont="1" applyFill="1" applyBorder="1" applyAlignment="1">
      <alignment vertical="center"/>
    </xf>
    <xf numFmtId="166" fontId="6" fillId="7" borderId="145" xfId="0" applyNumberFormat="1" applyFont="1" applyFill="1" applyBorder="1" applyAlignment="1">
      <alignment horizontal="right" vertical="center"/>
    </xf>
    <xf numFmtId="175" fontId="31" fillId="0" borderId="157" xfId="0" applyNumberFormat="1" applyFont="1" applyBorder="1" applyAlignment="1">
      <alignment vertical="center"/>
    </xf>
    <xf numFmtId="175" fontId="31" fillId="0" borderId="66" xfId="0" applyNumberFormat="1" applyFont="1" applyBorder="1" applyAlignment="1">
      <alignment vertical="center"/>
    </xf>
    <xf numFmtId="0" fontId="31" fillId="0" borderId="158" xfId="0" applyFont="1" applyBorder="1" applyAlignment="1">
      <alignment horizontal="right" vertical="center"/>
    </xf>
    <xf numFmtId="175" fontId="31" fillId="0" borderId="159" xfId="0" applyNumberFormat="1" applyFont="1" applyBorder="1" applyAlignment="1">
      <alignment vertical="center"/>
    </xf>
    <xf numFmtId="175" fontId="31" fillId="0" borderId="149" xfId="0" applyNumberFormat="1" applyFont="1" applyBorder="1" applyAlignment="1">
      <alignment vertical="center"/>
    </xf>
    <xf numFmtId="175" fontId="6" fillId="0" borderId="149" xfId="0" applyNumberFormat="1" applyFont="1" applyBorder="1" applyAlignment="1">
      <alignment vertical="center"/>
    </xf>
    <xf numFmtId="167" fontId="6" fillId="0" borderId="160" xfId="0" applyNumberFormat="1" applyFont="1" applyBorder="1" applyAlignment="1">
      <alignment horizontal="center" vertical="center"/>
    </xf>
    <xf numFmtId="165" fontId="6" fillId="0" borderId="144" xfId="0" applyNumberFormat="1" applyFont="1" applyBorder="1" applyAlignment="1">
      <alignment horizontal="center" vertical="center"/>
    </xf>
    <xf numFmtId="0" fontId="31" fillId="0" borderId="145" xfId="0" applyFont="1" applyBorder="1" applyAlignment="1">
      <alignment horizontal="right" vertical="center"/>
    </xf>
    <xf numFmtId="182" fontId="31" fillId="0" borderId="145" xfId="0" applyNumberFormat="1" applyFont="1" applyBorder="1" applyAlignment="1">
      <alignment horizontal="right" vertical="center"/>
    </xf>
    <xf numFmtId="165" fontId="6" fillId="0" borderId="146" xfId="0" applyNumberFormat="1" applyFont="1" applyBorder="1" applyAlignment="1">
      <alignment horizontal="center" vertical="center"/>
    </xf>
    <xf numFmtId="0" fontId="31" fillId="0" borderId="95" xfId="0" applyFont="1" applyBorder="1" applyAlignment="1">
      <alignment horizontal="left" vertical="center" wrapText="1"/>
    </xf>
    <xf numFmtId="0" fontId="31" fillId="0" borderId="95" xfId="0" applyFont="1" applyBorder="1" applyAlignment="1">
      <alignment horizontal="center" vertical="center"/>
    </xf>
    <xf numFmtId="181" fontId="31" fillId="0" borderId="95" xfId="0" applyNumberFormat="1" applyFont="1" applyBorder="1" applyAlignment="1">
      <alignment horizontal="right" vertical="center"/>
    </xf>
    <xf numFmtId="2" fontId="31" fillId="0" borderId="95" xfId="0" applyNumberFormat="1" applyFont="1" applyBorder="1" applyAlignment="1">
      <alignment horizontal="right" vertical="center"/>
    </xf>
    <xf numFmtId="182" fontId="31" fillId="0" borderId="156" xfId="0" applyNumberFormat="1" applyFont="1" applyBorder="1" applyAlignment="1">
      <alignment horizontal="right" vertical="center"/>
    </xf>
    <xf numFmtId="166" fontId="6" fillId="7" borderId="145" xfId="0" applyNumberFormat="1" applyFont="1" applyFill="1" applyBorder="1" applyAlignment="1">
      <alignment horizontal="right" vertical="center" wrapText="1"/>
    </xf>
    <xf numFmtId="165" fontId="17" fillId="0" borderId="4" xfId="17" applyNumberFormat="1" applyFont="1" applyBorder="1" applyAlignment="1">
      <alignment horizontal="center" vertical="center"/>
    </xf>
    <xf numFmtId="4" fontId="17" fillId="0" borderId="4" xfId="17" applyNumberFormat="1" applyFont="1" applyBorder="1" applyAlignment="1">
      <alignment horizontal="center" vertical="center"/>
    </xf>
    <xf numFmtId="0" fontId="48" fillId="0" borderId="105" xfId="18" applyFont="1" applyAlignment="1">
      <alignment vertical="center"/>
    </xf>
    <xf numFmtId="0" fontId="48" fillId="3" borderId="53" xfId="18" applyFont="1" applyFill="1" applyBorder="1" applyAlignment="1">
      <alignment horizontal="center" vertical="center"/>
    </xf>
    <xf numFmtId="0" fontId="48" fillId="3" borderId="47" xfId="18" applyFont="1" applyFill="1" applyBorder="1" applyAlignment="1">
      <alignment horizontal="center" vertical="center"/>
    </xf>
    <xf numFmtId="167" fontId="17" fillId="0" borderId="136" xfId="18" applyNumberFormat="1" applyFont="1" applyBorder="1" applyAlignment="1">
      <alignment vertical="center"/>
    </xf>
    <xf numFmtId="165" fontId="17" fillId="0" borderId="136" xfId="18" applyNumberFormat="1" applyFont="1" applyBorder="1" applyAlignment="1">
      <alignment horizontal="center" vertical="center"/>
    </xf>
    <xf numFmtId="168" fontId="47" fillId="0" borderId="177" xfId="18" applyNumberFormat="1" applyFont="1" applyBorder="1" applyAlignment="1">
      <alignment horizontal="center" vertical="center"/>
    </xf>
    <xf numFmtId="3" fontId="47" fillId="0" borderId="136" xfId="18" applyNumberFormat="1" applyFont="1" applyBorder="1" applyAlignment="1">
      <alignment horizontal="center" vertical="center"/>
    </xf>
    <xf numFmtId="10" fontId="47" fillId="0" borderId="105" xfId="18" applyNumberFormat="1" applyFont="1" applyAlignment="1">
      <alignment vertical="center"/>
    </xf>
    <xf numFmtId="4" fontId="47" fillId="0" borderId="105" xfId="18" applyNumberFormat="1" applyFont="1" applyAlignment="1">
      <alignment vertical="center"/>
    </xf>
    <xf numFmtId="4" fontId="48" fillId="0" borderId="105" xfId="18" applyNumberFormat="1" applyFont="1" applyAlignment="1">
      <alignment horizontal="center" vertical="center"/>
    </xf>
    <xf numFmtId="168" fontId="48" fillId="0" borderId="32" xfId="18" applyNumberFormat="1" applyFont="1" applyBorder="1" applyAlignment="1">
      <alignment vertical="center"/>
    </xf>
    <xf numFmtId="0" fontId="47" fillId="0" borderId="105" xfId="18" applyFont="1" applyAlignment="1">
      <alignment vertical="center"/>
    </xf>
    <xf numFmtId="2" fontId="0" fillId="0" borderId="0" xfId="15" applyNumberFormat="1" applyFont="1" applyAlignment="1">
      <alignment vertical="center"/>
    </xf>
    <xf numFmtId="43" fontId="0" fillId="0" borderId="0" xfId="20" applyFont="1" applyAlignment="1">
      <alignment vertical="center"/>
    </xf>
    <xf numFmtId="2" fontId="0" fillId="0" borderId="0" xfId="0" applyNumberFormat="1" applyAlignment="1">
      <alignment vertical="center"/>
    </xf>
    <xf numFmtId="2" fontId="42" fillId="15" borderId="4" xfId="0" applyNumberFormat="1" applyFont="1" applyFill="1" applyBorder="1" applyAlignment="1">
      <alignment horizontal="right" vertical="center" wrapText="1"/>
    </xf>
    <xf numFmtId="0" fontId="47" fillId="0" borderId="105" xfId="18" applyFont="1" applyAlignment="1">
      <alignment horizontal="center" vertical="center"/>
    </xf>
    <xf numFmtId="0" fontId="48" fillId="0" borderId="105" xfId="18" applyFont="1" applyAlignment="1">
      <alignment horizontal="center" vertical="center"/>
    </xf>
    <xf numFmtId="0" fontId="44" fillId="0" borderId="105" xfId="17" applyAlignment="1">
      <alignment vertical="center"/>
    </xf>
    <xf numFmtId="0" fontId="37" fillId="17" borderId="99" xfId="0" applyFont="1" applyFill="1" applyBorder="1" applyAlignment="1">
      <alignment horizontal="center" vertical="center"/>
    </xf>
    <xf numFmtId="0" fontId="37" fillId="17" borderId="100" xfId="0" applyFont="1" applyFill="1" applyBorder="1" applyAlignment="1">
      <alignment horizontal="center" vertical="center"/>
    </xf>
    <xf numFmtId="0" fontId="37" fillId="18" borderId="39" xfId="0" applyFont="1" applyFill="1" applyBorder="1" applyAlignment="1">
      <alignment horizontal="center" vertical="center"/>
    </xf>
    <xf numFmtId="0" fontId="37" fillId="18" borderId="5" xfId="0" applyFont="1" applyFill="1" applyBorder="1" applyAlignment="1">
      <alignment horizontal="left" vertical="center" wrapText="1"/>
    </xf>
    <xf numFmtId="0" fontId="37" fillId="18" borderId="5" xfId="0" applyFont="1" applyFill="1" applyBorder="1" applyAlignment="1">
      <alignment vertical="center"/>
    </xf>
    <xf numFmtId="0" fontId="37" fillId="18" borderId="25" xfId="0" applyFont="1" applyFill="1" applyBorder="1" applyAlignment="1">
      <alignment horizontal="center" vertical="center"/>
    </xf>
    <xf numFmtId="0" fontId="37" fillId="18" borderId="4" xfId="0" applyFont="1" applyFill="1" applyBorder="1" applyAlignment="1">
      <alignment horizontal="left" vertical="center" wrapText="1"/>
    </xf>
    <xf numFmtId="0" fontId="37" fillId="18" borderId="4" xfId="0" applyFont="1" applyFill="1" applyBorder="1" applyAlignment="1">
      <alignment vertical="center"/>
    </xf>
    <xf numFmtId="2" fontId="37" fillId="19" borderId="4" xfId="0" applyNumberFormat="1" applyFont="1" applyFill="1" applyBorder="1" applyAlignment="1">
      <alignment vertical="center"/>
    </xf>
    <xf numFmtId="174" fontId="34" fillId="18" borderId="4" xfId="0" applyNumberFormat="1" applyFont="1" applyFill="1" applyBorder="1" applyAlignment="1">
      <alignment horizontal="right" vertical="center"/>
    </xf>
    <xf numFmtId="0" fontId="50" fillId="18" borderId="4" xfId="0" applyFont="1" applyFill="1" applyBorder="1" applyAlignment="1">
      <alignment horizontal="left" vertical="center" wrapText="1"/>
    </xf>
    <xf numFmtId="174" fontId="37" fillId="18" borderId="85" xfId="0" applyNumberFormat="1" applyFont="1" applyFill="1" applyBorder="1" applyAlignment="1">
      <alignment vertical="center"/>
    </xf>
    <xf numFmtId="174" fontId="37" fillId="18" borderId="83" xfId="0" applyNumberFormat="1" applyFont="1" applyFill="1" applyBorder="1" applyAlignment="1">
      <alignment horizontal="right" vertical="center"/>
    </xf>
    <xf numFmtId="2" fontId="41" fillId="20" borderId="136" xfId="21" applyNumberFormat="1" applyFont="1" applyFill="1" applyBorder="1" applyAlignment="1">
      <alignment horizontal="right" vertical="center" wrapText="1"/>
    </xf>
    <xf numFmtId="2" fontId="41" fillId="20" borderId="136" xfId="22" applyNumberFormat="1" applyFont="1" applyFill="1" applyBorder="1" applyAlignment="1">
      <alignment horizontal="right" vertical="center" wrapText="1"/>
    </xf>
    <xf numFmtId="186" fontId="41" fillId="20" borderId="136" xfId="22" applyNumberFormat="1" applyFont="1" applyFill="1" applyBorder="1" applyAlignment="1">
      <alignment horizontal="right" vertical="center" wrapText="1"/>
    </xf>
    <xf numFmtId="0" fontId="42" fillId="20" borderId="105" xfId="21" applyFill="1" applyAlignment="1">
      <alignment vertical="center"/>
    </xf>
    <xf numFmtId="0" fontId="41" fillId="20" borderId="136" xfId="21" applyFont="1" applyFill="1" applyBorder="1" applyAlignment="1">
      <alignment vertical="center" wrapText="1"/>
    </xf>
    <xf numFmtId="168" fontId="15" fillId="0" borderId="105" xfId="17" applyNumberFormat="1" applyFont="1" applyAlignment="1">
      <alignment vertical="center"/>
    </xf>
    <xf numFmtId="0" fontId="15" fillId="0" borderId="105" xfId="17" applyFont="1" applyAlignment="1">
      <alignment horizontal="center" vertical="center"/>
    </xf>
    <xf numFmtId="0" fontId="12" fillId="0" borderId="105" xfId="17" applyFont="1" applyAlignment="1">
      <alignment vertical="center"/>
    </xf>
    <xf numFmtId="168" fontId="15" fillId="0" borderId="32" xfId="17" applyNumberFormat="1" applyFont="1" applyBorder="1" applyAlignment="1">
      <alignment vertical="center"/>
    </xf>
    <xf numFmtId="0" fontId="15" fillId="0" borderId="105" xfId="17" applyFont="1" applyAlignment="1">
      <alignment vertical="center"/>
    </xf>
    <xf numFmtId="4" fontId="15" fillId="0" borderId="105" xfId="17" applyNumberFormat="1" applyFont="1" applyAlignment="1">
      <alignment vertical="center"/>
    </xf>
    <xf numFmtId="4" fontId="12" fillId="0" borderId="105" xfId="17" applyNumberFormat="1" applyFont="1" applyAlignment="1">
      <alignment horizontal="center" vertical="center"/>
    </xf>
    <xf numFmtId="170" fontId="12" fillId="0" borderId="105" xfId="17" applyNumberFormat="1" applyFont="1" applyAlignment="1">
      <alignment horizontal="center" vertical="center"/>
    </xf>
    <xf numFmtId="170" fontId="12" fillId="0" borderId="105" xfId="17" applyNumberFormat="1" applyFont="1" applyAlignment="1">
      <alignment vertical="center"/>
    </xf>
    <xf numFmtId="4" fontId="12" fillId="0" borderId="105" xfId="17" applyNumberFormat="1" applyFont="1" applyAlignment="1">
      <alignment vertical="center"/>
    </xf>
    <xf numFmtId="4" fontId="15" fillId="0" borderId="105" xfId="17" applyNumberFormat="1" applyFont="1" applyAlignment="1">
      <alignment horizontal="center" vertical="center"/>
    </xf>
    <xf numFmtId="3" fontId="12" fillId="0" borderId="30" xfId="17" applyNumberFormat="1" applyFont="1" applyBorder="1" applyAlignment="1">
      <alignment horizontal="center" vertical="center"/>
    </xf>
    <xf numFmtId="3" fontId="12" fillId="0" borderId="29" xfId="17" applyNumberFormat="1" applyFont="1" applyBorder="1" applyAlignment="1">
      <alignment horizontal="center" vertical="center"/>
    </xf>
    <xf numFmtId="4" fontId="12" fillId="0" borderId="29" xfId="17" applyNumberFormat="1" applyFont="1" applyBorder="1" applyAlignment="1">
      <alignment vertical="center"/>
    </xf>
    <xf numFmtId="9" fontId="12" fillId="0" borderId="29" xfId="17" applyNumberFormat="1" applyFont="1" applyBorder="1" applyAlignment="1">
      <alignment horizontal="center" vertical="center"/>
    </xf>
    <xf numFmtId="166" fontId="12" fillId="0" borderId="29" xfId="17" applyNumberFormat="1" applyFont="1" applyBorder="1" applyAlignment="1">
      <alignment horizontal="center" vertical="center"/>
    </xf>
    <xf numFmtId="166" fontId="12" fillId="0" borderId="21" xfId="17" applyNumberFormat="1" applyFont="1" applyBorder="1" applyAlignment="1">
      <alignment horizontal="center" vertical="center"/>
    </xf>
    <xf numFmtId="3" fontId="12" fillId="0" borderId="153" xfId="17" applyNumberFormat="1" applyFont="1" applyBorder="1" applyAlignment="1">
      <alignment horizontal="center" vertical="center"/>
    </xf>
    <xf numFmtId="166" fontId="12" fillId="0" borderId="4" xfId="17" applyNumberFormat="1" applyFont="1" applyBorder="1" applyAlignment="1">
      <alignment horizontal="center" vertical="center"/>
    </xf>
    <xf numFmtId="10" fontId="12" fillId="0" borderId="4" xfId="17" applyNumberFormat="1" applyFont="1" applyBorder="1" applyAlignment="1">
      <alignment horizontal="center" vertical="center"/>
    </xf>
    <xf numFmtId="166" fontId="12" fillId="0" borderId="4" xfId="17" applyNumberFormat="1" applyFont="1" applyBorder="1" applyAlignment="1">
      <alignment horizontal="right" vertical="center"/>
    </xf>
    <xf numFmtId="166" fontId="12" fillId="0" borderId="21" xfId="17" applyNumberFormat="1" applyFont="1" applyBorder="1" applyAlignment="1">
      <alignment vertical="center"/>
    </xf>
    <xf numFmtId="4" fontId="12" fillId="0" borderId="4" xfId="17" applyNumberFormat="1" applyFont="1" applyBorder="1" applyAlignment="1">
      <alignment horizontal="center" vertical="center"/>
    </xf>
    <xf numFmtId="166" fontId="12" fillId="0" borderId="95" xfId="17" applyNumberFormat="1" applyFont="1" applyBorder="1" applyAlignment="1">
      <alignment horizontal="center" vertical="center"/>
    </xf>
    <xf numFmtId="0" fontId="15" fillId="3" borderId="16" xfId="17" applyFont="1" applyFill="1" applyBorder="1" applyAlignment="1">
      <alignment horizontal="center" vertical="center"/>
    </xf>
    <xf numFmtId="0" fontId="15" fillId="3" borderId="15" xfId="17" applyFont="1" applyFill="1" applyBorder="1" applyAlignment="1">
      <alignment horizontal="center" vertical="center"/>
    </xf>
    <xf numFmtId="4" fontId="15" fillId="0" borderId="32" xfId="17" applyNumberFormat="1" applyFont="1" applyBorder="1" applyAlignment="1">
      <alignment vertical="center"/>
    </xf>
    <xf numFmtId="3" fontId="12" fillId="0" borderId="105" xfId="17" applyNumberFormat="1" applyFont="1" applyAlignment="1">
      <alignment vertical="center"/>
    </xf>
    <xf numFmtId="4" fontId="12" fillId="0" borderId="30" xfId="17" applyNumberFormat="1" applyFont="1" applyBorder="1" applyAlignment="1">
      <alignment horizontal="center" vertical="center"/>
    </xf>
    <xf numFmtId="4" fontId="12" fillId="0" borderId="29" xfId="17" applyNumberFormat="1" applyFont="1" applyBorder="1" applyAlignment="1">
      <alignment horizontal="center" vertical="center"/>
    </xf>
    <xf numFmtId="0" fontId="12" fillId="0" borderId="29" xfId="17" applyFont="1" applyBorder="1" applyAlignment="1">
      <alignment vertical="center"/>
    </xf>
    <xf numFmtId="0" fontId="15" fillId="3" borderId="35" xfId="17" applyFont="1" applyFill="1" applyBorder="1" applyAlignment="1">
      <alignment horizontal="center" vertical="center" wrapText="1"/>
    </xf>
    <xf numFmtId="0" fontId="15" fillId="3" borderId="34" xfId="17" applyFont="1" applyFill="1" applyBorder="1" applyAlignment="1">
      <alignment horizontal="center" vertical="center" wrapText="1"/>
    </xf>
    <xf numFmtId="0" fontId="15" fillId="0" borderId="41" xfId="17" applyFont="1" applyBorder="1" applyAlignment="1">
      <alignment vertical="center"/>
    </xf>
    <xf numFmtId="172" fontId="12" fillId="0" borderId="4" xfId="17" applyNumberFormat="1" applyFont="1" applyBorder="1" applyAlignment="1">
      <alignment vertical="center"/>
    </xf>
    <xf numFmtId="3" fontId="12" fillId="0" borderId="4" xfId="17" applyNumberFormat="1" applyFont="1" applyBorder="1" applyAlignment="1">
      <alignment horizontal="center" vertical="center"/>
    </xf>
    <xf numFmtId="0" fontId="15" fillId="0" borderId="36" xfId="17" applyFont="1" applyBorder="1" applyAlignment="1">
      <alignment vertical="center"/>
    </xf>
    <xf numFmtId="0" fontId="12" fillId="0" borderId="4" xfId="17" applyFont="1" applyBorder="1" applyAlignment="1">
      <alignment horizontal="center" vertical="center"/>
    </xf>
    <xf numFmtId="0" fontId="15" fillId="0" borderId="33" xfId="17" applyFont="1" applyBorder="1" applyAlignment="1">
      <alignment vertical="center"/>
    </xf>
    <xf numFmtId="10" fontId="12" fillId="0" borderId="105" xfId="17" applyNumberFormat="1" applyFont="1" applyAlignment="1">
      <alignment vertical="center"/>
    </xf>
    <xf numFmtId="168" fontId="12" fillId="0" borderId="21" xfId="17" applyNumberFormat="1" applyFont="1" applyBorder="1" applyAlignment="1">
      <alignment vertical="center"/>
    </xf>
    <xf numFmtId="4" fontId="12" fillId="0" borderId="152" xfId="17" applyNumberFormat="1" applyFont="1" applyBorder="1" applyAlignment="1">
      <alignment horizontal="right" vertical="center" wrapText="1"/>
    </xf>
    <xf numFmtId="4" fontId="12" fillId="0" borderId="21" xfId="17" applyNumberFormat="1" applyFont="1" applyBorder="1" applyAlignment="1">
      <alignment horizontal="right" vertical="center" wrapText="1"/>
    </xf>
    <xf numFmtId="4" fontId="12" fillId="0" borderId="4" xfId="17" applyNumberFormat="1" applyFont="1" applyBorder="1" applyAlignment="1">
      <alignment horizontal="center" vertical="center" wrapText="1"/>
    </xf>
    <xf numFmtId="4" fontId="12" fillId="0" borderId="95" xfId="17" applyNumberFormat="1" applyFont="1" applyBorder="1" applyAlignment="1">
      <alignment horizontal="right" vertical="center" wrapText="1"/>
    </xf>
    <xf numFmtId="3" fontId="12" fillId="0" borderId="95" xfId="17" applyNumberFormat="1" applyFont="1" applyBorder="1" applyAlignment="1">
      <alignment horizontal="center" vertical="center"/>
    </xf>
    <xf numFmtId="3" fontId="12" fillId="0" borderId="35" xfId="17" applyNumberFormat="1" applyFont="1" applyBorder="1" applyAlignment="1">
      <alignment vertical="center"/>
    </xf>
    <xf numFmtId="4" fontId="12" fillId="0" borderId="34" xfId="17" applyNumberFormat="1" applyFont="1" applyBorder="1" applyAlignment="1">
      <alignment vertical="center"/>
    </xf>
    <xf numFmtId="3" fontId="12" fillId="0" borderId="34" xfId="17" applyNumberFormat="1" applyFont="1" applyBorder="1" applyAlignment="1">
      <alignment horizontal="center" vertical="center"/>
    </xf>
    <xf numFmtId="3" fontId="12" fillId="0" borderId="53" xfId="17" applyNumberFormat="1" applyFont="1" applyBorder="1" applyAlignment="1">
      <alignment horizontal="center" vertical="center"/>
    </xf>
    <xf numFmtId="4" fontId="12" fillId="0" borderId="35" xfId="17" applyNumberFormat="1" applyFont="1" applyBorder="1" applyAlignment="1">
      <alignment vertical="center"/>
    </xf>
    <xf numFmtId="3" fontId="12" fillId="0" borderId="4" xfId="17" applyNumberFormat="1" applyFont="1" applyBorder="1" applyAlignment="1">
      <alignment vertical="center"/>
    </xf>
    <xf numFmtId="4" fontId="12" fillId="0" borderId="4" xfId="17" applyNumberFormat="1" applyFont="1" applyBorder="1" applyAlignment="1">
      <alignment vertical="center"/>
    </xf>
    <xf numFmtId="4" fontId="12" fillId="0" borderId="21" xfId="17" applyNumberFormat="1" applyFont="1" applyBorder="1" applyAlignment="1">
      <alignment vertical="center"/>
    </xf>
    <xf numFmtId="3" fontId="12" fillId="0" borderId="51" xfId="17" applyNumberFormat="1" applyFont="1" applyBorder="1" applyAlignment="1">
      <alignment horizontal="center" vertical="center"/>
    </xf>
    <xf numFmtId="172" fontId="12" fillId="0" borderId="151" xfId="17" applyNumberFormat="1" applyFont="1" applyBorder="1" applyAlignment="1">
      <alignment vertical="center"/>
    </xf>
    <xf numFmtId="4" fontId="12" fillId="0" borderId="51" xfId="17" applyNumberFormat="1" applyFont="1" applyBorder="1" applyAlignment="1">
      <alignment horizontal="center" vertical="center"/>
    </xf>
    <xf numFmtId="172" fontId="12" fillId="0" borderId="51" xfId="17" applyNumberFormat="1" applyFont="1" applyBorder="1" applyAlignment="1">
      <alignment vertical="center"/>
    </xf>
    <xf numFmtId="172" fontId="12" fillId="0" borderId="66" xfId="17" applyNumberFormat="1" applyFont="1" applyBorder="1" applyAlignment="1">
      <alignment vertical="center"/>
    </xf>
    <xf numFmtId="0" fontId="12" fillId="0" borderId="29" xfId="17" applyFont="1" applyBorder="1" applyAlignment="1">
      <alignment horizontal="center" vertical="center"/>
    </xf>
    <xf numFmtId="0" fontId="12" fillId="0" borderId="4" xfId="17" applyFont="1" applyBorder="1" applyAlignment="1">
      <alignment vertical="center"/>
    </xf>
    <xf numFmtId="4" fontId="12" fillId="0" borderId="21" xfId="17" applyNumberFormat="1" applyFont="1" applyBorder="1" applyAlignment="1">
      <alignment horizontal="center" vertical="center"/>
    </xf>
    <xf numFmtId="171" fontId="12" fillId="0" borderId="66" xfId="17" applyNumberFormat="1" applyFont="1" applyBorder="1" applyAlignment="1">
      <alignment horizontal="center" vertical="center"/>
    </xf>
    <xf numFmtId="0" fontId="15" fillId="3" borderId="53" xfId="17" applyFont="1" applyFill="1" applyBorder="1" applyAlignment="1">
      <alignment horizontal="center" vertical="center"/>
    </xf>
    <xf numFmtId="0" fontId="15" fillId="3" borderId="50" xfId="17" applyFont="1" applyFill="1" applyBorder="1" applyAlignment="1">
      <alignment horizontal="center" vertical="center"/>
    </xf>
    <xf numFmtId="9" fontId="12" fillId="0" borderId="136" xfId="23" applyFont="1" applyBorder="1" applyAlignment="1">
      <alignment horizontal="center" vertical="center"/>
    </xf>
    <xf numFmtId="167" fontId="17" fillId="0" borderId="136" xfId="17" applyNumberFormat="1" applyFont="1" applyBorder="1" applyAlignment="1">
      <alignment vertical="center"/>
    </xf>
    <xf numFmtId="165" fontId="17" fillId="0" borderId="136" xfId="17" applyNumberFormat="1" applyFont="1" applyBorder="1" applyAlignment="1">
      <alignment horizontal="center" vertical="center"/>
    </xf>
    <xf numFmtId="168" fontId="12" fillId="0" borderId="136" xfId="17" applyNumberFormat="1" applyFont="1" applyBorder="1" applyAlignment="1">
      <alignment horizontal="center" vertical="center"/>
    </xf>
    <xf numFmtId="3" fontId="12" fillId="0" borderId="136" xfId="17" applyNumberFormat="1" applyFont="1" applyBorder="1" applyAlignment="1">
      <alignment horizontal="center" vertical="center"/>
    </xf>
    <xf numFmtId="0" fontId="12" fillId="0" borderId="105" xfId="17" applyFont="1" applyAlignment="1">
      <alignment horizontal="center" vertical="center"/>
    </xf>
    <xf numFmtId="171" fontId="12" fillId="0" borderId="4" xfId="17" applyNumberFormat="1" applyFont="1" applyBorder="1" applyAlignment="1">
      <alignment horizontal="center" vertical="center"/>
    </xf>
    <xf numFmtId="3" fontId="12" fillId="0" borderId="151" xfId="17" applyNumberFormat="1" applyFont="1" applyBorder="1" applyAlignment="1">
      <alignment horizontal="center" vertical="center"/>
    </xf>
    <xf numFmtId="4" fontId="12" fillId="0" borderId="34" xfId="17" applyNumberFormat="1" applyFont="1" applyBorder="1" applyAlignment="1">
      <alignment horizontal="center" vertical="center"/>
    </xf>
    <xf numFmtId="0" fontId="15" fillId="0" borderId="22" xfId="17" applyFont="1" applyBorder="1" applyAlignment="1">
      <alignment vertical="center"/>
    </xf>
    <xf numFmtId="3" fontId="12" fillId="0" borderId="66" xfId="17" applyNumberFormat="1" applyFont="1" applyBorder="1" applyAlignment="1">
      <alignment horizontal="center" vertical="center"/>
    </xf>
    <xf numFmtId="0" fontId="52" fillId="0" borderId="136" xfId="24" applyFont="1" applyBorder="1" applyAlignment="1">
      <alignment horizontal="center" vertical="center"/>
    </xf>
    <xf numFmtId="44" fontId="12" fillId="0" borderId="136" xfId="25" applyFont="1" applyFill="1" applyBorder="1" applyAlignment="1">
      <alignment horizontal="center" vertical="center"/>
    </xf>
    <xf numFmtId="171" fontId="12" fillId="0" borderId="136" xfId="17" applyNumberFormat="1" applyFont="1" applyBorder="1" applyAlignment="1">
      <alignment horizontal="center" vertical="center"/>
    </xf>
    <xf numFmtId="172" fontId="12" fillId="0" borderId="136" xfId="17" applyNumberFormat="1" applyFont="1" applyBorder="1" applyAlignment="1">
      <alignment vertical="center"/>
    </xf>
    <xf numFmtId="0" fontId="15" fillId="0" borderId="31" xfId="17" applyFont="1" applyBorder="1" applyAlignment="1">
      <alignment vertical="center"/>
    </xf>
    <xf numFmtId="0" fontId="18" fillId="4" borderId="4" xfId="17" applyFont="1" applyFill="1" applyBorder="1" applyAlignment="1">
      <alignment horizontal="center" vertical="center"/>
    </xf>
    <xf numFmtId="166" fontId="18" fillId="4" borderId="4" xfId="17" applyNumberFormat="1" applyFont="1" applyFill="1" applyBorder="1" applyAlignment="1">
      <alignment horizontal="center" vertical="center"/>
    </xf>
    <xf numFmtId="4" fontId="18" fillId="4" borderId="4" xfId="17" applyNumberFormat="1" applyFont="1" applyFill="1" applyBorder="1" applyAlignment="1">
      <alignment horizontal="center" vertical="center"/>
    </xf>
    <xf numFmtId="168" fontId="12" fillId="0" borderId="21" xfId="17" applyNumberFormat="1" applyFont="1" applyBorder="1" applyAlignment="1">
      <alignment horizontal="right" vertical="center"/>
    </xf>
    <xf numFmtId="172" fontId="12" fillId="0" borderId="4" xfId="17" applyNumberFormat="1" applyFont="1" applyBorder="1" applyAlignment="1">
      <alignment horizontal="right" vertical="center"/>
    </xf>
    <xf numFmtId="0" fontId="10" fillId="0" borderId="136" xfId="17" applyFont="1" applyBorder="1" applyAlignment="1">
      <alignment vertical="center" wrapText="1"/>
    </xf>
    <xf numFmtId="0" fontId="10" fillId="0" borderId="136" xfId="17" applyFont="1" applyBorder="1" applyAlignment="1">
      <alignment horizontal="center" vertical="center"/>
    </xf>
    <xf numFmtId="167" fontId="9" fillId="0" borderId="136" xfId="17" applyNumberFormat="1" applyFont="1" applyBorder="1" applyAlignment="1">
      <alignment horizontal="right" vertical="center"/>
    </xf>
    <xf numFmtId="2" fontId="41" fillId="15" borderId="4" xfId="0" applyNumberFormat="1" applyFont="1" applyFill="1" applyBorder="1" applyAlignment="1">
      <alignment vertical="center" wrapText="1"/>
    </xf>
    <xf numFmtId="2" fontId="41" fillId="15" borderId="123" xfId="0" applyNumberFormat="1" applyFont="1" applyFill="1" applyBorder="1" applyAlignment="1">
      <alignment horizontal="right" vertical="center" wrapText="1"/>
    </xf>
    <xf numFmtId="2" fontId="42" fillId="20" borderId="181" xfId="22" applyNumberFormat="1" applyFont="1" applyFill="1" applyBorder="1" applyAlignment="1">
      <alignment horizontal="right" vertical="center" wrapText="1"/>
    </xf>
    <xf numFmtId="44" fontId="12" fillId="0" borderId="105" xfId="25" applyFont="1" applyAlignment="1">
      <alignment vertical="center"/>
    </xf>
    <xf numFmtId="0" fontId="2" fillId="0" borderId="0" xfId="0" applyFont="1" applyAlignment="1">
      <alignment vertical="center"/>
    </xf>
    <xf numFmtId="0" fontId="9" fillId="15" borderId="102" xfId="0" applyFont="1" applyFill="1" applyBorder="1" applyAlignment="1">
      <alignment horizontal="center" vertical="center" wrapText="1"/>
    </xf>
    <xf numFmtId="44" fontId="36" fillId="0" borderId="0" xfId="14" applyFont="1" applyAlignment="1">
      <alignment vertical="center"/>
    </xf>
    <xf numFmtId="44" fontId="36" fillId="0" borderId="0" xfId="0" applyNumberFormat="1" applyFont="1" applyAlignment="1">
      <alignment vertical="center"/>
    </xf>
    <xf numFmtId="0" fontId="10" fillId="0" borderId="105" xfId="17" applyFont="1" applyAlignment="1">
      <alignment vertical="center" wrapText="1"/>
    </xf>
    <xf numFmtId="0" fontId="10" fillId="0" borderId="105" xfId="17" applyFont="1" applyAlignment="1">
      <alignment horizontal="center" vertical="center"/>
    </xf>
    <xf numFmtId="167" fontId="9" fillId="0" borderId="105" xfId="17" applyNumberFormat="1" applyFont="1" applyAlignment="1">
      <alignment horizontal="right" vertical="center"/>
    </xf>
    <xf numFmtId="0" fontId="34" fillId="0" borderId="65" xfId="0" applyFont="1" applyBorder="1" applyAlignment="1">
      <alignment horizontal="center" vertical="center"/>
    </xf>
    <xf numFmtId="167" fontId="34" fillId="0" borderId="4" xfId="0" applyNumberFormat="1" applyFont="1" applyBorder="1" applyAlignment="1">
      <alignment vertical="center"/>
    </xf>
    <xf numFmtId="167" fontId="34" fillId="0" borderId="83" xfId="0" applyNumberFormat="1" applyFont="1" applyBorder="1" applyAlignment="1">
      <alignment horizontal="right" vertical="center"/>
    </xf>
    <xf numFmtId="0" fontId="42" fillId="0" borderId="65" xfId="17" applyFont="1" applyBorder="1" applyAlignment="1">
      <alignment vertical="center"/>
    </xf>
    <xf numFmtId="0" fontId="12" fillId="0" borderId="63" xfId="17" applyFont="1" applyBorder="1" applyAlignment="1">
      <alignment horizontal="left" vertical="center"/>
    </xf>
    <xf numFmtId="0" fontId="42" fillId="0" borderId="112" xfId="17" applyFont="1" applyBorder="1" applyAlignment="1">
      <alignment vertical="center"/>
    </xf>
    <xf numFmtId="0" fontId="53" fillId="0" borderId="105" xfId="26"/>
    <xf numFmtId="0" fontId="54" fillId="0" borderId="105" xfId="26" applyFont="1" applyAlignment="1">
      <alignment vertical="center"/>
    </xf>
    <xf numFmtId="0" fontId="54" fillId="0" borderId="105" xfId="26" applyFont="1" applyAlignment="1">
      <alignment horizontal="center" vertical="center"/>
    </xf>
    <xf numFmtId="0" fontId="54" fillId="3" borderId="15" xfId="26" applyFont="1" applyFill="1" applyBorder="1" applyAlignment="1">
      <alignment horizontal="center" vertical="center"/>
    </xf>
    <xf numFmtId="0" fontId="54" fillId="3" borderId="16" xfId="26" applyFont="1" applyFill="1" applyBorder="1" applyAlignment="1">
      <alignment horizontal="center" vertical="center"/>
    </xf>
    <xf numFmtId="3" fontId="56" fillId="0" borderId="53" xfId="26" applyNumberFormat="1" applyFont="1" applyBorder="1" applyAlignment="1">
      <alignment horizontal="center" vertical="center"/>
    </xf>
    <xf numFmtId="0" fontId="56" fillId="0" borderId="105" xfId="26" applyFont="1" applyAlignment="1">
      <alignment vertical="center"/>
    </xf>
    <xf numFmtId="4" fontId="56" fillId="0" borderId="53" xfId="26" applyNumberFormat="1" applyFont="1" applyBorder="1" applyAlignment="1">
      <alignment vertical="center"/>
    </xf>
    <xf numFmtId="168" fontId="56" fillId="0" borderId="21" xfId="26" applyNumberFormat="1" applyFont="1" applyBorder="1" applyAlignment="1">
      <alignment vertical="center"/>
    </xf>
    <xf numFmtId="0" fontId="56" fillId="0" borderId="4" xfId="26" applyFont="1" applyBorder="1" applyAlignment="1">
      <alignment horizontal="center" vertical="center" wrapText="1"/>
    </xf>
    <xf numFmtId="164" fontId="56" fillId="0" borderId="4" xfId="26" applyNumberFormat="1" applyFont="1" applyBorder="1" applyAlignment="1">
      <alignment horizontal="center" vertical="center"/>
    </xf>
    <xf numFmtId="3" fontId="56" fillId="0" borderId="4" xfId="26" applyNumberFormat="1" applyFont="1" applyBorder="1" applyAlignment="1">
      <alignment horizontal="center" vertical="center"/>
    </xf>
    <xf numFmtId="10" fontId="56" fillId="0" borderId="105" xfId="26" applyNumberFormat="1" applyFont="1" applyAlignment="1">
      <alignment vertical="center"/>
    </xf>
    <xf numFmtId="4" fontId="56" fillId="0" borderId="105" xfId="26" applyNumberFormat="1" applyFont="1" applyAlignment="1">
      <alignment vertical="center"/>
    </xf>
    <xf numFmtId="4" fontId="54" fillId="0" borderId="105" xfId="26" applyNumberFormat="1" applyFont="1" applyAlignment="1">
      <alignment horizontal="center" vertical="center"/>
    </xf>
    <xf numFmtId="168" fontId="54" fillId="0" borderId="32" xfId="26" applyNumberFormat="1" applyFont="1" applyBorder="1" applyAlignment="1">
      <alignment vertical="center"/>
    </xf>
    <xf numFmtId="0" fontId="54" fillId="3" borderId="53" xfId="26" applyFont="1" applyFill="1" applyBorder="1" applyAlignment="1">
      <alignment horizontal="center" vertical="center"/>
    </xf>
    <xf numFmtId="0" fontId="54" fillId="3" borderId="50" xfId="26" applyFont="1" applyFill="1" applyBorder="1" applyAlignment="1">
      <alignment horizontal="center" vertical="center"/>
    </xf>
    <xf numFmtId="0" fontId="54" fillId="0" borderId="33" xfId="26" applyFont="1" applyBorder="1" applyAlignment="1">
      <alignment vertical="center"/>
    </xf>
    <xf numFmtId="3" fontId="56" fillId="0" borderId="34" xfId="26" applyNumberFormat="1" applyFont="1" applyBorder="1" applyAlignment="1">
      <alignment horizontal="center" vertical="center"/>
    </xf>
    <xf numFmtId="166" fontId="56" fillId="0" borderId="34" xfId="26" applyNumberFormat="1" applyFont="1" applyBorder="1" applyAlignment="1">
      <alignment horizontal="center" vertical="center"/>
    </xf>
    <xf numFmtId="4" fontId="56" fillId="0" borderId="34" xfId="26" applyNumberFormat="1" applyFont="1" applyBorder="1" applyAlignment="1">
      <alignment horizontal="center" vertical="center"/>
    </xf>
    <xf numFmtId="3" fontId="56" fillId="0" borderId="35" xfId="26" applyNumberFormat="1" applyFont="1" applyBorder="1" applyAlignment="1">
      <alignment vertical="center"/>
    </xf>
    <xf numFmtId="0" fontId="54" fillId="0" borderId="22" xfId="26" applyFont="1" applyBorder="1" applyAlignment="1">
      <alignment vertical="center"/>
    </xf>
    <xf numFmtId="0" fontId="57" fillId="4" borderId="4" xfId="26" applyFont="1" applyFill="1" applyBorder="1" applyAlignment="1">
      <alignment horizontal="center" vertical="center"/>
    </xf>
    <xf numFmtId="166" fontId="56" fillId="0" borderId="4" xfId="26" applyNumberFormat="1" applyFont="1" applyBorder="1" applyAlignment="1">
      <alignment horizontal="center" vertical="center"/>
    </xf>
    <xf numFmtId="4" fontId="57" fillId="4" borderId="4" xfId="26" applyNumberFormat="1" applyFont="1" applyFill="1" applyBorder="1" applyAlignment="1">
      <alignment horizontal="center" vertical="center"/>
    </xf>
    <xf numFmtId="166" fontId="56" fillId="0" borderId="66" xfId="26" applyNumberFormat="1" applyFont="1" applyBorder="1" applyAlignment="1">
      <alignment horizontal="center" vertical="center"/>
    </xf>
    <xf numFmtId="0" fontId="57" fillId="4" borderId="63" xfId="26" applyFont="1" applyFill="1" applyBorder="1" applyAlignment="1">
      <alignment horizontal="left" vertical="center"/>
    </xf>
    <xf numFmtId="0" fontId="57" fillId="4" borderId="112" xfId="26" applyFont="1" applyFill="1" applyBorder="1" applyAlignment="1">
      <alignment horizontal="left" vertical="center"/>
    </xf>
    <xf numFmtId="0" fontId="57" fillId="4" borderId="65" xfId="26" applyFont="1" applyFill="1" applyBorder="1" applyAlignment="1">
      <alignment horizontal="left" vertical="center"/>
    </xf>
    <xf numFmtId="0" fontId="57" fillId="4" borderId="66" xfId="26" applyFont="1" applyFill="1" applyBorder="1" applyAlignment="1">
      <alignment horizontal="center" vertical="center"/>
    </xf>
    <xf numFmtId="166" fontId="57" fillId="4" borderId="66" xfId="26" applyNumberFormat="1" applyFont="1" applyFill="1" applyBorder="1" applyAlignment="1">
      <alignment horizontal="center" vertical="center"/>
    </xf>
    <xf numFmtId="4" fontId="57" fillId="4" borderId="66" xfId="26" applyNumberFormat="1" applyFont="1" applyFill="1" applyBorder="1" applyAlignment="1">
      <alignment horizontal="center" vertical="center"/>
    </xf>
    <xf numFmtId="166" fontId="57" fillId="4" borderId="4" xfId="26" applyNumberFormat="1" applyFont="1" applyFill="1" applyBorder="1" applyAlignment="1">
      <alignment horizontal="center" vertical="center"/>
    </xf>
    <xf numFmtId="0" fontId="54" fillId="3" borderId="34" xfId="26" applyFont="1" applyFill="1" applyBorder="1" applyAlignment="1">
      <alignment horizontal="center" vertical="center" wrapText="1"/>
    </xf>
    <xf numFmtId="0" fontId="54" fillId="3" borderId="35" xfId="26" applyFont="1" applyFill="1" applyBorder="1" applyAlignment="1">
      <alignment horizontal="center" vertical="center" wrapText="1"/>
    </xf>
    <xf numFmtId="0" fontId="56" fillId="0" borderId="37" xfId="26" applyFont="1" applyBorder="1" applyAlignment="1">
      <alignment vertical="center"/>
    </xf>
    <xf numFmtId="0" fontId="56" fillId="0" borderId="122" xfId="26" applyFont="1" applyBorder="1" applyAlignment="1">
      <alignment vertical="center"/>
    </xf>
    <xf numFmtId="4" fontId="56" fillId="0" borderId="42" xfId="26" applyNumberFormat="1" applyFont="1" applyBorder="1" applyAlignment="1">
      <alignment horizontal="center" vertical="center"/>
    </xf>
    <xf numFmtId="171" fontId="56" fillId="0" borderId="4" xfId="26" applyNumberFormat="1" applyFont="1" applyBorder="1" applyAlignment="1">
      <alignment horizontal="center" vertical="center"/>
    </xf>
    <xf numFmtId="0" fontId="56" fillId="0" borderId="28" xfId="26" applyFont="1" applyBorder="1" applyAlignment="1">
      <alignment horizontal="center" vertical="center"/>
    </xf>
    <xf numFmtId="171" fontId="56" fillId="0" borderId="67" xfId="26" applyNumberFormat="1" applyFont="1" applyBorder="1" applyAlignment="1">
      <alignment horizontal="center" vertical="center"/>
    </xf>
    <xf numFmtId="171" fontId="56" fillId="0" borderId="29" xfId="26" applyNumberFormat="1" applyFont="1" applyBorder="1" applyAlignment="1">
      <alignment horizontal="center" vertical="center"/>
    </xf>
    <xf numFmtId="4" fontId="56" fillId="0" borderId="105" xfId="26" applyNumberFormat="1" applyFont="1" applyAlignment="1">
      <alignment horizontal="center" vertical="center"/>
    </xf>
    <xf numFmtId="3" fontId="56" fillId="0" borderId="105" xfId="26" applyNumberFormat="1" applyFont="1" applyAlignment="1">
      <alignment vertical="center"/>
    </xf>
    <xf numFmtId="4" fontId="54" fillId="0" borderId="32" xfId="26" applyNumberFormat="1" applyFont="1" applyBorder="1" applyAlignment="1">
      <alignment vertical="center"/>
    </xf>
    <xf numFmtId="166" fontId="56" fillId="0" borderId="21" xfId="26" applyNumberFormat="1" applyFont="1" applyBorder="1" applyAlignment="1">
      <alignment vertical="center"/>
    </xf>
    <xf numFmtId="166" fontId="56" fillId="0" borderId="29" xfId="26" applyNumberFormat="1" applyFont="1" applyBorder="1" applyAlignment="1">
      <alignment horizontal="center" vertical="center"/>
    </xf>
    <xf numFmtId="9" fontId="56" fillId="0" borderId="29" xfId="26" applyNumberFormat="1" applyFont="1" applyBorder="1" applyAlignment="1">
      <alignment horizontal="center" vertical="center"/>
    </xf>
    <xf numFmtId="4" fontId="56" fillId="0" borderId="29" xfId="26" applyNumberFormat="1" applyFont="1" applyBorder="1" applyAlignment="1">
      <alignment vertical="center"/>
    </xf>
    <xf numFmtId="3" fontId="56" fillId="0" borderId="29" xfId="26" applyNumberFormat="1" applyFont="1" applyBorder="1" applyAlignment="1">
      <alignment horizontal="center" vertical="center"/>
    </xf>
    <xf numFmtId="3" fontId="56" fillId="0" borderId="30" xfId="26" applyNumberFormat="1" applyFont="1" applyBorder="1" applyAlignment="1">
      <alignment horizontal="center" vertical="center"/>
    </xf>
    <xf numFmtId="170" fontId="56" fillId="0" borderId="105" xfId="26" applyNumberFormat="1" applyFont="1" applyAlignment="1">
      <alignment vertical="center"/>
    </xf>
    <xf numFmtId="9" fontId="56" fillId="0" borderId="4" xfId="26" applyNumberFormat="1" applyFont="1" applyBorder="1" applyAlignment="1">
      <alignment horizontal="center" vertical="center"/>
    </xf>
    <xf numFmtId="167" fontId="17" fillId="0" borderId="4" xfId="26" applyNumberFormat="1" applyFont="1" applyBorder="1" applyAlignment="1">
      <alignment vertical="center"/>
    </xf>
    <xf numFmtId="165" fontId="17" fillId="0" borderId="4" xfId="26" applyNumberFormat="1" applyFont="1" applyBorder="1" applyAlignment="1">
      <alignment horizontal="center" vertical="center"/>
    </xf>
    <xf numFmtId="168" fontId="56" fillId="0" borderId="4" xfId="26" applyNumberFormat="1" applyFont="1" applyBorder="1" applyAlignment="1">
      <alignment horizontal="center" vertical="center"/>
    </xf>
    <xf numFmtId="0" fontId="56" fillId="0" borderId="105" xfId="26" applyFont="1" applyAlignment="1">
      <alignment horizontal="center" vertical="center"/>
    </xf>
    <xf numFmtId="0" fontId="53" fillId="0" borderId="105" xfId="27"/>
    <xf numFmtId="0" fontId="54" fillId="0" borderId="105" xfId="27" applyFont="1" applyAlignment="1">
      <alignment vertical="center"/>
    </xf>
    <xf numFmtId="0" fontId="15" fillId="0" borderId="105" xfId="27" applyFont="1" applyAlignment="1">
      <alignment horizontal="center" vertical="center"/>
    </xf>
    <xf numFmtId="0" fontId="54" fillId="0" borderId="105" xfId="27" applyFont="1" applyAlignment="1">
      <alignment horizontal="center" vertical="center"/>
    </xf>
    <xf numFmtId="0" fontId="54" fillId="3" borderId="15" xfId="27" applyFont="1" applyFill="1" applyBorder="1" applyAlignment="1">
      <alignment horizontal="center" vertical="center"/>
    </xf>
    <xf numFmtId="0" fontId="15" fillId="3" borderId="15" xfId="28" applyFont="1" applyFill="1" applyBorder="1" applyAlignment="1">
      <alignment horizontal="center" vertical="center"/>
    </xf>
    <xf numFmtId="0" fontId="54" fillId="3" borderId="16" xfId="27" applyFont="1" applyFill="1" applyBorder="1" applyAlignment="1">
      <alignment horizontal="center" vertical="center"/>
    </xf>
    <xf numFmtId="3" fontId="56" fillId="0" borderId="34" xfId="27" applyNumberFormat="1" applyFont="1" applyBorder="1" applyAlignment="1">
      <alignment horizontal="center" vertical="center"/>
    </xf>
    <xf numFmtId="4" fontId="56" fillId="0" borderId="34" xfId="27" applyNumberFormat="1" applyFont="1" applyBorder="1" applyAlignment="1">
      <alignment vertical="center"/>
    </xf>
    <xf numFmtId="4" fontId="12" fillId="0" borderId="34" xfId="28" applyNumberFormat="1" applyFont="1" applyBorder="1" applyAlignment="1">
      <alignment vertical="center"/>
    </xf>
    <xf numFmtId="3" fontId="56" fillId="0" borderId="35" xfId="27" applyNumberFormat="1" applyFont="1" applyBorder="1" applyAlignment="1">
      <alignment vertical="center"/>
    </xf>
    <xf numFmtId="3" fontId="56" fillId="0" borderId="95" xfId="27" applyNumberFormat="1" applyFont="1" applyBorder="1" applyAlignment="1">
      <alignment horizontal="center" vertical="center"/>
    </xf>
    <xf numFmtId="3" fontId="56" fillId="0" borderId="4" xfId="27" applyNumberFormat="1" applyFont="1" applyBorder="1" applyAlignment="1">
      <alignment horizontal="center" vertical="center"/>
    </xf>
    <xf numFmtId="171" fontId="12" fillId="0" borderId="4" xfId="28" applyNumberFormat="1" applyFont="1" applyBorder="1" applyAlignment="1">
      <alignment horizontal="center" vertical="center"/>
    </xf>
    <xf numFmtId="168" fontId="56" fillId="0" borderId="21" xfId="27" applyNumberFormat="1" applyFont="1" applyBorder="1" applyAlignment="1">
      <alignment vertical="center"/>
    </xf>
    <xf numFmtId="4" fontId="56" fillId="0" borderId="4" xfId="27" applyNumberFormat="1" applyFont="1" applyBorder="1" applyAlignment="1">
      <alignment horizontal="center" vertical="center"/>
    </xf>
    <xf numFmtId="4" fontId="56" fillId="0" borderId="95" xfId="27" applyNumberFormat="1" applyFont="1" applyBorder="1" applyAlignment="1">
      <alignment horizontal="right" vertical="center" wrapText="1"/>
    </xf>
    <xf numFmtId="165" fontId="17" fillId="0" borderId="4" xfId="28" applyNumberFormat="1" applyFont="1" applyBorder="1" applyAlignment="1">
      <alignment horizontal="center" vertical="center"/>
    </xf>
    <xf numFmtId="10" fontId="56" fillId="0" borderId="105" xfId="27" applyNumberFormat="1" applyFont="1" applyAlignment="1">
      <alignment vertical="center"/>
    </xf>
    <xf numFmtId="4" fontId="56" fillId="0" borderId="105" xfId="27" applyNumberFormat="1" applyFont="1" applyAlignment="1">
      <alignment vertical="center"/>
    </xf>
    <xf numFmtId="4" fontId="15" fillId="0" borderId="105" xfId="28" applyNumberFormat="1" applyFont="1" applyAlignment="1">
      <alignment horizontal="center" vertical="center"/>
    </xf>
    <xf numFmtId="4" fontId="54" fillId="0" borderId="105" xfId="27" applyNumberFormat="1" applyFont="1" applyAlignment="1">
      <alignment horizontal="center" vertical="center"/>
    </xf>
    <xf numFmtId="168" fontId="54" fillId="0" borderId="32" xfId="27" applyNumberFormat="1" applyFont="1" applyBorder="1" applyAlignment="1">
      <alignment vertical="center"/>
    </xf>
    <xf numFmtId="0" fontId="15" fillId="0" borderId="105" xfId="28" applyFont="1" applyAlignment="1">
      <alignment horizontal="center" vertical="center"/>
    </xf>
    <xf numFmtId="0" fontId="54" fillId="3" borderId="53" xfId="27" applyFont="1" applyFill="1" applyBorder="1" applyAlignment="1">
      <alignment horizontal="center" vertical="center"/>
    </xf>
    <xf numFmtId="0" fontId="15" fillId="3" borderId="53" xfId="28" applyFont="1" applyFill="1" applyBorder="1" applyAlignment="1">
      <alignment horizontal="center" vertical="center"/>
    </xf>
    <xf numFmtId="0" fontId="54" fillId="3" borderId="50" xfId="27" applyFont="1" applyFill="1" applyBorder="1" applyAlignment="1">
      <alignment horizontal="center" vertical="center"/>
    </xf>
    <xf numFmtId="0" fontId="54" fillId="0" borderId="33" xfId="27" applyFont="1" applyBorder="1" applyAlignment="1">
      <alignment vertical="center"/>
    </xf>
    <xf numFmtId="3" fontId="56" fillId="0" borderId="51" xfId="27" applyNumberFormat="1" applyFont="1" applyBorder="1" applyAlignment="1">
      <alignment horizontal="center" vertical="center"/>
    </xf>
    <xf numFmtId="172" fontId="56" fillId="0" borderId="51" xfId="27" applyNumberFormat="1" applyFont="1" applyBorder="1" applyAlignment="1">
      <alignment vertical="center"/>
    </xf>
    <xf numFmtId="4" fontId="12" fillId="0" borderId="51" xfId="28" applyNumberFormat="1" applyFont="1" applyBorder="1" applyAlignment="1">
      <alignment horizontal="center" vertical="center"/>
    </xf>
    <xf numFmtId="0" fontId="54" fillId="0" borderId="22" xfId="27" applyFont="1" applyBorder="1" applyAlignment="1">
      <alignment vertical="center"/>
    </xf>
    <xf numFmtId="172" fontId="56" fillId="0" borderId="4" xfId="27" applyNumberFormat="1" applyFont="1" applyBorder="1" applyAlignment="1">
      <alignment vertical="center"/>
    </xf>
    <xf numFmtId="4" fontId="12" fillId="0" borderId="4" xfId="28" applyNumberFormat="1" applyFont="1" applyBorder="1" applyAlignment="1">
      <alignment horizontal="center" vertical="center"/>
    </xf>
    <xf numFmtId="0" fontId="59" fillId="0" borderId="4" xfId="27" applyFont="1" applyBorder="1" applyAlignment="1">
      <alignment horizontal="center" vertical="center"/>
    </xf>
    <xf numFmtId="174" fontId="56" fillId="0" borderId="4" xfId="27" applyNumberFormat="1" applyFont="1" applyBorder="1" applyAlignment="1">
      <alignment horizontal="center" vertical="center"/>
    </xf>
    <xf numFmtId="171" fontId="12" fillId="0" borderId="136" xfId="28" applyNumberFormat="1" applyFont="1" applyBorder="1" applyAlignment="1">
      <alignment horizontal="center" vertical="center"/>
    </xf>
    <xf numFmtId="0" fontId="54" fillId="0" borderId="31" xfId="27" applyFont="1" applyBorder="1" applyAlignment="1">
      <alignment vertical="center"/>
    </xf>
    <xf numFmtId="0" fontId="54" fillId="3" borderId="34" xfId="27" applyFont="1" applyFill="1" applyBorder="1" applyAlignment="1">
      <alignment horizontal="center" vertical="center" wrapText="1"/>
    </xf>
    <xf numFmtId="0" fontId="15" fillId="3" borderId="34" xfId="28" applyFont="1" applyFill="1" applyBorder="1" applyAlignment="1">
      <alignment horizontal="center" vertical="center" wrapText="1"/>
    </xf>
    <xf numFmtId="0" fontId="54" fillId="3" borderId="35" xfId="27" applyFont="1" applyFill="1" applyBorder="1" applyAlignment="1">
      <alignment horizontal="center" vertical="center" wrapText="1"/>
    </xf>
    <xf numFmtId="4" fontId="17" fillId="0" borderId="4" xfId="27" applyNumberFormat="1" applyFont="1" applyBorder="1" applyAlignment="1">
      <alignment horizontal="center" vertical="center"/>
    </xf>
    <xf numFmtId="165" fontId="17" fillId="0" borderId="4" xfId="27" applyNumberFormat="1" applyFont="1" applyBorder="1" applyAlignment="1">
      <alignment horizontal="center" vertical="center"/>
    </xf>
    <xf numFmtId="166" fontId="12" fillId="0" borderId="4" xfId="28" applyNumberFormat="1" applyFont="1" applyBorder="1" applyAlignment="1">
      <alignment horizontal="center" vertical="center"/>
    </xf>
    <xf numFmtId="166" fontId="56" fillId="0" borderId="21" xfId="27" applyNumberFormat="1" applyFont="1" applyBorder="1" applyAlignment="1">
      <alignment horizontal="center" vertical="center"/>
    </xf>
    <xf numFmtId="0" fontId="56" fillId="0" borderId="4" xfId="27" applyFont="1" applyBorder="1" applyAlignment="1">
      <alignment vertical="center"/>
    </xf>
    <xf numFmtId="4" fontId="56" fillId="0" borderId="4" xfId="27" applyNumberFormat="1" applyFont="1" applyBorder="1" applyAlignment="1">
      <alignment vertical="center"/>
    </xf>
    <xf numFmtId="4" fontId="56" fillId="0" borderId="21" xfId="27" applyNumberFormat="1" applyFont="1" applyBorder="1" applyAlignment="1">
      <alignment horizontal="center" vertical="center"/>
    </xf>
    <xf numFmtId="0" fontId="56" fillId="0" borderId="29" xfId="27" applyFont="1" applyBorder="1" applyAlignment="1">
      <alignment vertical="center"/>
    </xf>
    <xf numFmtId="4" fontId="56" fillId="0" borderId="29" xfId="27" applyNumberFormat="1" applyFont="1" applyBorder="1" applyAlignment="1">
      <alignment vertical="center"/>
    </xf>
    <xf numFmtId="4" fontId="12" fillId="0" borderId="29" xfId="28" applyNumberFormat="1" applyFont="1" applyBorder="1" applyAlignment="1">
      <alignment horizontal="center" vertical="center"/>
    </xf>
    <xf numFmtId="4" fontId="56" fillId="0" borderId="30" xfId="27" applyNumberFormat="1" applyFont="1" applyBorder="1" applyAlignment="1">
      <alignment horizontal="center" vertical="center"/>
    </xf>
    <xf numFmtId="4" fontId="56" fillId="0" borderId="105" xfId="27" applyNumberFormat="1" applyFont="1" applyAlignment="1">
      <alignment horizontal="center" vertical="center"/>
    </xf>
    <xf numFmtId="3" fontId="56" fillId="0" borderId="105" xfId="27" applyNumberFormat="1" applyFont="1" applyAlignment="1">
      <alignment vertical="center"/>
    </xf>
    <xf numFmtId="4" fontId="54" fillId="0" borderId="32" xfId="27" applyNumberFormat="1" applyFont="1" applyBorder="1" applyAlignment="1">
      <alignment vertical="center"/>
    </xf>
    <xf numFmtId="166" fontId="56" fillId="0" borderId="4" xfId="27" applyNumberFormat="1" applyFont="1" applyBorder="1" applyAlignment="1">
      <alignment horizontal="right" vertical="center"/>
    </xf>
    <xf numFmtId="10" fontId="56" fillId="0" borderId="4" xfId="27" applyNumberFormat="1" applyFont="1" applyBorder="1" applyAlignment="1">
      <alignment horizontal="center" vertical="center"/>
    </xf>
    <xf numFmtId="166" fontId="56" fillId="0" borderId="4" xfId="27" applyNumberFormat="1" applyFont="1" applyBorder="1" applyAlignment="1">
      <alignment horizontal="center" vertical="center"/>
    </xf>
    <xf numFmtId="166" fontId="56" fillId="0" borderId="21" xfId="27" applyNumberFormat="1" applyFont="1" applyBorder="1" applyAlignment="1">
      <alignment vertical="center"/>
    </xf>
    <xf numFmtId="3" fontId="12" fillId="0" borderId="153" xfId="28" applyNumberFormat="1" applyFont="1" applyBorder="1" applyAlignment="1">
      <alignment horizontal="center" vertical="center"/>
    </xf>
    <xf numFmtId="166" fontId="56" fillId="0" borderId="29" xfId="27" applyNumberFormat="1" applyFont="1" applyBorder="1" applyAlignment="1">
      <alignment horizontal="center" vertical="center"/>
    </xf>
    <xf numFmtId="9" fontId="56" fillId="0" borderId="29" xfId="27" applyNumberFormat="1" applyFont="1" applyBorder="1" applyAlignment="1">
      <alignment horizontal="center" vertical="center"/>
    </xf>
    <xf numFmtId="3" fontId="12" fillId="0" borderId="29" xfId="28" applyNumberFormat="1" applyFont="1" applyBorder="1" applyAlignment="1">
      <alignment horizontal="center" vertical="center"/>
    </xf>
    <xf numFmtId="3" fontId="56" fillId="0" borderId="30" xfId="27" applyNumberFormat="1" applyFont="1" applyBorder="1" applyAlignment="1">
      <alignment horizontal="center" vertical="center"/>
    </xf>
    <xf numFmtId="170" fontId="56" fillId="0" borderId="105" xfId="27" applyNumberFormat="1" applyFont="1" applyAlignment="1">
      <alignment vertical="center"/>
    </xf>
    <xf numFmtId="0" fontId="56" fillId="0" borderId="105" xfId="27" applyFont="1" applyAlignment="1">
      <alignment vertical="center"/>
    </xf>
    <xf numFmtId="170" fontId="12" fillId="0" borderId="105" xfId="28" applyNumberFormat="1" applyFont="1" applyAlignment="1">
      <alignment horizontal="center" vertical="center"/>
    </xf>
    <xf numFmtId="4" fontId="54" fillId="0" borderId="105" xfId="27" applyNumberFormat="1" applyFont="1" applyAlignment="1">
      <alignment vertical="center"/>
    </xf>
    <xf numFmtId="168" fontId="54" fillId="0" borderId="105" xfId="27" applyNumberFormat="1" applyFont="1" applyAlignment="1">
      <alignment vertical="center"/>
    </xf>
    <xf numFmtId="9" fontId="56" fillId="0" borderId="4" xfId="27" applyNumberFormat="1" applyFont="1" applyBorder="1" applyAlignment="1">
      <alignment horizontal="center" vertical="center"/>
    </xf>
    <xf numFmtId="167" fontId="17" fillId="0" borderId="4" xfId="27" applyNumberFormat="1" applyFont="1" applyBorder="1" applyAlignment="1">
      <alignment vertical="center"/>
    </xf>
    <xf numFmtId="165" fontId="17" fillId="0" borderId="136" xfId="28" applyNumberFormat="1" applyFont="1" applyBorder="1" applyAlignment="1">
      <alignment horizontal="center" vertical="center"/>
    </xf>
    <xf numFmtId="168" fontId="56" fillId="0" borderId="4" xfId="27" applyNumberFormat="1" applyFont="1" applyBorder="1" applyAlignment="1">
      <alignment horizontal="center" vertical="center"/>
    </xf>
    <xf numFmtId="3" fontId="12" fillId="0" borderId="136" xfId="28" applyNumberFormat="1" applyFont="1" applyBorder="1" applyAlignment="1">
      <alignment horizontal="center" vertical="center"/>
    </xf>
    <xf numFmtId="0" fontId="12" fillId="0" borderId="105" xfId="28" applyFont="1" applyAlignment="1">
      <alignment horizontal="center" vertical="center"/>
    </xf>
    <xf numFmtId="0" fontId="56" fillId="0" borderId="105" xfId="27" applyFont="1" applyAlignment="1">
      <alignment horizontal="center" vertical="center"/>
    </xf>
    <xf numFmtId="0" fontId="58" fillId="0" borderId="105" xfId="28" applyAlignment="1">
      <alignment vertical="center"/>
    </xf>
    <xf numFmtId="0" fontId="60" fillId="0" borderId="112" xfId="0" applyFont="1" applyBorder="1" applyAlignment="1">
      <alignment horizontal="center" vertical="center"/>
    </xf>
    <xf numFmtId="0" fontId="60" fillId="0" borderId="48" xfId="0" applyFont="1" applyBorder="1" applyAlignment="1">
      <alignment horizontal="left" vertical="center" wrapText="1"/>
    </xf>
    <xf numFmtId="0" fontId="60" fillId="0" borderId="4" xfId="0" applyFont="1" applyBorder="1" applyAlignment="1">
      <alignment horizontal="center" vertical="center"/>
    </xf>
    <xf numFmtId="2" fontId="60" fillId="15" borderId="4" xfId="0" applyNumberFormat="1" applyFont="1" applyFill="1" applyBorder="1" applyAlignment="1">
      <alignment vertical="center"/>
    </xf>
    <xf numFmtId="174" fontId="60" fillId="0" borderId="4" xfId="0" applyNumberFormat="1" applyFont="1" applyBorder="1" applyAlignment="1">
      <alignment vertical="center"/>
    </xf>
    <xf numFmtId="174" fontId="60" fillId="0" borderId="83" xfId="0" applyNumberFormat="1" applyFont="1" applyBorder="1" applyAlignment="1">
      <alignment horizontal="right" vertical="center"/>
    </xf>
    <xf numFmtId="0" fontId="9" fillId="15" borderId="138" xfId="0" applyFont="1" applyFill="1" applyBorder="1" applyAlignment="1">
      <alignment horizontal="center" vertical="center" wrapText="1"/>
    </xf>
    <xf numFmtId="0" fontId="9" fillId="15" borderId="137" xfId="0" applyFont="1" applyFill="1" applyBorder="1" applyAlignment="1">
      <alignment horizontal="center" vertical="center" wrapText="1"/>
    </xf>
    <xf numFmtId="0" fontId="9" fillId="15" borderId="182" xfId="0" applyFont="1" applyFill="1" applyBorder="1" applyAlignment="1">
      <alignment horizontal="center" vertical="center" wrapText="1"/>
    </xf>
    <xf numFmtId="186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0" fontId="10" fillId="0" borderId="136" xfId="0" applyFont="1" applyBorder="1" applyAlignment="1">
      <alignment vertical="center" wrapText="1"/>
    </xf>
    <xf numFmtId="0" fontId="10" fillId="0" borderId="136" xfId="0" applyFont="1" applyBorder="1" applyAlignment="1">
      <alignment horizontal="center" vertical="center"/>
    </xf>
    <xf numFmtId="167" fontId="12" fillId="0" borderId="35" xfId="0" applyNumberFormat="1" applyFont="1" applyBorder="1" applyAlignment="1">
      <alignment vertical="center"/>
    </xf>
    <xf numFmtId="166" fontId="12" fillId="0" borderId="35" xfId="0" applyNumberFormat="1" applyFont="1" applyBorder="1" applyAlignment="1">
      <alignment vertical="center"/>
    </xf>
    <xf numFmtId="167" fontId="12" fillId="0" borderId="35" xfId="17" applyNumberFormat="1" applyFont="1" applyBorder="1" applyAlignment="1">
      <alignment vertical="center"/>
    </xf>
    <xf numFmtId="166" fontId="12" fillId="0" borderId="35" xfId="17" applyNumberFormat="1" applyFont="1" applyBorder="1" applyAlignment="1">
      <alignment vertical="center"/>
    </xf>
    <xf numFmtId="166" fontId="12" fillId="0" borderId="21" xfId="17" applyNumberFormat="1" applyFont="1" applyBorder="1" applyAlignment="1">
      <alignment horizontal="right" vertical="center" wrapText="1"/>
    </xf>
    <xf numFmtId="8" fontId="44" fillId="0" borderId="105" xfId="17" applyNumberFormat="1" applyAlignment="1">
      <alignment vertical="center"/>
    </xf>
    <xf numFmtId="8" fontId="0" fillId="0" borderId="0" xfId="0" applyNumberFormat="1"/>
    <xf numFmtId="167" fontId="12" fillId="0" borderId="21" xfId="0" applyNumberFormat="1" applyFont="1" applyBorder="1" applyAlignment="1">
      <alignment vertical="center"/>
    </xf>
    <xf numFmtId="167" fontId="12" fillId="0" borderId="4" xfId="17" applyNumberFormat="1" applyFont="1" applyBorder="1" applyAlignment="1">
      <alignment vertical="center"/>
    </xf>
    <xf numFmtId="167" fontId="12" fillId="0" borderId="4" xfId="0" applyNumberFormat="1" applyFont="1" applyBorder="1" applyAlignment="1">
      <alignment horizontal="center" vertical="center"/>
    </xf>
    <xf numFmtId="167" fontId="12" fillId="0" borderId="29" xfId="0" applyNumberFormat="1" applyFont="1" applyBorder="1" applyAlignment="1">
      <alignment horizontal="center" vertical="center"/>
    </xf>
    <xf numFmtId="2" fontId="10" fillId="0" borderId="66" xfId="0" applyNumberFormat="1" applyFont="1" applyBorder="1" applyAlignment="1">
      <alignment vertical="center" wrapText="1"/>
    </xf>
    <xf numFmtId="2" fontId="10" fillId="0" borderId="95" xfId="0" applyNumberFormat="1" applyFont="1" applyBorder="1" applyAlignment="1">
      <alignment vertical="center" wrapText="1"/>
    </xf>
    <xf numFmtId="164" fontId="9" fillId="0" borderId="66" xfId="0" applyNumberFormat="1" applyFont="1" applyBorder="1" applyAlignment="1">
      <alignment horizontal="right" vertical="center"/>
    </xf>
    <xf numFmtId="167" fontId="9" fillId="0" borderId="4" xfId="2" applyNumberFormat="1" applyFont="1" applyBorder="1" applyAlignment="1">
      <alignment horizontal="right" vertical="center"/>
    </xf>
    <xf numFmtId="44" fontId="8" fillId="0" borderId="0" xfId="14" applyFont="1" applyAlignment="1">
      <alignment vertical="center"/>
    </xf>
    <xf numFmtId="0" fontId="19" fillId="0" borderId="48" xfId="0" applyFont="1" applyBorder="1" applyAlignment="1">
      <alignment horizontal="center" vertical="center"/>
    </xf>
    <xf numFmtId="0" fontId="7" fillId="0" borderId="24" xfId="0" applyFont="1" applyBorder="1"/>
    <xf numFmtId="0" fontId="7" fillId="0" borderId="25" xfId="0" applyFont="1" applyBorder="1"/>
    <xf numFmtId="0" fontId="19" fillId="0" borderId="54" xfId="0" applyFont="1" applyBorder="1" applyAlignment="1">
      <alignment horizontal="center" vertical="center"/>
    </xf>
    <xf numFmtId="0" fontId="7" fillId="0" borderId="57" xfId="0" applyFont="1" applyBorder="1"/>
    <xf numFmtId="0" fontId="15" fillId="0" borderId="6" xfId="0" applyFont="1" applyBorder="1" applyAlignment="1">
      <alignment horizontal="center" vertical="center"/>
    </xf>
    <xf numFmtId="0" fontId="7" fillId="0" borderId="7" xfId="0" applyFont="1" applyBorder="1"/>
    <xf numFmtId="0" fontId="7" fillId="0" borderId="8" xfId="0" applyFont="1" applyBorder="1"/>
    <xf numFmtId="0" fontId="15" fillId="0" borderId="9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/>
    <xf numFmtId="0" fontId="12" fillId="0" borderId="0" xfId="0" applyFont="1" applyAlignment="1">
      <alignment horizontal="left" vertical="center" wrapText="1"/>
    </xf>
    <xf numFmtId="0" fontId="0" fillId="0" borderId="0" xfId="0"/>
    <xf numFmtId="2" fontId="12" fillId="0" borderId="0" xfId="0" applyNumberFormat="1" applyFont="1" applyAlignment="1">
      <alignment horizontal="left" vertical="center" wrapText="1"/>
    </xf>
    <xf numFmtId="0" fontId="15" fillId="3" borderId="12" xfId="0" applyFont="1" applyFill="1" applyBorder="1" applyAlignment="1">
      <alignment horizontal="center" vertical="center"/>
    </xf>
    <xf numFmtId="0" fontId="7" fillId="0" borderId="13" xfId="0" applyFont="1" applyBorder="1"/>
    <xf numFmtId="0" fontId="7" fillId="0" borderId="14" xfId="0" applyFont="1" applyBorder="1"/>
    <xf numFmtId="0" fontId="15" fillId="0" borderId="17" xfId="0" applyFont="1" applyBorder="1" applyAlignment="1">
      <alignment horizontal="center" vertical="center"/>
    </xf>
    <xf numFmtId="0" fontId="7" fillId="0" borderId="22" xfId="0" applyFont="1" applyBorder="1"/>
    <xf numFmtId="0" fontId="7" fillId="0" borderId="31" xfId="0" applyFont="1" applyBorder="1"/>
    <xf numFmtId="0" fontId="12" fillId="0" borderId="26" xfId="0" applyFont="1" applyBorder="1" applyAlignment="1">
      <alignment horizontal="center" vertical="center"/>
    </xf>
    <xf numFmtId="0" fontId="7" fillId="0" borderId="27" xfId="0" applyFont="1" applyBorder="1"/>
    <xf numFmtId="0" fontId="7" fillId="0" borderId="28" xfId="0" applyFont="1" applyBorder="1"/>
    <xf numFmtId="0" fontId="12" fillId="0" borderId="18" xfId="0" applyFont="1" applyBorder="1" applyAlignment="1">
      <alignment horizontal="left" vertical="center"/>
    </xf>
    <xf numFmtId="0" fontId="7" fillId="0" borderId="19" xfId="0" applyFont="1" applyBorder="1"/>
    <xf numFmtId="0" fontId="7" fillId="0" borderId="20" xfId="0" applyFont="1" applyBorder="1"/>
    <xf numFmtId="0" fontId="17" fillId="0" borderId="23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7" fillId="0" borderId="38" xfId="0" applyFont="1" applyBorder="1"/>
    <xf numFmtId="0" fontId="7" fillId="0" borderId="39" xfId="0" applyFont="1" applyBorder="1"/>
    <xf numFmtId="0" fontId="15" fillId="0" borderId="33" xfId="0" applyFont="1" applyBorder="1" applyAlignment="1">
      <alignment horizontal="center" vertical="center"/>
    </xf>
    <xf numFmtId="0" fontId="7" fillId="0" borderId="36" xfId="0" applyFont="1" applyBorder="1"/>
    <xf numFmtId="0" fontId="7" fillId="0" borderId="41" xfId="0" applyFont="1" applyBorder="1"/>
    <xf numFmtId="0" fontId="15" fillId="3" borderId="18" xfId="0" applyFont="1" applyFill="1" applyBorder="1" applyAlignment="1">
      <alignment horizontal="center" vertical="center" wrapText="1"/>
    </xf>
    <xf numFmtId="0" fontId="7" fillId="0" borderId="42" xfId="0" applyFont="1" applyBorder="1"/>
    <xf numFmtId="0" fontId="12" fillId="0" borderId="23" xfId="0" applyFont="1" applyBorder="1" applyAlignment="1">
      <alignment horizontal="left" vertical="center"/>
    </xf>
    <xf numFmtId="0" fontId="12" fillId="0" borderId="23" xfId="0" applyFont="1" applyBorder="1" applyAlignment="1">
      <alignment horizontal="center" vertical="center"/>
    </xf>
    <xf numFmtId="0" fontId="15" fillId="3" borderId="43" xfId="0" applyFont="1" applyFill="1" applyBorder="1" applyAlignment="1">
      <alignment horizontal="center" vertical="center"/>
    </xf>
    <xf numFmtId="0" fontId="7" fillId="0" borderId="44" xfId="0" applyFont="1" applyBorder="1"/>
    <xf numFmtId="0" fontId="7" fillId="0" borderId="45" xfId="0" applyFont="1" applyBorder="1"/>
    <xf numFmtId="0" fontId="12" fillId="0" borderId="48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2" fillId="0" borderId="18" xfId="0" applyFont="1" applyBorder="1" applyAlignment="1">
      <alignment vertical="center"/>
    </xf>
    <xf numFmtId="0" fontId="12" fillId="0" borderId="23" xfId="0" applyFont="1" applyBorder="1" applyAlignment="1">
      <alignment vertical="center"/>
    </xf>
    <xf numFmtId="0" fontId="18" fillId="4" borderId="23" xfId="0" applyFont="1" applyFill="1" applyBorder="1" applyAlignment="1">
      <alignment horizontal="left" vertical="center"/>
    </xf>
    <xf numFmtId="0" fontId="12" fillId="0" borderId="18" xfId="0" applyFont="1" applyBorder="1" applyAlignment="1">
      <alignment horizontal="left" vertical="center" wrapText="1"/>
    </xf>
    <xf numFmtId="0" fontId="12" fillId="0" borderId="105" xfId="17" applyFont="1" applyAlignment="1">
      <alignment horizontal="center" vertical="center"/>
    </xf>
    <xf numFmtId="0" fontId="44" fillId="0" borderId="105" xfId="17" applyAlignment="1">
      <alignment vertical="center"/>
    </xf>
    <xf numFmtId="0" fontId="15" fillId="0" borderId="105" xfId="17" applyFont="1" applyAlignment="1">
      <alignment horizontal="center" vertical="center"/>
    </xf>
    <xf numFmtId="0" fontId="15" fillId="3" borderId="43" xfId="17" applyFont="1" applyFill="1" applyBorder="1" applyAlignment="1">
      <alignment horizontal="center" vertical="center"/>
    </xf>
    <xf numFmtId="0" fontId="42" fillId="0" borderId="44" xfId="17" applyFont="1" applyBorder="1" applyAlignment="1">
      <alignment vertical="center"/>
    </xf>
    <xf numFmtId="0" fontId="42" fillId="0" borderId="45" xfId="17" applyFont="1" applyBorder="1" applyAlignment="1">
      <alignment vertical="center"/>
    </xf>
    <xf numFmtId="0" fontId="15" fillId="0" borderId="17" xfId="17" applyFont="1" applyBorder="1" applyAlignment="1">
      <alignment horizontal="center" vertical="center"/>
    </xf>
    <xf numFmtId="0" fontId="42" fillId="0" borderId="22" xfId="17" applyFont="1" applyBorder="1" applyAlignment="1">
      <alignment vertical="center"/>
    </xf>
    <xf numFmtId="0" fontId="15" fillId="3" borderId="12" xfId="17" applyFont="1" applyFill="1" applyBorder="1" applyAlignment="1">
      <alignment horizontal="center" vertical="center"/>
    </xf>
    <xf numFmtId="0" fontId="42" fillId="0" borderId="14" xfId="17" applyFont="1" applyBorder="1" applyAlignment="1">
      <alignment vertical="center"/>
    </xf>
    <xf numFmtId="0" fontId="42" fillId="0" borderId="31" xfId="17" applyFont="1" applyBorder="1" applyAlignment="1">
      <alignment vertical="center"/>
    </xf>
    <xf numFmtId="0" fontId="12" fillId="0" borderId="63" xfId="17" applyFont="1" applyBorder="1" applyAlignment="1">
      <alignment vertical="center"/>
    </xf>
    <xf numFmtId="0" fontId="42" fillId="0" borderId="65" xfId="17" applyFont="1" applyBorder="1" applyAlignment="1">
      <alignment vertical="center"/>
    </xf>
    <xf numFmtId="0" fontId="12" fillId="0" borderId="63" xfId="17" applyFont="1" applyBorder="1" applyAlignment="1">
      <alignment horizontal="left" vertical="center"/>
    </xf>
    <xf numFmtId="0" fontId="12" fillId="0" borderId="26" xfId="17" applyFont="1" applyBorder="1" applyAlignment="1">
      <alignment horizontal="center" vertical="center"/>
    </xf>
    <xf numFmtId="0" fontId="42" fillId="0" borderId="28" xfId="17" applyFont="1" applyBorder="1" applyAlignment="1">
      <alignment vertical="center"/>
    </xf>
    <xf numFmtId="0" fontId="42" fillId="0" borderId="27" xfId="17" applyFont="1" applyBorder="1" applyAlignment="1">
      <alignment vertical="center"/>
    </xf>
    <xf numFmtId="0" fontId="15" fillId="0" borderId="33" xfId="17" applyFont="1" applyBorder="1" applyAlignment="1">
      <alignment horizontal="center" vertical="center"/>
    </xf>
    <xf numFmtId="0" fontId="42" fillId="0" borderId="36" xfId="17" applyFont="1" applyBorder="1" applyAlignment="1">
      <alignment vertical="center"/>
    </xf>
    <xf numFmtId="0" fontId="42" fillId="0" borderId="41" xfId="17" applyFont="1" applyBorder="1" applyAlignment="1">
      <alignment vertical="center"/>
    </xf>
    <xf numFmtId="0" fontId="12" fillId="0" borderId="63" xfId="17" applyFont="1" applyBorder="1" applyAlignment="1">
      <alignment horizontal="center" vertical="center"/>
    </xf>
    <xf numFmtId="0" fontId="42" fillId="0" borderId="112" xfId="17" applyFont="1" applyBorder="1" applyAlignment="1">
      <alignment vertical="center"/>
    </xf>
    <xf numFmtId="0" fontId="15" fillId="3" borderId="18" xfId="17" applyFont="1" applyFill="1" applyBorder="1" applyAlignment="1">
      <alignment horizontal="center" vertical="center" wrapText="1"/>
    </xf>
    <xf numFmtId="0" fontId="42" fillId="0" borderId="42" xfId="17" applyFont="1" applyBorder="1" applyAlignment="1">
      <alignment vertical="center"/>
    </xf>
    <xf numFmtId="0" fontId="12" fillId="0" borderId="18" xfId="17" applyFont="1" applyBorder="1" applyAlignment="1">
      <alignment horizontal="left" vertical="center" wrapText="1"/>
    </xf>
    <xf numFmtId="0" fontId="42" fillId="0" borderId="20" xfId="17" applyFont="1" applyBorder="1" applyAlignment="1">
      <alignment vertical="center"/>
    </xf>
    <xf numFmtId="0" fontId="15" fillId="0" borderId="169" xfId="17" applyFont="1" applyBorder="1" applyAlignment="1">
      <alignment horizontal="center" vertical="center"/>
    </xf>
    <xf numFmtId="0" fontId="44" fillId="0" borderId="170" xfId="17" applyBorder="1" applyAlignment="1">
      <alignment vertical="center"/>
    </xf>
    <xf numFmtId="0" fontId="44" fillId="0" borderId="171" xfId="17" applyBorder="1" applyAlignment="1">
      <alignment vertical="center"/>
    </xf>
    <xf numFmtId="0" fontId="15" fillId="0" borderId="172" xfId="17" applyFont="1" applyBorder="1" applyAlignment="1">
      <alignment horizontal="center" vertical="center" wrapText="1"/>
    </xf>
    <xf numFmtId="0" fontId="42" fillId="0" borderId="173" xfId="17" applyFont="1" applyBorder="1" applyAlignment="1">
      <alignment vertical="center"/>
    </xf>
    <xf numFmtId="0" fontId="42" fillId="0" borderId="174" xfId="17" applyFont="1" applyBorder="1" applyAlignment="1">
      <alignment vertical="center"/>
    </xf>
    <xf numFmtId="0" fontId="15" fillId="0" borderId="175" xfId="17" applyFont="1" applyBorder="1" applyAlignment="1">
      <alignment horizontal="center" vertical="center" wrapText="1"/>
    </xf>
    <xf numFmtId="0" fontId="42" fillId="0" borderId="176" xfId="17" applyFont="1" applyBorder="1" applyAlignment="1">
      <alignment vertical="center"/>
    </xf>
    <xf numFmtId="0" fontId="42" fillId="0" borderId="13" xfId="17" applyFont="1" applyBorder="1" applyAlignment="1">
      <alignment vertical="center"/>
    </xf>
    <xf numFmtId="0" fontId="12" fillId="0" borderId="18" xfId="17" applyFont="1" applyBorder="1" applyAlignment="1">
      <alignment horizontal="left" vertical="center"/>
    </xf>
    <xf numFmtId="0" fontId="12" fillId="0" borderId="23" xfId="0" applyFont="1" applyBorder="1" applyAlignment="1">
      <alignment vertical="center" wrapText="1"/>
    </xf>
    <xf numFmtId="0" fontId="12" fillId="0" borderId="136" xfId="17" applyFont="1" applyBorder="1" applyAlignment="1">
      <alignment horizontal="left" vertical="center"/>
    </xf>
    <xf numFmtId="0" fontId="42" fillId="0" borderId="136" xfId="17" applyFont="1" applyBorder="1" applyAlignment="1">
      <alignment vertical="center"/>
    </xf>
    <xf numFmtId="0" fontId="42" fillId="0" borderId="136" xfId="17" applyFont="1" applyBorder="1" applyAlignment="1">
      <alignment horizontal="left" vertical="center"/>
    </xf>
    <xf numFmtId="0" fontId="52" fillId="0" borderId="136" xfId="24" applyFont="1" applyBorder="1" applyAlignment="1">
      <alignment horizontal="justify" vertical="center" wrapText="1"/>
    </xf>
    <xf numFmtId="0" fontId="12" fillId="0" borderId="63" xfId="17" applyFont="1" applyBorder="1" applyAlignment="1">
      <alignment horizontal="left" vertical="center" wrapText="1"/>
    </xf>
    <xf numFmtId="0" fontId="17" fillId="0" borderId="63" xfId="17" applyFont="1" applyBorder="1" applyAlignment="1">
      <alignment horizontal="left" vertical="center"/>
    </xf>
    <xf numFmtId="0" fontId="12" fillId="0" borderId="18" xfId="17" applyFont="1" applyBorder="1" applyAlignment="1">
      <alignment vertical="center" wrapText="1"/>
    </xf>
    <xf numFmtId="0" fontId="48" fillId="3" borderId="12" xfId="2" applyFont="1" applyFill="1" applyBorder="1" applyAlignment="1">
      <alignment horizontal="center" vertical="center"/>
    </xf>
    <xf numFmtId="0" fontId="43" fillId="0" borderId="13" xfId="2" applyFont="1" applyBorder="1" applyAlignment="1">
      <alignment vertical="center"/>
    </xf>
    <xf numFmtId="0" fontId="43" fillId="0" borderId="14" xfId="2" applyFont="1" applyBorder="1" applyAlignment="1">
      <alignment vertical="center"/>
    </xf>
    <xf numFmtId="0" fontId="48" fillId="0" borderId="17" xfId="2" applyFont="1" applyBorder="1" applyAlignment="1">
      <alignment horizontal="center" vertical="center"/>
    </xf>
    <xf numFmtId="0" fontId="43" fillId="0" borderId="22" xfId="2" applyFont="1" applyBorder="1" applyAlignment="1">
      <alignment vertical="center"/>
    </xf>
    <xf numFmtId="0" fontId="43" fillId="0" borderId="31" xfId="2" applyFont="1" applyBorder="1" applyAlignment="1">
      <alignment vertical="center"/>
    </xf>
    <xf numFmtId="0" fontId="17" fillId="0" borderId="63" xfId="2" applyFont="1" applyBorder="1" applyAlignment="1">
      <alignment horizontal="left" vertical="center"/>
    </xf>
    <xf numFmtId="0" fontId="43" fillId="0" borderId="112" xfId="2" applyFont="1" applyBorder="1" applyAlignment="1">
      <alignment vertical="center"/>
    </xf>
    <xf numFmtId="0" fontId="43" fillId="0" borderId="65" xfId="2" applyFont="1" applyBorder="1" applyAlignment="1">
      <alignment vertical="center"/>
    </xf>
    <xf numFmtId="0" fontId="47" fillId="0" borderId="18" xfId="2" applyFont="1" applyBorder="1" applyAlignment="1">
      <alignment horizontal="left" vertical="center"/>
    </xf>
    <xf numFmtId="0" fontId="43" fillId="0" borderId="42" xfId="2" applyFont="1" applyBorder="1" applyAlignment="1">
      <alignment vertical="center"/>
    </xf>
    <xf numFmtId="0" fontId="43" fillId="0" borderId="20" xfId="2" applyFont="1" applyBorder="1" applyAlignment="1">
      <alignment vertical="center"/>
    </xf>
    <xf numFmtId="0" fontId="47" fillId="0" borderId="63" xfId="2" applyFont="1" applyBorder="1" applyAlignment="1">
      <alignment horizontal="left" vertical="center" wrapText="1"/>
    </xf>
    <xf numFmtId="0" fontId="47" fillId="0" borderId="18" xfId="2" applyFont="1" applyBorder="1" applyAlignment="1">
      <alignment vertical="center" wrapText="1"/>
    </xf>
    <xf numFmtId="0" fontId="47" fillId="0" borderId="63" xfId="2" applyFont="1" applyBorder="1" applyAlignment="1">
      <alignment vertical="center"/>
    </xf>
    <xf numFmtId="0" fontId="8" fillId="0" borderId="48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 wrapText="1"/>
    </xf>
    <xf numFmtId="0" fontId="12" fillId="0" borderId="18" xfId="0" applyFont="1" applyBorder="1" applyAlignment="1">
      <alignment vertical="center" wrapText="1"/>
    </xf>
    <xf numFmtId="0" fontId="57" fillId="4" borderId="63" xfId="26" applyFont="1" applyFill="1" applyBorder="1" applyAlignment="1">
      <alignment horizontal="left" vertical="center"/>
    </xf>
    <xf numFmtId="0" fontId="55" fillId="0" borderId="112" xfId="26" applyFont="1" applyBorder="1"/>
    <xf numFmtId="0" fontId="55" fillId="0" borderId="65" xfId="26" applyFont="1" applyBorder="1"/>
    <xf numFmtId="0" fontId="54" fillId="0" borderId="106" xfId="26" applyFont="1" applyBorder="1" applyAlignment="1">
      <alignment horizontal="center" vertical="center"/>
    </xf>
    <xf numFmtId="0" fontId="55" fillId="0" borderId="125" xfId="26" applyFont="1" applyBorder="1"/>
    <xf numFmtId="0" fontId="55" fillId="0" borderId="117" xfId="26" applyFont="1" applyBorder="1"/>
    <xf numFmtId="0" fontId="54" fillId="0" borderId="9" xfId="26" applyFont="1" applyBorder="1" applyAlignment="1">
      <alignment horizontal="center" vertical="center" wrapText="1"/>
    </xf>
    <xf numFmtId="0" fontId="55" fillId="0" borderId="10" xfId="26" applyFont="1" applyBorder="1"/>
    <xf numFmtId="0" fontId="55" fillId="0" borderId="11" xfId="26" applyFont="1" applyBorder="1"/>
    <xf numFmtId="0" fontId="54" fillId="3" borderId="12" xfId="26" applyFont="1" applyFill="1" applyBorder="1" applyAlignment="1">
      <alignment horizontal="center" vertical="center"/>
    </xf>
    <xf numFmtId="0" fontId="55" fillId="0" borderId="13" xfId="26" applyFont="1" applyBorder="1"/>
    <xf numFmtId="0" fontId="55" fillId="0" borderId="14" xfId="26" applyFont="1" applyBorder="1"/>
    <xf numFmtId="0" fontId="54" fillId="0" borderId="17" xfId="26" applyFont="1" applyBorder="1" applyAlignment="1">
      <alignment horizontal="center" vertical="center"/>
    </xf>
    <xf numFmtId="0" fontId="55" fillId="0" borderId="22" xfId="26" applyFont="1" applyBorder="1"/>
    <xf numFmtId="0" fontId="55" fillId="0" borderId="31" xfId="26" applyFont="1" applyBorder="1"/>
    <xf numFmtId="0" fontId="56" fillId="0" borderId="18" xfId="26" applyFont="1" applyBorder="1" applyAlignment="1">
      <alignment horizontal="left" vertical="center"/>
    </xf>
    <xf numFmtId="0" fontId="55" fillId="0" borderId="42" xfId="26" applyFont="1" applyBorder="1"/>
    <xf numFmtId="0" fontId="55" fillId="0" borderId="20" xfId="26" applyFont="1" applyBorder="1"/>
    <xf numFmtId="0" fontId="56" fillId="0" borderId="63" xfId="26" applyFont="1" applyBorder="1" applyAlignment="1">
      <alignment horizontal="left" vertical="center"/>
    </xf>
    <xf numFmtId="0" fontId="56" fillId="0" borderId="105" xfId="26" applyFont="1" applyAlignment="1">
      <alignment horizontal="center" vertical="center"/>
    </xf>
    <xf numFmtId="0" fontId="53" fillId="0" borderId="105" xfId="26"/>
    <xf numFmtId="0" fontId="54" fillId="3" borderId="43" xfId="26" applyFont="1" applyFill="1" applyBorder="1" applyAlignment="1">
      <alignment horizontal="center" vertical="center"/>
    </xf>
    <xf numFmtId="0" fontId="55" fillId="0" borderId="44" xfId="26" applyFont="1" applyBorder="1"/>
    <xf numFmtId="0" fontId="55" fillId="0" borderId="45" xfId="26" applyFont="1" applyBorder="1"/>
    <xf numFmtId="0" fontId="56" fillId="0" borderId="18" xfId="26" applyFont="1" applyBorder="1" applyAlignment="1">
      <alignment vertical="center" wrapText="1"/>
    </xf>
    <xf numFmtId="0" fontId="54" fillId="3" borderId="18" xfId="26" applyFont="1" applyFill="1" applyBorder="1" applyAlignment="1">
      <alignment horizontal="center" vertical="center" wrapText="1"/>
    </xf>
    <xf numFmtId="0" fontId="54" fillId="0" borderId="33" xfId="26" applyFont="1" applyBorder="1" applyAlignment="1">
      <alignment horizontal="center" vertical="center"/>
    </xf>
    <xf numFmtId="0" fontId="55" fillId="0" borderId="36" xfId="26" applyFont="1" applyBorder="1"/>
    <xf numFmtId="0" fontId="56" fillId="0" borderId="26" xfId="26" applyFont="1" applyBorder="1" applyAlignment="1">
      <alignment horizontal="left" vertical="center"/>
    </xf>
    <xf numFmtId="0" fontId="55" fillId="0" borderId="28" xfId="26" applyFont="1" applyBorder="1"/>
    <xf numFmtId="0" fontId="56" fillId="0" borderId="26" xfId="26" applyFont="1" applyBorder="1" applyAlignment="1">
      <alignment horizontal="center" vertical="center"/>
    </xf>
    <xf numFmtId="0" fontId="54" fillId="0" borderId="105" xfId="26" applyFont="1" applyAlignment="1">
      <alignment horizontal="center" vertical="center"/>
    </xf>
    <xf numFmtId="0" fontId="56" fillId="0" borderId="48" xfId="26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56" fillId="0" borderId="105" xfId="27" applyFont="1" applyAlignment="1">
      <alignment horizontal="center" vertical="center"/>
    </xf>
    <xf numFmtId="0" fontId="53" fillId="0" borderId="105" xfId="27"/>
    <xf numFmtId="0" fontId="54" fillId="3" borderId="43" xfId="27" applyFont="1" applyFill="1" applyBorder="1" applyAlignment="1">
      <alignment horizontal="center" vertical="center"/>
    </xf>
    <xf numFmtId="0" fontId="55" fillId="0" borderId="44" xfId="27" applyFont="1" applyBorder="1"/>
    <xf numFmtId="0" fontId="55" fillId="0" borderId="45" xfId="27" applyFont="1" applyBorder="1"/>
    <xf numFmtId="0" fontId="56" fillId="0" borderId="18" xfId="27" applyFont="1" applyBorder="1" applyAlignment="1">
      <alignment horizontal="left" vertical="center"/>
    </xf>
    <xf numFmtId="0" fontId="55" fillId="0" borderId="42" xfId="27" applyFont="1" applyBorder="1"/>
    <xf numFmtId="0" fontId="55" fillId="0" borderId="20" xfId="27" applyFont="1" applyBorder="1"/>
    <xf numFmtId="0" fontId="56" fillId="0" borderId="63" xfId="27" applyFont="1" applyBorder="1" applyAlignment="1">
      <alignment horizontal="left" vertical="center"/>
    </xf>
    <xf numFmtId="0" fontId="55" fillId="0" borderId="112" xfId="27" applyFont="1" applyBorder="1"/>
    <xf numFmtId="0" fontId="55" fillId="0" borderId="65" xfId="27" applyFont="1" applyBorder="1"/>
    <xf numFmtId="0" fontId="54" fillId="3" borderId="12" xfId="27" applyFont="1" applyFill="1" applyBorder="1" applyAlignment="1">
      <alignment horizontal="center" vertical="center"/>
    </xf>
    <xf numFmtId="0" fontId="55" fillId="0" borderId="13" xfId="27" applyFont="1" applyBorder="1"/>
    <xf numFmtId="0" fontId="55" fillId="0" borderId="14" xfId="27" applyFont="1" applyBorder="1"/>
    <xf numFmtId="0" fontId="54" fillId="0" borderId="17" xfId="27" applyFont="1" applyBorder="1" applyAlignment="1">
      <alignment horizontal="center" vertical="center"/>
    </xf>
    <xf numFmtId="0" fontId="55" fillId="0" borderId="22" xfId="27" applyFont="1" applyBorder="1"/>
    <xf numFmtId="0" fontId="55" fillId="0" borderId="31" xfId="27" applyFont="1" applyBorder="1"/>
    <xf numFmtId="0" fontId="56" fillId="0" borderId="63" xfId="27" applyFont="1" applyBorder="1" applyAlignment="1">
      <alignment horizontal="left" vertical="center" wrapText="1"/>
    </xf>
    <xf numFmtId="0" fontId="17" fillId="0" borderId="63" xfId="27" applyFont="1" applyBorder="1" applyAlignment="1">
      <alignment horizontal="left" vertical="center"/>
    </xf>
    <xf numFmtId="0" fontId="54" fillId="0" borderId="106" xfId="27" applyFont="1" applyBorder="1" applyAlignment="1">
      <alignment horizontal="center" vertical="center"/>
    </xf>
    <xf numFmtId="0" fontId="55" fillId="0" borderId="125" xfId="27" applyFont="1" applyBorder="1"/>
    <xf numFmtId="0" fontId="55" fillId="0" borderId="117" xfId="27" applyFont="1" applyBorder="1"/>
    <xf numFmtId="0" fontId="54" fillId="0" borderId="9" xfId="27" applyFont="1" applyBorder="1" applyAlignment="1">
      <alignment horizontal="center" vertical="center" wrapText="1"/>
    </xf>
    <xf numFmtId="0" fontId="55" fillId="0" borderId="10" xfId="27" applyFont="1" applyBorder="1"/>
    <xf numFmtId="0" fontId="55" fillId="0" borderId="11" xfId="27" applyFont="1" applyBorder="1"/>
    <xf numFmtId="0" fontId="59" fillId="0" borderId="48" xfId="27" applyFont="1" applyBorder="1" applyAlignment="1">
      <alignment horizontal="left" vertical="center" wrapText="1"/>
    </xf>
    <xf numFmtId="0" fontId="54" fillId="0" borderId="33" xfId="27" applyFont="1" applyBorder="1" applyAlignment="1">
      <alignment horizontal="center" vertical="center"/>
    </xf>
    <xf numFmtId="0" fontId="55" fillId="0" borderId="36" xfId="27" applyFont="1" applyBorder="1"/>
    <xf numFmtId="0" fontId="55" fillId="0" borderId="41" xfId="27" applyFont="1" applyBorder="1"/>
    <xf numFmtId="0" fontId="56" fillId="0" borderId="63" xfId="27" applyFont="1" applyBorder="1" applyAlignment="1">
      <alignment horizontal="center" vertical="center"/>
    </xf>
    <xf numFmtId="0" fontId="56" fillId="0" borderId="26" xfId="27" applyFont="1" applyBorder="1" applyAlignment="1">
      <alignment horizontal="center" vertical="center"/>
    </xf>
    <xf numFmtId="0" fontId="55" fillId="0" borderId="27" xfId="27" applyFont="1" applyBorder="1"/>
    <xf numFmtId="0" fontId="54" fillId="3" borderId="18" xfId="27" applyFont="1" applyFill="1" applyBorder="1" applyAlignment="1">
      <alignment horizontal="center" vertical="center" wrapText="1"/>
    </xf>
    <xf numFmtId="0" fontId="56" fillId="0" borderId="48" xfId="27" applyFont="1" applyBorder="1" applyAlignment="1">
      <alignment horizontal="left" vertical="center"/>
    </xf>
    <xf numFmtId="0" fontId="56" fillId="0" borderId="63" xfId="27" applyFont="1" applyBorder="1" applyAlignment="1">
      <alignment vertical="center"/>
    </xf>
    <xf numFmtId="0" fontId="55" fillId="0" borderId="28" xfId="27" applyFont="1" applyBorder="1"/>
    <xf numFmtId="0" fontId="54" fillId="0" borderId="105" xfId="27" applyFont="1" applyAlignment="1">
      <alignment horizontal="center" vertical="center"/>
    </xf>
    <xf numFmtId="0" fontId="12" fillId="0" borderId="63" xfId="17" applyFont="1" applyBorder="1" applyAlignment="1">
      <alignment vertical="center" wrapText="1"/>
    </xf>
    <xf numFmtId="0" fontId="18" fillId="4" borderId="63" xfId="17" applyFont="1" applyFill="1" applyBorder="1" applyAlignment="1">
      <alignment horizontal="left" vertical="center"/>
    </xf>
    <xf numFmtId="0" fontId="48" fillId="0" borderId="33" xfId="18" applyFont="1" applyBorder="1" applyAlignment="1">
      <alignment horizontal="center" vertical="center"/>
    </xf>
    <xf numFmtId="0" fontId="43" fillId="0" borderId="36" xfId="18" applyFont="1" applyBorder="1" applyAlignment="1">
      <alignment vertical="center"/>
    </xf>
    <xf numFmtId="0" fontId="47" fillId="0" borderId="136" xfId="18" applyFont="1" applyBorder="1" applyAlignment="1">
      <alignment horizontal="left" vertical="center"/>
    </xf>
    <xf numFmtId="0" fontId="43" fillId="0" borderId="136" xfId="18" applyFont="1" applyBorder="1" applyAlignment="1">
      <alignment vertical="center"/>
    </xf>
    <xf numFmtId="0" fontId="43" fillId="0" borderId="136" xfId="18" applyFont="1" applyBorder="1" applyAlignment="1">
      <alignment horizontal="left" vertical="center"/>
    </xf>
    <xf numFmtId="0" fontId="47" fillId="0" borderId="105" xfId="18" applyFont="1" applyAlignment="1">
      <alignment horizontal="center" vertical="center"/>
    </xf>
    <xf numFmtId="0" fontId="4" fillId="0" borderId="105" xfId="18" applyAlignment="1">
      <alignment vertical="center"/>
    </xf>
    <xf numFmtId="0" fontId="48" fillId="0" borderId="105" xfId="18" applyFont="1" applyAlignment="1">
      <alignment horizontal="center" vertical="center"/>
    </xf>
    <xf numFmtId="0" fontId="48" fillId="3" borderId="43" xfId="18" applyFont="1" applyFill="1" applyBorder="1" applyAlignment="1">
      <alignment horizontal="center" vertical="center"/>
    </xf>
    <xf numFmtId="0" fontId="43" fillId="0" borderId="44" xfId="18" applyFont="1" applyBorder="1" applyAlignment="1">
      <alignment vertical="center"/>
    </xf>
    <xf numFmtId="0" fontId="43" fillId="0" borderId="45" xfId="18" applyFont="1" applyBorder="1" applyAlignment="1">
      <alignment vertical="center"/>
    </xf>
    <xf numFmtId="0" fontId="12" fillId="0" borderId="42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18" fillId="4" borderId="63" xfId="0" applyFont="1" applyFill="1" applyBorder="1" applyAlignment="1">
      <alignment horizontal="left" vertical="center"/>
    </xf>
    <xf numFmtId="0" fontId="18" fillId="4" borderId="112" xfId="0" applyFont="1" applyFill="1" applyBorder="1" applyAlignment="1">
      <alignment horizontal="left" vertical="center"/>
    </xf>
    <xf numFmtId="0" fontId="18" fillId="4" borderId="65" xfId="0" applyFont="1" applyFill="1" applyBorder="1" applyAlignment="1">
      <alignment horizontal="left" vertical="center"/>
    </xf>
    <xf numFmtId="0" fontId="15" fillId="0" borderId="36" xfId="17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37" fillId="0" borderId="9" xfId="0" applyFont="1" applyBorder="1" applyAlignment="1">
      <alignment horizontal="center" vertical="center"/>
    </xf>
    <xf numFmtId="0" fontId="7" fillId="0" borderId="104" xfId="0" applyFont="1" applyBorder="1"/>
    <xf numFmtId="0" fontId="26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35" fillId="17" borderId="9" xfId="0" applyFont="1" applyFill="1" applyBorder="1" applyAlignment="1">
      <alignment horizontal="center" vertical="center"/>
    </xf>
    <xf numFmtId="0" fontId="7" fillId="17" borderId="10" xfId="0" applyFont="1" applyFill="1" applyBorder="1"/>
    <xf numFmtId="0" fontId="7" fillId="17" borderId="11" xfId="0" applyFont="1" applyFill="1" applyBorder="1"/>
    <xf numFmtId="0" fontId="37" fillId="17" borderId="9" xfId="0" applyFont="1" applyFill="1" applyBorder="1" applyAlignment="1">
      <alignment horizontal="center" vertical="center" wrapText="1"/>
    </xf>
    <xf numFmtId="0" fontId="37" fillId="17" borderId="54" xfId="0" applyFont="1" applyFill="1" applyBorder="1" applyAlignment="1">
      <alignment horizontal="center" vertical="center"/>
    </xf>
    <xf numFmtId="0" fontId="7" fillId="17" borderId="57" xfId="0" applyFont="1" applyFill="1" applyBorder="1"/>
    <xf numFmtId="0" fontId="37" fillId="17" borderId="55" xfId="0" applyFont="1" applyFill="1" applyBorder="1" applyAlignment="1">
      <alignment horizontal="center" vertical="center" wrapText="1"/>
    </xf>
    <xf numFmtId="0" fontId="7" fillId="17" borderId="102" xfId="0" applyFont="1" applyFill="1" applyBorder="1"/>
    <xf numFmtId="0" fontId="37" fillId="17" borderId="55" xfId="0" applyFont="1" applyFill="1" applyBorder="1" applyAlignment="1">
      <alignment horizontal="center" vertical="center"/>
    </xf>
    <xf numFmtId="0" fontId="37" fillId="17" borderId="101" xfId="0" applyFont="1" applyFill="1" applyBorder="1" applyAlignment="1">
      <alignment horizontal="center" vertical="center"/>
    </xf>
    <xf numFmtId="0" fontId="7" fillId="17" borderId="73" xfId="0" applyFont="1" applyFill="1" applyBorder="1"/>
    <xf numFmtId="0" fontId="7" fillId="17" borderId="74" xfId="0" applyFont="1" applyFill="1" applyBorder="1"/>
    <xf numFmtId="0" fontId="37" fillId="0" borderId="7" xfId="0" applyFont="1" applyBorder="1" applyAlignment="1">
      <alignment horizontal="center" vertical="center"/>
    </xf>
    <xf numFmtId="0" fontId="7" fillId="0" borderId="103" xfId="0" applyFont="1" applyBorder="1"/>
    <xf numFmtId="166" fontId="6" fillId="7" borderId="163" xfId="0" applyNumberFormat="1" applyFont="1" applyFill="1" applyBorder="1" applyAlignment="1">
      <alignment horizontal="center" vertical="center" wrapText="1"/>
    </xf>
    <xf numFmtId="0" fontId="7" fillId="0" borderId="112" xfId="0" applyFont="1" applyBorder="1"/>
    <xf numFmtId="0" fontId="7" fillId="0" borderId="65" xfId="0" applyFont="1" applyBorder="1"/>
    <xf numFmtId="0" fontId="6" fillId="0" borderId="164" xfId="0" applyFont="1" applyBorder="1" applyAlignment="1">
      <alignment horizontal="center" vertical="center"/>
    </xf>
    <xf numFmtId="0" fontId="7" fillId="0" borderId="121" xfId="0" applyFont="1" applyBorder="1"/>
    <xf numFmtId="0" fontId="7" fillId="0" borderId="165" xfId="0" applyFont="1" applyBorder="1"/>
    <xf numFmtId="0" fontId="6" fillId="0" borderId="166" xfId="0" applyFont="1" applyBorder="1" applyAlignment="1">
      <alignment horizontal="center" vertical="center"/>
    </xf>
    <xf numFmtId="0" fontId="7" fillId="0" borderId="167" xfId="0" applyFont="1" applyBorder="1"/>
    <xf numFmtId="0" fontId="7" fillId="0" borderId="168" xfId="0" applyFont="1" applyBorder="1"/>
    <xf numFmtId="0" fontId="33" fillId="0" borderId="6" xfId="0" applyFont="1" applyBorder="1" applyAlignment="1">
      <alignment horizontal="center" vertical="center" wrapText="1"/>
    </xf>
    <xf numFmtId="0" fontId="23" fillId="0" borderId="91" xfId="0" applyFont="1" applyBorder="1" applyAlignment="1">
      <alignment horizontal="center" vertical="center" wrapText="1"/>
    </xf>
    <xf numFmtId="0" fontId="7" fillId="0" borderId="92" xfId="0" applyFont="1" applyBorder="1"/>
    <xf numFmtId="0" fontId="7" fillId="0" borderId="93" xfId="0" applyFont="1" applyBorder="1"/>
    <xf numFmtId="0" fontId="6" fillId="3" borderId="161" xfId="0" applyFont="1" applyFill="1" applyBorder="1" applyAlignment="1">
      <alignment horizontal="center" vertical="center" wrapText="1"/>
    </xf>
    <xf numFmtId="0" fontId="7" fillId="0" borderId="157" xfId="0" applyFont="1" applyBorder="1"/>
    <xf numFmtId="0" fontId="6" fillId="3" borderId="162" xfId="0" applyFont="1" applyFill="1" applyBorder="1" applyAlignment="1">
      <alignment horizontal="center" vertical="center" wrapText="1"/>
    </xf>
    <xf numFmtId="0" fontId="7" fillId="0" borderId="66" xfId="0" applyFont="1" applyBorder="1"/>
    <xf numFmtId="0" fontId="6" fillId="3" borderId="154" xfId="0" applyFont="1" applyFill="1" applyBorder="1" applyAlignment="1">
      <alignment horizontal="center" vertical="center" wrapText="1"/>
    </xf>
    <xf numFmtId="0" fontId="7" fillId="0" borderId="158" xfId="0" applyFont="1" applyBorder="1"/>
    <xf numFmtId="0" fontId="7" fillId="0" borderId="155" xfId="0" applyFont="1" applyBorder="1"/>
    <xf numFmtId="4" fontId="19" fillId="0" borderId="0" xfId="0" applyNumberFormat="1" applyFont="1" applyAlignment="1">
      <alignment horizontal="center" vertical="center" wrapText="1"/>
    </xf>
    <xf numFmtId="0" fontId="9" fillId="6" borderId="69" xfId="0" applyFont="1" applyFill="1" applyBorder="1" applyAlignment="1">
      <alignment horizontal="left" vertical="center" wrapText="1"/>
    </xf>
    <xf numFmtId="4" fontId="10" fillId="0" borderId="72" xfId="0" applyNumberFormat="1" applyFont="1" applyBorder="1" applyAlignment="1">
      <alignment horizontal="center" vertical="center"/>
    </xf>
    <xf numFmtId="0" fontId="7" fillId="0" borderId="73" xfId="0" applyFont="1" applyBorder="1"/>
    <xf numFmtId="0" fontId="7" fillId="0" borderId="74" xfId="0" applyFont="1" applyBorder="1"/>
    <xf numFmtId="4" fontId="10" fillId="0" borderId="76" xfId="0" applyNumberFormat="1" applyFont="1" applyBorder="1" applyAlignment="1">
      <alignment horizontal="center" vertical="center"/>
    </xf>
    <xf numFmtId="0" fontId="7" fillId="0" borderId="77" xfId="0" applyFont="1" applyBorder="1"/>
    <xf numFmtId="0" fontId="7" fillId="0" borderId="78" xfId="0" applyFont="1" applyBorder="1"/>
    <xf numFmtId="0" fontId="6" fillId="15" borderId="106" xfId="0" applyFont="1" applyFill="1" applyBorder="1" applyAlignment="1">
      <alignment horizontal="center" vertical="center" wrapText="1"/>
    </xf>
    <xf numFmtId="0" fontId="7" fillId="0" borderId="107" xfId="0" applyFont="1" applyBorder="1"/>
    <xf numFmtId="0" fontId="7" fillId="0" borderId="108" xfId="0" applyFont="1" applyBorder="1"/>
    <xf numFmtId="3" fontId="10" fillId="15" borderId="110" xfId="0" applyNumberFormat="1" applyFont="1" applyFill="1" applyBorder="1" applyAlignment="1">
      <alignment horizontal="left" vertical="center" wrapText="1"/>
    </xf>
    <xf numFmtId="0" fontId="10" fillId="15" borderId="112" xfId="0" applyFont="1" applyFill="1" applyBorder="1" applyAlignment="1">
      <alignment horizontal="left" vertical="center" wrapText="1"/>
    </xf>
    <xf numFmtId="0" fontId="7" fillId="0" borderId="113" xfId="0" applyFont="1" applyBorder="1"/>
    <xf numFmtId="0" fontId="9" fillId="15" borderId="48" xfId="0" applyFont="1" applyFill="1" applyBorder="1" applyAlignment="1">
      <alignment horizontal="center" vertical="center" wrapText="1"/>
    </xf>
    <xf numFmtId="0" fontId="10" fillId="15" borderId="109" xfId="0" applyFont="1" applyFill="1" applyBorder="1" applyAlignment="1">
      <alignment horizontal="left" vertical="center" wrapText="1"/>
    </xf>
    <xf numFmtId="0" fontId="46" fillId="15" borderId="110" xfId="0" applyFont="1" applyFill="1" applyBorder="1" applyAlignment="1">
      <alignment horizontal="left" vertical="center" wrapText="1"/>
    </xf>
    <xf numFmtId="0" fontId="46" fillId="15" borderId="94" xfId="0" applyFont="1" applyFill="1" applyBorder="1" applyAlignment="1">
      <alignment horizontal="left" vertical="center" wrapText="1"/>
    </xf>
    <xf numFmtId="0" fontId="10" fillId="0" borderId="115" xfId="0" applyFont="1" applyBorder="1" applyAlignment="1">
      <alignment horizontal="center" vertical="center" wrapText="1"/>
    </xf>
    <xf numFmtId="0" fontId="7" fillId="0" borderId="116" xfId="0" applyFont="1" applyBorder="1"/>
    <xf numFmtId="184" fontId="10" fillId="0" borderId="115" xfId="0" applyNumberFormat="1" applyFont="1" applyBorder="1" applyAlignment="1">
      <alignment horizontal="center" vertical="center" wrapText="1"/>
    </xf>
    <xf numFmtId="39" fontId="10" fillId="15" borderId="114" xfId="0" applyNumberFormat="1" applyFont="1" applyFill="1" applyBorder="1" applyAlignment="1">
      <alignment horizontal="center" vertical="center" wrapText="1"/>
    </xf>
    <xf numFmtId="0" fontId="7" fillId="0" borderId="98" xfId="0" applyFont="1" applyBorder="1"/>
    <xf numFmtId="0" fontId="9" fillId="15" borderId="72" xfId="0" applyFont="1" applyFill="1" applyBorder="1" applyAlignment="1">
      <alignment horizontal="center" vertical="center" wrapText="1"/>
    </xf>
    <xf numFmtId="0" fontId="9" fillId="15" borderId="117" xfId="0" applyFont="1" applyFill="1" applyBorder="1" applyAlignment="1">
      <alignment horizontal="center" vertical="center" wrapText="1"/>
    </xf>
    <xf numFmtId="0" fontId="7" fillId="0" borderId="119" xfId="0" applyFont="1" applyBorder="1"/>
    <xf numFmtId="0" fontId="9" fillId="15" borderId="6" xfId="0" applyFont="1" applyFill="1" applyBorder="1" applyAlignment="1">
      <alignment horizontal="center" vertical="center" wrapText="1"/>
    </xf>
    <xf numFmtId="0" fontId="7" fillId="0" borderId="91" xfId="0" applyFont="1" applyBorder="1"/>
    <xf numFmtId="0" fontId="9" fillId="15" borderId="130" xfId="0" applyFont="1" applyFill="1" applyBorder="1" applyAlignment="1">
      <alignment horizontal="center" vertical="center" wrapText="1"/>
    </xf>
    <xf numFmtId="0" fontId="7" fillId="0" borderId="131" xfId="0" applyFont="1" applyBorder="1"/>
    <xf numFmtId="0" fontId="7" fillId="0" borderId="133" xfId="0" applyFont="1" applyBorder="1"/>
    <xf numFmtId="165" fontId="9" fillId="15" borderId="9" xfId="0" applyNumberFormat="1" applyFont="1" applyFill="1" applyBorder="1" applyAlignment="1">
      <alignment horizontal="center" vertical="center" wrapText="1"/>
    </xf>
    <xf numFmtId="0" fontId="10" fillId="15" borderId="97" xfId="0" applyFont="1" applyFill="1" applyBorder="1" applyAlignment="1">
      <alignment horizontal="left" vertical="center" wrapText="1"/>
    </xf>
    <xf numFmtId="3" fontId="9" fillId="15" borderId="130" xfId="0" applyNumberFormat="1" applyFont="1" applyFill="1" applyBorder="1" applyAlignment="1">
      <alignment horizontal="center" vertical="center" wrapText="1"/>
    </xf>
    <xf numFmtId="0" fontId="7" fillId="0" borderId="132" xfId="0" applyFont="1" applyBorder="1"/>
    <xf numFmtId="0" fontId="9" fillId="15" borderId="106" xfId="0" applyFont="1" applyFill="1" applyBorder="1" applyAlignment="1">
      <alignment horizontal="center" vertical="center" wrapText="1"/>
    </xf>
    <xf numFmtId="0" fontId="7" fillId="0" borderId="125" xfId="0" applyFont="1" applyBorder="1"/>
    <xf numFmtId="0" fontId="10" fillId="15" borderId="120" xfId="0" applyFont="1" applyFill="1" applyBorder="1" applyAlignment="1">
      <alignment horizontal="left" vertical="center" wrapText="1"/>
    </xf>
    <xf numFmtId="0" fontId="7" fillId="0" borderId="122" xfId="0" applyFont="1" applyBorder="1"/>
    <xf numFmtId="0" fontId="10" fillId="15" borderId="124" xfId="0" applyFont="1" applyFill="1" applyBorder="1" applyAlignment="1">
      <alignment horizontal="left" vertical="center" wrapText="1"/>
    </xf>
    <xf numFmtId="0" fontId="7" fillId="0" borderId="107" xfId="0" applyFont="1" applyBorder="1" applyAlignment="1">
      <alignment vertical="center"/>
    </xf>
    <xf numFmtId="0" fontId="7" fillId="0" borderId="108" xfId="0" applyFont="1" applyBorder="1" applyAlignment="1">
      <alignment vertical="center"/>
    </xf>
    <xf numFmtId="0" fontId="7" fillId="0" borderId="73" xfId="0" applyFont="1" applyBorder="1" applyAlignment="1">
      <alignment vertical="center"/>
    </xf>
    <xf numFmtId="0" fontId="7" fillId="0" borderId="74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113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7" fillId="0" borderId="121" xfId="0" applyFont="1" applyBorder="1" applyAlignment="1">
      <alignment vertical="center"/>
    </xf>
    <xf numFmtId="0" fontId="7" fillId="0" borderId="122" xfId="0" applyFont="1" applyBorder="1" applyAlignment="1">
      <alignment vertical="center"/>
    </xf>
    <xf numFmtId="0" fontId="7" fillId="0" borderId="92" xfId="0" applyFont="1" applyBorder="1" applyAlignment="1">
      <alignment vertical="center"/>
    </xf>
    <xf numFmtId="0" fontId="7" fillId="0" borderId="116" xfId="0" applyFont="1" applyBorder="1" applyAlignment="1">
      <alignment vertical="center"/>
    </xf>
    <xf numFmtId="0" fontId="7" fillId="0" borderId="93" xfId="0" applyFont="1" applyBorder="1" applyAlignment="1">
      <alignment vertical="center"/>
    </xf>
    <xf numFmtId="0" fontId="7" fillId="0" borderId="77" xfId="0" applyFont="1" applyBorder="1" applyAlignment="1">
      <alignment vertical="center"/>
    </xf>
    <xf numFmtId="0" fontId="7" fillId="0" borderId="98" xfId="0" applyFont="1" applyBorder="1" applyAlignment="1">
      <alignment vertical="center"/>
    </xf>
    <xf numFmtId="0" fontId="7" fillId="0" borderId="128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127" xfId="0" applyFont="1" applyBorder="1" applyAlignment="1">
      <alignment vertical="center"/>
    </xf>
    <xf numFmtId="0" fontId="7" fillId="0" borderId="105" xfId="0" applyFont="1" applyBorder="1" applyAlignment="1">
      <alignment vertical="center"/>
    </xf>
    <xf numFmtId="0" fontId="10" fillId="15" borderId="186" xfId="0" applyFont="1" applyFill="1" applyBorder="1" applyAlignment="1">
      <alignment horizontal="left" vertical="center" wrapText="1"/>
    </xf>
    <xf numFmtId="0" fontId="10" fillId="15" borderId="167" xfId="0" applyFont="1" applyFill="1" applyBorder="1" applyAlignment="1">
      <alignment horizontal="left" vertical="center" wrapText="1"/>
    </xf>
    <xf numFmtId="0" fontId="10" fillId="15" borderId="187" xfId="0" applyFont="1" applyFill="1" applyBorder="1" applyAlignment="1">
      <alignment horizontal="left" vertical="center" wrapText="1"/>
    </xf>
    <xf numFmtId="0" fontId="61" fillId="0" borderId="183" xfId="0" applyFont="1" applyBorder="1" applyAlignment="1">
      <alignment horizontal="center" vertical="center"/>
    </xf>
    <xf numFmtId="0" fontId="61" fillId="0" borderId="184" xfId="0" applyFont="1" applyBorder="1" applyAlignment="1">
      <alignment horizontal="center" vertical="center"/>
    </xf>
    <xf numFmtId="0" fontId="61" fillId="0" borderId="185" xfId="0" applyFont="1" applyBorder="1" applyAlignment="1">
      <alignment horizontal="center" vertical="center"/>
    </xf>
    <xf numFmtId="0" fontId="7" fillId="0" borderId="131" xfId="0" applyFont="1" applyBorder="1" applyAlignment="1">
      <alignment vertical="center"/>
    </xf>
    <xf numFmtId="0" fontId="7" fillId="0" borderId="133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32" xfId="0" applyFont="1" applyBorder="1" applyAlignment="1">
      <alignment vertical="center"/>
    </xf>
    <xf numFmtId="0" fontId="7" fillId="0" borderId="125" xfId="0" applyFont="1" applyBorder="1" applyAlignment="1">
      <alignment vertical="center"/>
    </xf>
    <xf numFmtId="0" fontId="41" fillId="15" borderId="120" xfId="0" applyFont="1" applyFill="1" applyBorder="1" applyAlignment="1">
      <alignment horizontal="right" vertical="center" wrapText="1"/>
    </xf>
    <xf numFmtId="0" fontId="41" fillId="20" borderId="178" xfId="21" applyFont="1" applyFill="1" applyBorder="1" applyAlignment="1">
      <alignment horizontal="right" vertical="center" wrapText="1"/>
    </xf>
    <xf numFmtId="0" fontId="41" fillId="20" borderId="179" xfId="21" applyFont="1" applyFill="1" applyBorder="1" applyAlignment="1">
      <alignment horizontal="right" vertical="center" wrapText="1"/>
    </xf>
    <xf numFmtId="0" fontId="41" fillId="20" borderId="180" xfId="21" applyFont="1" applyFill="1" applyBorder="1" applyAlignment="1">
      <alignment horizontal="right" vertical="center" wrapText="1"/>
    </xf>
    <xf numFmtId="0" fontId="41" fillId="15" borderId="111" xfId="0" applyFont="1" applyFill="1" applyBorder="1" applyAlignment="1">
      <alignment horizontal="right" vertical="center" wrapText="1"/>
    </xf>
    <xf numFmtId="0" fontId="41" fillId="15" borderId="112" xfId="0" applyFont="1" applyFill="1" applyBorder="1" applyAlignment="1">
      <alignment horizontal="right" vertical="center" wrapText="1"/>
    </xf>
    <xf numFmtId="0" fontId="41" fillId="15" borderId="65" xfId="0" applyFont="1" applyFill="1" applyBorder="1" applyAlignment="1">
      <alignment horizontal="right" vertical="center" wrapText="1"/>
    </xf>
    <xf numFmtId="0" fontId="10" fillId="15" borderId="111" xfId="0" applyFont="1" applyFill="1" applyBorder="1" applyAlignment="1">
      <alignment horizontal="left" vertical="center" wrapText="1"/>
    </xf>
    <xf numFmtId="0" fontId="10" fillId="15" borderId="65" xfId="0" applyFont="1" applyFill="1" applyBorder="1" applyAlignment="1">
      <alignment horizontal="left" vertical="center" wrapText="1"/>
    </xf>
    <xf numFmtId="0" fontId="41" fillId="15" borderId="97" xfId="0" applyFont="1" applyFill="1" applyBorder="1" applyAlignment="1">
      <alignment horizontal="right" vertical="center" wrapText="1"/>
    </xf>
    <xf numFmtId="0" fontId="62" fillId="0" borderId="24" xfId="0" applyFont="1" applyBorder="1" applyAlignment="1">
      <alignment horizontal="right"/>
    </xf>
    <xf numFmtId="0" fontId="62" fillId="0" borderId="25" xfId="0" applyFont="1" applyBorder="1" applyAlignment="1">
      <alignment horizontal="right"/>
    </xf>
    <xf numFmtId="0" fontId="10" fillId="15" borderId="110" xfId="0" applyFont="1" applyFill="1" applyBorder="1" applyAlignment="1">
      <alignment horizontal="left" vertical="center" wrapText="1"/>
    </xf>
    <xf numFmtId="0" fontId="10" fillId="15" borderId="94" xfId="0" applyFont="1" applyFill="1" applyBorder="1" applyAlignment="1">
      <alignment horizontal="left" vertical="center" wrapText="1"/>
    </xf>
    <xf numFmtId="0" fontId="42" fillId="15" borderId="97" xfId="0" applyFont="1" applyFill="1" applyBorder="1" applyAlignment="1">
      <alignment horizontal="left" vertical="center" wrapText="1"/>
    </xf>
  </cellXfs>
  <cellStyles count="30">
    <cellStyle name="Millares" xfId="20" builtinId="3"/>
    <cellStyle name="Millares 2" xfId="7" xr:uid="{00000000-0005-0000-0000-000001000000}"/>
    <cellStyle name="Millares 2 2" xfId="22" xr:uid="{00000000-0005-0000-0000-000002000000}"/>
    <cellStyle name="Millares 3" xfId="13" xr:uid="{00000000-0005-0000-0000-000003000000}"/>
    <cellStyle name="Moneda" xfId="14" builtinId="4"/>
    <cellStyle name="Moneda 2" xfId="8" xr:uid="{00000000-0005-0000-0000-000005000000}"/>
    <cellStyle name="Moneda 2 2 2 2 2" xfId="12" xr:uid="{00000000-0005-0000-0000-000006000000}"/>
    <cellStyle name="Moneda 3" xfId="25" xr:uid="{00000000-0005-0000-0000-000007000000}"/>
    <cellStyle name="Normal" xfId="0" builtinId="0"/>
    <cellStyle name="Normal 2" xfId="2" xr:uid="{00000000-0005-0000-0000-000009000000}"/>
    <cellStyle name="Normal 2 10 2 2" xfId="9" xr:uid="{00000000-0005-0000-0000-00000A000000}"/>
    <cellStyle name="Normal 2 10 3" xfId="5" xr:uid="{00000000-0005-0000-0000-00000B000000}"/>
    <cellStyle name="Normal 2 2" xfId="4" xr:uid="{00000000-0005-0000-0000-00000C000000}"/>
    <cellStyle name="Normal 2 3" xfId="17" xr:uid="{00000000-0005-0000-0000-00000D000000}"/>
    <cellStyle name="Normal 2 3 2" xfId="18" xr:uid="{00000000-0005-0000-0000-00000E000000}"/>
    <cellStyle name="Normal 2 3 2 4" xfId="21" xr:uid="{00000000-0005-0000-0000-00000F000000}"/>
    <cellStyle name="Normal 2 4" xfId="28" xr:uid="{E5250301-CF7D-4FAB-A7CB-86A066B5BBC4}"/>
    <cellStyle name="Normal 3" xfId="1" xr:uid="{00000000-0005-0000-0000-000010000000}"/>
    <cellStyle name="Normal 3 11" xfId="3" xr:uid="{00000000-0005-0000-0000-000011000000}"/>
    <cellStyle name="Normal 3 2" xfId="10" xr:uid="{00000000-0005-0000-0000-000012000000}"/>
    <cellStyle name="Normal 3 2 2" xfId="11" xr:uid="{00000000-0005-0000-0000-000013000000}"/>
    <cellStyle name="Normal 4" xfId="16" xr:uid="{00000000-0005-0000-0000-000014000000}"/>
    <cellStyle name="Normal 5" xfId="24" xr:uid="{00000000-0005-0000-0000-000015000000}"/>
    <cellStyle name="Normal 6" xfId="26" xr:uid="{CA1D6BE8-3977-4757-8251-3B2A7D658BAC}"/>
    <cellStyle name="Normal 7" xfId="27" xr:uid="{CF04ACA8-F7EF-446D-BE63-DC2B36EBD77A}"/>
    <cellStyle name="Porcentaje" xfId="15" builtinId="5"/>
    <cellStyle name="Porcentaje 2" xfId="6" xr:uid="{00000000-0005-0000-0000-000017000000}"/>
    <cellStyle name="Porcentaje 3" xfId="19" xr:uid="{00000000-0005-0000-0000-000018000000}"/>
    <cellStyle name="Porcentaje 4" xfId="23" xr:uid="{00000000-0005-0000-0000-000019000000}"/>
    <cellStyle name="Porcentaje 5" xfId="29" xr:uid="{7BBDBFF2-8319-4832-BA84-89422F5FE5C2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lang="es-419" sz="1400" b="1" i="0">
                <a:solidFill>
                  <a:srgbClr val="757575"/>
                </a:solidFill>
                <a:latin typeface="+mn-lt"/>
              </a:rPr>
              <a:t>Flujo de inversión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5B9BD5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PROGRAMACION!$G$52:$N$52</c:f>
              <c:numCache>
                <c:formatCode>[$$-240A]\ #,##0.00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7AC-4062-9EC9-71982F140A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8421463"/>
        <c:axId val="2034615943"/>
      </c:barChart>
      <c:catAx>
        <c:axId val="6842146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419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2034615943"/>
        <c:crosses val="autoZero"/>
        <c:auto val="1"/>
        <c:lblAlgn val="ctr"/>
        <c:lblOffset val="100"/>
        <c:noMultiLvlLbl val="1"/>
      </c:catAx>
      <c:valAx>
        <c:axId val="203461594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419"/>
              </a:p>
            </c:rich>
          </c:tx>
          <c:overlay val="0"/>
        </c:title>
        <c:numFmt formatCode="[$$-240A]\ #,##0.0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68421463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546847</xdr:colOff>
      <xdr:row>4</xdr:row>
      <xdr:rowOff>161363</xdr:rowOff>
    </xdr:from>
    <xdr:to>
      <xdr:col>15</xdr:col>
      <xdr:colOff>785987</xdr:colOff>
      <xdr:row>24</xdr:row>
      <xdr:rowOff>368544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68194A0-51BD-4370-92A5-87FD086AE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05482" y="1111622"/>
          <a:ext cx="4972505" cy="41247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117475</xdr:colOff>
      <xdr:row>53</xdr:row>
      <xdr:rowOff>126999</xdr:rowOff>
    </xdr:from>
    <xdr:ext cx="9344025" cy="3819525"/>
    <xdr:graphicFrame macro="">
      <xdr:nvGraphicFramePr>
        <xdr:cNvPr id="332227972" name="Chart 1">
          <a:extLst>
            <a:ext uri="{FF2B5EF4-FFF2-40B4-BE49-F238E27FC236}">
              <a16:creationId xmlns:a16="http://schemas.microsoft.com/office/drawing/2014/main" id="{00000000-0008-0000-1400-00008465CD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372140</xdr:colOff>
      <xdr:row>11</xdr:row>
      <xdr:rowOff>0</xdr:rowOff>
    </xdr:from>
    <xdr:to>
      <xdr:col>24</xdr:col>
      <xdr:colOff>40120</xdr:colOff>
      <xdr:row>17</xdr:row>
      <xdr:rowOff>218758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A99B3E-8618-4565-BC14-7C78EAD80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24814" y="3251791"/>
          <a:ext cx="3345073" cy="1795920"/>
        </a:xfrm>
        <a:prstGeom prst="rect">
          <a:avLst/>
        </a:prstGeom>
      </xdr:spPr>
    </xdr:pic>
    <xdr:clientData/>
  </xdr:twoCellAnchor>
  <xdr:twoCellAnchor editAs="oneCell">
    <xdr:from>
      <xdr:col>19</xdr:col>
      <xdr:colOff>487326</xdr:colOff>
      <xdr:row>6</xdr:row>
      <xdr:rowOff>159489</xdr:rowOff>
    </xdr:from>
    <xdr:to>
      <xdr:col>23</xdr:col>
      <xdr:colOff>508452</xdr:colOff>
      <xdr:row>12</xdr:row>
      <xdr:rowOff>86194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A86A3A3-5FD2-4282-AEF7-2C6AE9E5A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00" y="2064489"/>
          <a:ext cx="2962801" cy="128457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310817</xdr:colOff>
      <xdr:row>1</xdr:row>
      <xdr:rowOff>120315</xdr:rowOff>
    </xdr:from>
    <xdr:to>
      <xdr:col>19</xdr:col>
      <xdr:colOff>203177</xdr:colOff>
      <xdr:row>15</xdr:row>
      <xdr:rowOff>119586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38F3A30-C1C4-4373-BDD4-B658B39F7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02054" y="310815"/>
          <a:ext cx="5747728" cy="3869429"/>
        </a:xfrm>
        <a:prstGeom prst="rect">
          <a:avLst/>
        </a:prstGeom>
      </xdr:spPr>
    </xdr:pic>
    <xdr:clientData/>
  </xdr:twoCellAnchor>
  <xdr:twoCellAnchor editAs="oneCell">
    <xdr:from>
      <xdr:col>19</xdr:col>
      <xdr:colOff>210553</xdr:colOff>
      <xdr:row>1</xdr:row>
      <xdr:rowOff>280737</xdr:rowOff>
    </xdr:from>
    <xdr:to>
      <xdr:col>24</xdr:col>
      <xdr:colOff>542479</xdr:colOff>
      <xdr:row>5</xdr:row>
      <xdr:rowOff>441844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D3FD4B1-9FCC-44B5-8C72-4623A1BE3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157158" y="471237"/>
          <a:ext cx="3991532" cy="13241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431132</xdr:colOff>
      <xdr:row>1</xdr:row>
      <xdr:rowOff>310815</xdr:rowOff>
    </xdr:from>
    <xdr:to>
      <xdr:col>18</xdr:col>
      <xdr:colOff>313231</xdr:colOff>
      <xdr:row>18</xdr:row>
      <xdr:rowOff>141638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2787FE4-F63C-409F-B8FA-556659487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22369" y="501315"/>
          <a:ext cx="5005546" cy="4152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55"/>
  <sheetViews>
    <sheetView view="pageBreakPreview" zoomScale="97" zoomScaleNormal="100" zoomScaleSheetLayoutView="100" workbookViewId="0">
      <selection activeCell="C4" sqref="C4"/>
    </sheetView>
  </sheetViews>
  <sheetFormatPr baseColWidth="10" defaultColWidth="14.42578125" defaultRowHeight="15" customHeight="1" x14ac:dyDescent="0.25"/>
  <cols>
    <col min="1" max="1" width="1.42578125" customWidth="1"/>
    <col min="2" max="2" width="50.42578125" customWidth="1"/>
    <col min="3" max="3" width="21.5703125" customWidth="1"/>
    <col min="4" max="4" width="30.42578125" customWidth="1"/>
    <col min="5" max="5" width="18.140625" customWidth="1"/>
    <col min="6" max="6" width="19.42578125" customWidth="1"/>
    <col min="7" max="7" width="17.5703125" customWidth="1"/>
    <col min="8" max="8" width="1.28515625" customWidth="1"/>
    <col min="9" max="26" width="12.5703125" customWidth="1"/>
  </cols>
  <sheetData>
    <row r="1" spans="1:9" ht="12" customHeight="1" x14ac:dyDescent="0.25">
      <c r="A1" s="105"/>
      <c r="B1" s="105"/>
      <c r="C1" s="105"/>
      <c r="D1" s="105"/>
      <c r="E1" s="105"/>
      <c r="F1" s="105"/>
      <c r="G1" s="105"/>
      <c r="H1" s="105"/>
      <c r="I1" s="1"/>
    </row>
    <row r="2" spans="1:9" ht="21" customHeight="1" x14ac:dyDescent="0.25">
      <c r="A2" s="105"/>
      <c r="B2" s="787" t="s">
        <v>152</v>
      </c>
      <c r="C2" s="788"/>
      <c r="D2" s="789"/>
      <c r="E2" s="106" t="s">
        <v>153</v>
      </c>
      <c r="F2" s="107">
        <f>1+C25</f>
        <v>1.7733266427932983</v>
      </c>
      <c r="G2" s="105"/>
      <c r="H2" s="105"/>
      <c r="I2" s="1"/>
    </row>
    <row r="3" spans="1:9" ht="19.5" customHeight="1" x14ac:dyDescent="0.25">
      <c r="A3" s="105"/>
      <c r="B3" s="108" t="s">
        <v>154</v>
      </c>
      <c r="C3" s="109">
        <v>1750905</v>
      </c>
      <c r="D3" s="110"/>
      <c r="E3" s="1"/>
      <c r="F3" s="1"/>
      <c r="G3" s="105"/>
      <c r="I3" s="111">
        <v>1.7803120689655201</v>
      </c>
    </row>
    <row r="4" spans="1:9" ht="19.5" customHeight="1" x14ac:dyDescent="0.25">
      <c r="A4" s="105"/>
      <c r="B4" s="108" t="s">
        <v>155</v>
      </c>
      <c r="C4" s="109">
        <v>200000</v>
      </c>
      <c r="D4" s="110"/>
      <c r="E4" s="111"/>
      <c r="F4" s="111"/>
      <c r="G4" s="105"/>
      <c r="H4" s="105"/>
      <c r="I4" s="1"/>
    </row>
    <row r="5" spans="1:9" ht="19.5" customHeight="1" x14ac:dyDescent="0.25">
      <c r="A5" s="105"/>
      <c r="B5" s="111"/>
      <c r="C5" s="111"/>
      <c r="D5" s="110"/>
      <c r="E5" s="111"/>
      <c r="F5" s="111"/>
      <c r="G5" s="105"/>
      <c r="H5" s="105"/>
      <c r="I5" s="1"/>
    </row>
    <row r="6" spans="1:9" ht="19.5" customHeight="1" x14ac:dyDescent="0.25">
      <c r="A6" s="105"/>
      <c r="B6" s="790" t="s">
        <v>1</v>
      </c>
      <c r="C6" s="112" t="s">
        <v>156</v>
      </c>
      <c r="D6" s="113" t="s">
        <v>157</v>
      </c>
      <c r="E6" s="111"/>
      <c r="F6" s="111"/>
      <c r="G6" s="105"/>
      <c r="H6" s="105"/>
      <c r="I6" s="1"/>
    </row>
    <row r="7" spans="1:9" ht="36.75" customHeight="1" x14ac:dyDescent="0.25">
      <c r="A7" s="105"/>
      <c r="B7" s="791"/>
      <c r="C7" s="114" t="s">
        <v>158</v>
      </c>
      <c r="D7" s="115" t="s">
        <v>158</v>
      </c>
      <c r="E7" s="116"/>
      <c r="F7" s="111"/>
      <c r="G7" s="105"/>
      <c r="H7" s="105"/>
      <c r="I7" s="1"/>
    </row>
    <row r="8" spans="1:9" ht="19.5" customHeight="1" x14ac:dyDescent="0.25">
      <c r="A8" s="105"/>
      <c r="B8" s="117" t="s">
        <v>159</v>
      </c>
      <c r="C8" s="118"/>
      <c r="D8" s="118"/>
      <c r="E8" s="111"/>
      <c r="F8" s="111"/>
      <c r="G8" s="119"/>
      <c r="H8" s="105"/>
      <c r="I8" s="1"/>
    </row>
    <row r="9" spans="1:9" ht="19.5" customHeight="1" x14ac:dyDescent="0.25">
      <c r="A9" s="105"/>
      <c r="B9" s="120" t="s">
        <v>160</v>
      </c>
      <c r="C9" s="121">
        <v>8.3299999999999999E-2</v>
      </c>
      <c r="D9" s="121">
        <v>8.3299999999999999E-2</v>
      </c>
      <c r="E9" s="111"/>
      <c r="F9" s="111"/>
      <c r="G9" s="105"/>
      <c r="H9" s="105"/>
      <c r="I9" s="1"/>
    </row>
    <row r="10" spans="1:9" ht="19.5" customHeight="1" x14ac:dyDescent="0.25">
      <c r="A10" s="105"/>
      <c r="B10" s="120" t="s">
        <v>161</v>
      </c>
      <c r="C10" s="121">
        <v>0.01</v>
      </c>
      <c r="D10" s="121">
        <v>0.01</v>
      </c>
      <c r="E10" s="111"/>
      <c r="F10" s="111"/>
      <c r="G10" s="119"/>
      <c r="H10" s="105"/>
      <c r="I10" s="1"/>
    </row>
    <row r="11" spans="1:9" ht="19.5" customHeight="1" x14ac:dyDescent="0.25">
      <c r="A11" s="105"/>
      <c r="B11" s="120" t="s">
        <v>162</v>
      </c>
      <c r="C11" s="121">
        <v>4.1700000000000001E-2</v>
      </c>
      <c r="D11" s="121">
        <v>4.1700000000000001E-2</v>
      </c>
      <c r="E11" s="111"/>
      <c r="F11" s="111"/>
      <c r="G11" s="105"/>
      <c r="H11" s="105"/>
      <c r="I11" s="1"/>
    </row>
    <row r="12" spans="1:9" ht="19.5" customHeight="1" x14ac:dyDescent="0.25">
      <c r="A12" s="105"/>
      <c r="B12" s="120" t="s">
        <v>163</v>
      </c>
      <c r="C12" s="121">
        <v>8.3299999999999999E-2</v>
      </c>
      <c r="D12" s="121">
        <v>8.3299999999999999E-2</v>
      </c>
      <c r="E12" s="111"/>
      <c r="F12" s="111"/>
      <c r="G12" s="105"/>
      <c r="H12" s="105"/>
      <c r="I12" s="1"/>
    </row>
    <row r="13" spans="1:9" ht="19.5" customHeight="1" x14ac:dyDescent="0.25">
      <c r="A13" s="105"/>
      <c r="B13" s="120" t="s">
        <v>164</v>
      </c>
      <c r="C13" s="121">
        <v>0.06</v>
      </c>
      <c r="D13" s="121">
        <v>0.04</v>
      </c>
      <c r="E13" s="111"/>
      <c r="F13" s="111"/>
      <c r="G13" s="105"/>
      <c r="H13" s="105"/>
      <c r="I13" s="1"/>
    </row>
    <row r="14" spans="1:9" ht="19.5" customHeight="1" x14ac:dyDescent="0.25">
      <c r="A14" s="105"/>
      <c r="B14" s="122" t="s">
        <v>165</v>
      </c>
      <c r="C14" s="121"/>
      <c r="D14" s="121"/>
      <c r="E14" s="111"/>
      <c r="F14" s="111"/>
      <c r="G14" s="105"/>
      <c r="H14" s="105"/>
      <c r="I14" s="1"/>
    </row>
    <row r="15" spans="1:9" ht="19.5" customHeight="1" x14ac:dyDescent="0.25">
      <c r="A15" s="105"/>
      <c r="B15" s="120" t="s">
        <v>166</v>
      </c>
      <c r="C15" s="121">
        <v>0.12</v>
      </c>
      <c r="D15" s="121">
        <v>0.12</v>
      </c>
      <c r="E15" s="111"/>
      <c r="F15" s="111"/>
      <c r="G15" s="105"/>
      <c r="H15" s="105"/>
      <c r="I15" s="1"/>
    </row>
    <row r="16" spans="1:9" ht="19.5" customHeight="1" x14ac:dyDescent="0.25">
      <c r="A16" s="105"/>
      <c r="B16" s="120" t="s">
        <v>167</v>
      </c>
      <c r="C16" s="121">
        <v>6.9599999999999995E-2</v>
      </c>
      <c r="D16" s="121">
        <v>6.9599999999999995E-2</v>
      </c>
      <c r="E16" s="111"/>
      <c r="F16" s="111"/>
      <c r="G16" s="105"/>
      <c r="H16" s="105"/>
      <c r="I16" s="1"/>
    </row>
    <row r="17" spans="1:8" ht="19.5" customHeight="1" x14ac:dyDescent="0.25">
      <c r="A17" s="105"/>
      <c r="B17" s="120" t="s">
        <v>168</v>
      </c>
      <c r="C17" s="121">
        <v>8.5000000000000006E-2</v>
      </c>
      <c r="D17" s="121">
        <v>8.5000000000000006E-2</v>
      </c>
      <c r="E17" s="111"/>
      <c r="F17" s="111"/>
      <c r="G17" s="105"/>
      <c r="H17" s="1"/>
    </row>
    <row r="18" spans="1:8" ht="19.5" customHeight="1" x14ac:dyDescent="0.25">
      <c r="A18" s="105"/>
      <c r="B18" s="120" t="s">
        <v>169</v>
      </c>
      <c r="C18" s="121">
        <v>2.12E-2</v>
      </c>
      <c r="D18" s="121">
        <v>2.12E-2</v>
      </c>
      <c r="E18" s="111"/>
      <c r="F18" s="111"/>
      <c r="G18" s="105"/>
      <c r="H18" s="1"/>
    </row>
    <row r="19" spans="1:8" ht="19.5" customHeight="1" x14ac:dyDescent="0.25">
      <c r="A19" s="105"/>
      <c r="B19" s="122" t="s">
        <v>170</v>
      </c>
      <c r="C19" s="121"/>
      <c r="D19" s="121"/>
      <c r="E19" s="111"/>
      <c r="F19" s="111"/>
      <c r="G19" s="105"/>
      <c r="H19" s="1"/>
    </row>
    <row r="20" spans="1:8" ht="19.5" customHeight="1" x14ac:dyDescent="0.25">
      <c r="A20" s="105"/>
      <c r="B20" s="120" t="s">
        <v>171</v>
      </c>
      <c r="C20" s="121">
        <v>2.5000000000000001E-2</v>
      </c>
      <c r="D20" s="121">
        <v>2.5000000000000001E-2</v>
      </c>
      <c r="E20" s="111"/>
      <c r="F20" s="111"/>
      <c r="G20" s="105"/>
      <c r="H20" s="1"/>
    </row>
    <row r="21" spans="1:8" ht="19.5" customHeight="1" x14ac:dyDescent="0.25">
      <c r="A21" s="105"/>
      <c r="B21" s="120" t="s">
        <v>172</v>
      </c>
      <c r="C21" s="121">
        <v>0</v>
      </c>
      <c r="D21" s="121">
        <v>0</v>
      </c>
      <c r="E21" s="111"/>
      <c r="F21" s="1"/>
      <c r="G21" s="105"/>
      <c r="H21" s="1"/>
    </row>
    <row r="22" spans="1:8" ht="19.5" customHeight="1" x14ac:dyDescent="0.25">
      <c r="A22" s="105"/>
      <c r="B22" s="120" t="s">
        <v>173</v>
      </c>
      <c r="C22" s="121">
        <v>0.04</v>
      </c>
      <c r="D22" s="121">
        <v>0.04</v>
      </c>
      <c r="E22" s="111"/>
      <c r="F22" s="111"/>
      <c r="G22" s="105"/>
      <c r="H22" s="1"/>
    </row>
    <row r="23" spans="1:8" ht="19.5" customHeight="1" x14ac:dyDescent="0.25">
      <c r="A23" s="105"/>
      <c r="B23" s="120" t="s">
        <v>174</v>
      </c>
      <c r="C23" s="121">
        <f>C4/C3</f>
        <v>0.11422664279329832</v>
      </c>
      <c r="D23" s="121"/>
      <c r="E23" s="111"/>
      <c r="F23" s="111"/>
      <c r="G23" s="105"/>
      <c r="H23" s="1"/>
    </row>
    <row r="24" spans="1:8" ht="19.5" customHeight="1" x14ac:dyDescent="0.25">
      <c r="A24" s="105"/>
      <c r="B24" s="120" t="s">
        <v>175</v>
      </c>
      <c r="C24" s="123">
        <v>0.02</v>
      </c>
      <c r="D24" s="123">
        <v>0.02</v>
      </c>
      <c r="E24" s="111"/>
      <c r="F24" s="111"/>
      <c r="G24" s="105"/>
      <c r="H24" s="1"/>
    </row>
    <row r="25" spans="1:8" ht="19.5" customHeight="1" x14ac:dyDescent="0.25">
      <c r="A25" s="105"/>
      <c r="B25" s="124"/>
      <c r="C25" s="125">
        <f>SUM(C8:C24)</f>
        <v>0.77332664279329832</v>
      </c>
      <c r="D25" s="126">
        <f>SUM(D8:D24)</f>
        <v>0.6391</v>
      </c>
      <c r="E25" s="111"/>
      <c r="F25" s="111"/>
      <c r="G25" s="105"/>
      <c r="H25" s="1"/>
    </row>
    <row r="26" spans="1:8" ht="19.5" customHeight="1" x14ac:dyDescent="0.25">
      <c r="A26" s="105"/>
      <c r="B26" s="127"/>
      <c r="C26" s="128">
        <f t="shared" ref="C26:D26" si="0">ROUND(1+C25,4)</f>
        <v>1.7733000000000001</v>
      </c>
      <c r="D26" s="129">
        <f t="shared" si="0"/>
        <v>1.6391</v>
      </c>
      <c r="E26" s="111"/>
      <c r="F26" s="111"/>
      <c r="G26" s="105"/>
      <c r="H26" s="1"/>
    </row>
    <row r="27" spans="1:8" ht="19.5" customHeight="1" x14ac:dyDescent="0.25">
      <c r="A27" s="105"/>
      <c r="B27" s="127"/>
      <c r="C27" s="130"/>
      <c r="D27" s="131"/>
      <c r="E27" s="111"/>
      <c r="F27" s="111"/>
      <c r="G27" s="105"/>
      <c r="H27" s="1"/>
    </row>
    <row r="28" spans="1:8" ht="33" customHeight="1" x14ac:dyDescent="0.25">
      <c r="A28" s="105"/>
      <c r="B28" s="132" t="s">
        <v>176</v>
      </c>
      <c r="C28" s="132" t="s">
        <v>177</v>
      </c>
      <c r="D28" s="133" t="s">
        <v>178</v>
      </c>
      <c r="E28" s="133" t="s">
        <v>179</v>
      </c>
      <c r="F28" s="133" t="s">
        <v>180</v>
      </c>
      <c r="G28" s="133" t="s">
        <v>181</v>
      </c>
      <c r="H28" s="1"/>
    </row>
    <row r="29" spans="1:8" ht="19.5" customHeight="1" x14ac:dyDescent="0.25">
      <c r="A29" s="105"/>
      <c r="B29" s="108" t="s">
        <v>182</v>
      </c>
      <c r="C29" s="134">
        <f>C3</f>
        <v>1750905</v>
      </c>
      <c r="D29" s="135">
        <f t="shared" ref="D29:D39" si="1">ROUND((C29*$C$25),0)</f>
        <v>1354021</v>
      </c>
      <c r="E29" s="134">
        <f t="shared" ref="E29:E39" si="2">C29+D29</f>
        <v>3104926</v>
      </c>
      <c r="F29" s="134">
        <f t="shared" ref="F29:F39" si="3">+ROUND((C29/30),0)</f>
        <v>58364</v>
      </c>
      <c r="G29" s="134">
        <f t="shared" ref="G29:G39" si="4">ROUND((E29/30),0)</f>
        <v>103498</v>
      </c>
      <c r="H29" s="1"/>
    </row>
    <row r="30" spans="1:8" ht="19.5" customHeight="1" x14ac:dyDescent="0.25">
      <c r="A30" s="105"/>
      <c r="B30" s="108" t="s">
        <v>183</v>
      </c>
      <c r="C30" s="134">
        <f>C29*1.4</f>
        <v>2451267</v>
      </c>
      <c r="D30" s="135">
        <f t="shared" si="1"/>
        <v>1895630</v>
      </c>
      <c r="E30" s="134">
        <f t="shared" si="2"/>
        <v>4346897</v>
      </c>
      <c r="F30" s="134">
        <f t="shared" si="3"/>
        <v>81709</v>
      </c>
      <c r="G30" s="134">
        <f t="shared" si="4"/>
        <v>144897</v>
      </c>
      <c r="H30" s="1"/>
    </row>
    <row r="31" spans="1:8" ht="19.5" customHeight="1" x14ac:dyDescent="0.25">
      <c r="A31" s="105"/>
      <c r="B31" s="108" t="s">
        <v>184</v>
      </c>
      <c r="C31" s="134">
        <f>C29*1.8</f>
        <v>3151629</v>
      </c>
      <c r="D31" s="135">
        <f t="shared" si="1"/>
        <v>2437239</v>
      </c>
      <c r="E31" s="134">
        <f t="shared" si="2"/>
        <v>5588868</v>
      </c>
      <c r="F31" s="134">
        <f t="shared" si="3"/>
        <v>105054</v>
      </c>
      <c r="G31" s="134">
        <f t="shared" si="4"/>
        <v>186296</v>
      </c>
      <c r="H31" s="1"/>
    </row>
    <row r="32" spans="1:8" ht="19.5" customHeight="1" x14ac:dyDescent="0.25">
      <c r="A32" s="105"/>
      <c r="B32" s="108" t="s">
        <v>185</v>
      </c>
      <c r="C32" s="134">
        <f>C29*1.5</f>
        <v>2626357.5</v>
      </c>
      <c r="D32" s="135">
        <f t="shared" si="1"/>
        <v>2031032</v>
      </c>
      <c r="E32" s="134">
        <f t="shared" si="2"/>
        <v>4657389.5</v>
      </c>
      <c r="F32" s="134">
        <f t="shared" si="3"/>
        <v>87545</v>
      </c>
      <c r="G32" s="134">
        <f t="shared" si="4"/>
        <v>155246</v>
      </c>
      <c r="H32" s="1"/>
    </row>
    <row r="33" spans="1:8" ht="19.5" customHeight="1" x14ac:dyDescent="0.25">
      <c r="A33" s="105"/>
      <c r="B33" s="108" t="s">
        <v>186</v>
      </c>
      <c r="C33" s="134">
        <f>C29</f>
        <v>1750905</v>
      </c>
      <c r="D33" s="135">
        <f t="shared" si="1"/>
        <v>1354021</v>
      </c>
      <c r="E33" s="134">
        <f t="shared" si="2"/>
        <v>3104926</v>
      </c>
      <c r="F33" s="134">
        <f t="shared" si="3"/>
        <v>58364</v>
      </c>
      <c r="G33" s="134">
        <f t="shared" si="4"/>
        <v>103498</v>
      </c>
      <c r="H33" s="1"/>
    </row>
    <row r="34" spans="1:8" ht="19.5" customHeight="1" x14ac:dyDescent="0.25">
      <c r="A34" s="105"/>
      <c r="B34" s="108" t="s">
        <v>187</v>
      </c>
      <c r="C34" s="134">
        <f>C29*2.8</f>
        <v>4902534</v>
      </c>
      <c r="D34" s="135">
        <f t="shared" si="1"/>
        <v>3791260</v>
      </c>
      <c r="E34" s="134">
        <f t="shared" si="2"/>
        <v>8693794</v>
      </c>
      <c r="F34" s="134">
        <f t="shared" si="3"/>
        <v>163418</v>
      </c>
      <c r="G34" s="134">
        <f t="shared" si="4"/>
        <v>289793</v>
      </c>
      <c r="H34" s="1"/>
    </row>
    <row r="35" spans="1:8" ht="19.5" customHeight="1" x14ac:dyDescent="0.25">
      <c r="A35" s="105"/>
      <c r="B35" s="108" t="s">
        <v>188</v>
      </c>
      <c r="C35" s="134">
        <f>C29*1.8</f>
        <v>3151629</v>
      </c>
      <c r="D35" s="135">
        <f t="shared" si="1"/>
        <v>2437239</v>
      </c>
      <c r="E35" s="134">
        <f t="shared" si="2"/>
        <v>5588868</v>
      </c>
      <c r="F35" s="134">
        <f t="shared" si="3"/>
        <v>105054</v>
      </c>
      <c r="G35" s="134">
        <f t="shared" si="4"/>
        <v>186296</v>
      </c>
      <c r="H35" s="1"/>
    </row>
    <row r="36" spans="1:8" ht="19.5" customHeight="1" x14ac:dyDescent="0.25">
      <c r="A36" s="105"/>
      <c r="B36" s="108" t="s">
        <v>189</v>
      </c>
      <c r="C36" s="134">
        <f>C29*3</f>
        <v>5252715</v>
      </c>
      <c r="D36" s="135">
        <f t="shared" si="1"/>
        <v>4062064</v>
      </c>
      <c r="E36" s="134">
        <f t="shared" si="2"/>
        <v>9314779</v>
      </c>
      <c r="F36" s="134">
        <f t="shared" si="3"/>
        <v>175091</v>
      </c>
      <c r="G36" s="134">
        <f t="shared" si="4"/>
        <v>310493</v>
      </c>
      <c r="H36" s="1"/>
    </row>
    <row r="37" spans="1:8" ht="19.5" customHeight="1" x14ac:dyDescent="0.25">
      <c r="A37" s="105"/>
      <c r="B37" s="108" t="s">
        <v>190</v>
      </c>
      <c r="C37" s="134">
        <f>C29*2</f>
        <v>3501810</v>
      </c>
      <c r="D37" s="135">
        <f t="shared" si="1"/>
        <v>2708043</v>
      </c>
      <c r="E37" s="134">
        <f t="shared" si="2"/>
        <v>6209853</v>
      </c>
      <c r="F37" s="134">
        <f t="shared" si="3"/>
        <v>116727</v>
      </c>
      <c r="G37" s="134">
        <f t="shared" si="4"/>
        <v>206995</v>
      </c>
      <c r="H37" s="1"/>
    </row>
    <row r="38" spans="1:8" ht="19.5" customHeight="1" x14ac:dyDescent="0.25">
      <c r="A38" s="105"/>
      <c r="B38" s="108" t="s">
        <v>191</v>
      </c>
      <c r="C38" s="134">
        <f>C29*3.5</f>
        <v>6128167.5</v>
      </c>
      <c r="D38" s="135">
        <f t="shared" si="1"/>
        <v>4739075</v>
      </c>
      <c r="E38" s="134">
        <f t="shared" si="2"/>
        <v>10867242.5</v>
      </c>
      <c r="F38" s="134">
        <f t="shared" si="3"/>
        <v>204272</v>
      </c>
      <c r="G38" s="134">
        <f t="shared" si="4"/>
        <v>362241</v>
      </c>
      <c r="H38" s="1"/>
    </row>
    <row r="39" spans="1:8" ht="19.5" customHeight="1" x14ac:dyDescent="0.25">
      <c r="A39" s="105"/>
      <c r="B39" s="108" t="s">
        <v>192</v>
      </c>
      <c r="C39" s="134">
        <f>C29*2.8</f>
        <v>4902534</v>
      </c>
      <c r="D39" s="135">
        <f t="shared" si="1"/>
        <v>3791260</v>
      </c>
      <c r="E39" s="134">
        <f t="shared" si="2"/>
        <v>8693794</v>
      </c>
      <c r="F39" s="134">
        <f t="shared" si="3"/>
        <v>163418</v>
      </c>
      <c r="G39" s="134">
        <f t="shared" si="4"/>
        <v>289793</v>
      </c>
      <c r="H39" s="1"/>
    </row>
    <row r="40" spans="1:8" ht="19.5" customHeight="1" x14ac:dyDescent="0.25">
      <c r="A40" s="105"/>
      <c r="B40" s="136" t="s">
        <v>193</v>
      </c>
      <c r="C40" s="137"/>
      <c r="D40" s="138"/>
      <c r="E40" s="137"/>
      <c r="F40" s="134">
        <f t="shared" ref="F40:G40" si="5">F31+F29</f>
        <v>163418</v>
      </c>
      <c r="G40" s="134">
        <f t="shared" si="5"/>
        <v>289794</v>
      </c>
      <c r="H40" s="1"/>
    </row>
    <row r="41" spans="1:8" ht="19.5" customHeight="1" x14ac:dyDescent="0.25">
      <c r="A41" s="105"/>
      <c r="B41" s="136" t="s">
        <v>194</v>
      </c>
      <c r="C41" s="137"/>
      <c r="D41" s="138"/>
      <c r="E41" s="137"/>
      <c r="F41" s="134">
        <f t="shared" ref="F41:G41" si="6">F31+(2*F29)</f>
        <v>221782</v>
      </c>
      <c r="G41" s="134">
        <f t="shared" si="6"/>
        <v>393292</v>
      </c>
      <c r="H41" s="1"/>
    </row>
    <row r="42" spans="1:8" ht="19.5" customHeight="1" x14ac:dyDescent="0.25">
      <c r="A42" s="105"/>
      <c r="B42" s="136" t="s">
        <v>195</v>
      </c>
      <c r="C42" s="137"/>
      <c r="D42" s="138"/>
      <c r="E42" s="137"/>
      <c r="F42" s="134">
        <f t="shared" ref="F42:G42" si="7">F31+(4*F29)</f>
        <v>338510</v>
      </c>
      <c r="G42" s="134">
        <f t="shared" si="7"/>
        <v>600288</v>
      </c>
      <c r="H42" s="1"/>
    </row>
    <row r="43" spans="1:8" ht="33" customHeight="1" x14ac:dyDescent="0.25">
      <c r="A43" s="105"/>
      <c r="B43" s="139" t="s">
        <v>196</v>
      </c>
      <c r="C43" s="137"/>
      <c r="D43" s="138"/>
      <c r="E43" s="137"/>
      <c r="F43" s="134">
        <f t="shared" ref="F43:G43" si="8">F38+F32+(2*F33)</f>
        <v>408545</v>
      </c>
      <c r="G43" s="134">
        <f t="shared" si="8"/>
        <v>724483</v>
      </c>
      <c r="H43" s="1"/>
    </row>
    <row r="44" spans="1:8" ht="19.5" customHeight="1" x14ac:dyDescent="0.25">
      <c r="A44" s="105"/>
      <c r="B44" s="136" t="s">
        <v>197</v>
      </c>
      <c r="C44" s="137"/>
      <c r="D44" s="138"/>
      <c r="E44" s="137"/>
      <c r="F44" s="134">
        <f t="shared" ref="F44:G44" si="9">F31+(7*F29)</f>
        <v>513602</v>
      </c>
      <c r="G44" s="134">
        <f t="shared" si="9"/>
        <v>910782</v>
      </c>
      <c r="H44" s="1"/>
    </row>
    <row r="45" spans="1:8" ht="19.5" customHeight="1" x14ac:dyDescent="0.25">
      <c r="A45" s="105"/>
      <c r="B45" s="136" t="s">
        <v>198</v>
      </c>
      <c r="C45" s="137"/>
      <c r="D45" s="138"/>
      <c r="E45" s="137"/>
      <c r="F45" s="134">
        <f t="shared" ref="F45:G45" si="10">(2*F31)+(4*F29)</f>
        <v>443564</v>
      </c>
      <c r="G45" s="134">
        <f t="shared" si="10"/>
        <v>786584</v>
      </c>
      <c r="H45" s="1"/>
    </row>
    <row r="46" spans="1:8" ht="19.5" customHeight="1" x14ac:dyDescent="0.25">
      <c r="A46" s="105"/>
      <c r="B46" s="136" t="s">
        <v>199</v>
      </c>
      <c r="C46" s="137"/>
      <c r="D46" s="138"/>
      <c r="E46" s="137"/>
      <c r="F46" s="134">
        <f t="shared" ref="F46:G46" si="11">(6*F31)+(4*F29)</f>
        <v>863780</v>
      </c>
      <c r="G46" s="134">
        <f t="shared" si="11"/>
        <v>1531768</v>
      </c>
      <c r="H46" s="1"/>
    </row>
    <row r="47" spans="1:8" ht="19.5" customHeight="1" x14ac:dyDescent="0.25">
      <c r="A47" s="105"/>
      <c r="B47" s="136" t="s">
        <v>200</v>
      </c>
      <c r="C47" s="137"/>
      <c r="D47" s="138"/>
      <c r="E47" s="137"/>
      <c r="F47" s="134">
        <f t="shared" ref="F47:G47" si="12">4*F29</f>
        <v>233456</v>
      </c>
      <c r="G47" s="134">
        <f t="shared" si="12"/>
        <v>413992</v>
      </c>
      <c r="H47" s="1"/>
    </row>
    <row r="48" spans="1:8" ht="15.75" customHeight="1" x14ac:dyDescent="0.25">
      <c r="A48" s="105"/>
      <c r="B48" s="111"/>
      <c r="C48" s="111"/>
      <c r="D48" s="110"/>
      <c r="E48" s="111"/>
      <c r="F48" s="111"/>
      <c r="G48" s="105"/>
      <c r="H48" s="1"/>
    </row>
    <row r="49" spans="1:8" ht="15.75" customHeight="1" x14ac:dyDescent="0.25">
      <c r="A49" s="105"/>
      <c r="B49" s="111"/>
      <c r="C49" s="111"/>
      <c r="D49" s="110"/>
      <c r="E49" s="111"/>
      <c r="F49" s="111"/>
      <c r="G49" s="105"/>
      <c r="H49" s="1"/>
    </row>
    <row r="50" spans="1:8" ht="15.75" customHeight="1" x14ac:dyDescent="0.25">
      <c r="A50" s="105"/>
      <c r="B50" s="111"/>
      <c r="C50" s="111"/>
      <c r="D50" s="110"/>
      <c r="E50" s="111"/>
      <c r="F50" s="111"/>
      <c r="G50" s="105"/>
      <c r="H50" s="1"/>
    </row>
    <row r="51" spans="1:8" ht="15.75" customHeight="1" x14ac:dyDescent="0.25">
      <c r="A51" s="105"/>
      <c r="B51" s="116"/>
      <c r="C51" s="111"/>
      <c r="D51" s="110"/>
      <c r="E51" s="111"/>
      <c r="F51" s="111"/>
      <c r="G51" s="105"/>
      <c r="H51" s="1"/>
    </row>
    <row r="52" spans="1:8" ht="15.75" customHeight="1" x14ac:dyDescent="0.25">
      <c r="A52" s="105"/>
      <c r="B52" s="111"/>
      <c r="C52" s="111"/>
      <c r="D52" s="110"/>
      <c r="E52" s="111"/>
      <c r="F52" s="111"/>
      <c r="G52" s="105"/>
      <c r="H52" s="1"/>
    </row>
    <row r="53" spans="1:8" ht="15.75" customHeight="1" x14ac:dyDescent="0.25">
      <c r="A53" s="105"/>
      <c r="B53" s="140"/>
      <c r="C53" s="111"/>
      <c r="D53" s="110"/>
      <c r="E53" s="111"/>
      <c r="F53" s="111"/>
      <c r="G53" s="105"/>
      <c r="H53" s="1"/>
    </row>
    <row r="54" spans="1:8" ht="15.75" customHeight="1" x14ac:dyDescent="0.25">
      <c r="A54" s="105"/>
      <c r="B54" s="141"/>
      <c r="C54" s="111"/>
      <c r="D54" s="110"/>
      <c r="E54" s="111"/>
      <c r="F54" s="111"/>
      <c r="G54" s="105"/>
      <c r="H54" s="1"/>
    </row>
    <row r="55" spans="1:8" ht="15.75" customHeight="1" x14ac:dyDescent="0.25">
      <c r="A55" s="105"/>
      <c r="B55" s="142"/>
      <c r="C55" s="111"/>
      <c r="D55" s="110"/>
      <c r="E55" s="111"/>
      <c r="F55" s="111"/>
      <c r="G55" s="105"/>
      <c r="H55" s="1"/>
    </row>
  </sheetData>
  <mergeCells count="2">
    <mergeCell ref="B2:D2"/>
    <mergeCell ref="B6:B7"/>
  </mergeCells>
  <pageMargins left="0.51181102362204722" right="0.51181102362204722" top="0.55118110236220474" bottom="0.55118110236220474" header="0" footer="0"/>
  <pageSetup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2"/>
  <sheetViews>
    <sheetView view="pageBreakPreview" topLeftCell="A16" zoomScaleNormal="100" zoomScaleSheetLayoutView="100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7109375" style="374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92" t="s">
        <v>100</v>
      </c>
      <c r="B1" s="793"/>
      <c r="C1" s="793"/>
      <c r="D1" s="793"/>
      <c r="E1" s="793"/>
      <c r="F1" s="793"/>
      <c r="G1" s="793"/>
      <c r="H1" s="794"/>
    </row>
    <row r="2" spans="1:8" ht="15" customHeight="1" x14ac:dyDescent="0.25">
      <c r="A2" s="795" t="s">
        <v>101</v>
      </c>
      <c r="B2" s="796"/>
      <c r="C2" s="796"/>
      <c r="D2" s="797"/>
      <c r="E2" s="795" t="s">
        <v>102</v>
      </c>
      <c r="F2" s="796"/>
      <c r="G2" s="796"/>
      <c r="H2" s="797"/>
    </row>
    <row r="3" spans="1:8" ht="9.75" customHeight="1" x14ac:dyDescent="0.25">
      <c r="A3" s="17"/>
      <c r="B3" s="17"/>
      <c r="C3" s="17"/>
      <c r="D3" s="17"/>
      <c r="E3" s="17"/>
      <c r="F3" s="383"/>
      <c r="G3" s="18"/>
      <c r="H3" s="17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1</v>
      </c>
    </row>
    <row r="5" spans="1:8" ht="9.75" customHeight="1" x14ac:dyDescent="0.25">
      <c r="A5" s="19" t="s">
        <v>105</v>
      </c>
      <c r="B5" s="800" t="str">
        <f>VLOOKUP(H4,'PRESUPUESTO DE OBRA'!A:E,2,0)</f>
        <v xml:space="preserve">Localizacion y replanteo 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ml</v>
      </c>
    </row>
    <row r="6" spans="1:8" x14ac:dyDescent="0.25">
      <c r="A6" s="17" t="s">
        <v>107</v>
      </c>
      <c r="B6" s="17"/>
      <c r="C6" s="17"/>
      <c r="D6" s="17"/>
      <c r="E6" s="17"/>
      <c r="F6" s="383"/>
      <c r="G6" s="18"/>
      <c r="H6" s="17"/>
    </row>
    <row r="7" spans="1:8" x14ac:dyDescent="0.25">
      <c r="A7" s="801" t="s">
        <v>108</v>
      </c>
      <c r="B7" s="802"/>
      <c r="C7" s="803"/>
      <c r="D7" s="23" t="s">
        <v>109</v>
      </c>
      <c r="E7" s="23" t="s">
        <v>110</v>
      </c>
      <c r="F7" s="384" t="s">
        <v>111</v>
      </c>
      <c r="G7" s="24" t="s">
        <v>112</v>
      </c>
      <c r="H7" s="804"/>
    </row>
    <row r="8" spans="1:8" ht="15.75" x14ac:dyDescent="0.25">
      <c r="A8" s="810" t="s">
        <v>75</v>
      </c>
      <c r="B8" s="811"/>
      <c r="C8" s="812"/>
      <c r="D8" s="25"/>
      <c r="E8" s="26">
        <f>+'BASE DE DATOS'!D69</f>
        <v>165848</v>
      </c>
      <c r="F8" s="407">
        <v>200</v>
      </c>
      <c r="G8" s="28">
        <f>+E8/F8</f>
        <v>829.24</v>
      </c>
      <c r="H8" s="805"/>
    </row>
    <row r="9" spans="1:8" ht="15.75" x14ac:dyDescent="0.25">
      <c r="A9" s="813"/>
      <c r="B9" s="788"/>
      <c r="C9" s="789"/>
      <c r="D9" s="29"/>
      <c r="E9" s="26"/>
      <c r="F9" s="407"/>
      <c r="G9" s="28"/>
      <c r="H9" s="805"/>
    </row>
    <row r="10" spans="1:8" x14ac:dyDescent="0.25">
      <c r="A10" s="807"/>
      <c r="B10" s="808"/>
      <c r="C10" s="809"/>
      <c r="D10" s="30"/>
      <c r="E10" s="31"/>
      <c r="F10" s="386"/>
      <c r="G10" s="32"/>
      <c r="H10" s="806"/>
    </row>
    <row r="11" spans="1:8" x14ac:dyDescent="0.25">
      <c r="A11" s="814"/>
      <c r="B11" s="799"/>
      <c r="C11" s="799"/>
      <c r="D11" s="34"/>
      <c r="E11" s="35"/>
      <c r="F11" s="387"/>
      <c r="G11" s="36" t="s">
        <v>113</v>
      </c>
      <c r="H11" s="37">
        <f>SUM(G8:G10)</f>
        <v>829.24</v>
      </c>
    </row>
    <row r="12" spans="1:8" x14ac:dyDescent="0.25">
      <c r="A12" s="17" t="s">
        <v>114</v>
      </c>
      <c r="B12" s="17"/>
      <c r="C12" s="17"/>
      <c r="D12" s="17"/>
      <c r="E12" s="17"/>
      <c r="F12" s="383"/>
      <c r="G12" s="18"/>
      <c r="H12" s="17"/>
    </row>
    <row r="13" spans="1:8" x14ac:dyDescent="0.25">
      <c r="A13" s="801" t="s">
        <v>108</v>
      </c>
      <c r="B13" s="802"/>
      <c r="C13" s="803"/>
      <c r="D13" s="23" t="s">
        <v>115</v>
      </c>
      <c r="E13" s="23" t="s">
        <v>116</v>
      </c>
      <c r="F13" s="384" t="s">
        <v>117</v>
      </c>
      <c r="G13" s="24" t="s">
        <v>112</v>
      </c>
      <c r="H13" s="38"/>
    </row>
    <row r="14" spans="1:8" x14ac:dyDescent="0.25">
      <c r="A14" s="810" t="s">
        <v>118</v>
      </c>
      <c r="B14" s="811"/>
      <c r="C14" s="812"/>
      <c r="D14" s="39" t="s">
        <v>119</v>
      </c>
      <c r="E14" s="39">
        <f>+'BASE DE DATOS'!D23</f>
        <v>1659</v>
      </c>
      <c r="F14" s="424">
        <v>0.3</v>
      </c>
      <c r="G14" s="40">
        <f t="shared" ref="G14:G15" si="0">+F14*E14</f>
        <v>497.7</v>
      </c>
      <c r="H14" s="41"/>
    </row>
    <row r="15" spans="1:8" x14ac:dyDescent="0.25">
      <c r="A15" s="815" t="s">
        <v>27</v>
      </c>
      <c r="B15" s="816"/>
      <c r="C15" s="817"/>
      <c r="D15" s="42" t="s">
        <v>120</v>
      </c>
      <c r="E15" s="43">
        <f>+'BASE DE DATOS'!D24</f>
        <v>27641</v>
      </c>
      <c r="F15" s="425">
        <v>0.03</v>
      </c>
      <c r="G15" s="44">
        <f t="shared" si="0"/>
        <v>829.23</v>
      </c>
      <c r="H15" s="41"/>
    </row>
    <row r="16" spans="1:8" x14ac:dyDescent="0.25">
      <c r="A16" s="807"/>
      <c r="B16" s="808"/>
      <c r="C16" s="809"/>
      <c r="D16" s="45"/>
      <c r="E16" s="30"/>
      <c r="F16" s="386"/>
      <c r="G16" s="32"/>
      <c r="H16" s="46"/>
    </row>
    <row r="17" spans="1:8" x14ac:dyDescent="0.25">
      <c r="A17" s="814"/>
      <c r="B17" s="799"/>
      <c r="C17" s="799"/>
      <c r="D17" s="35"/>
      <c r="E17" s="35"/>
      <c r="F17" s="387"/>
      <c r="G17" s="36" t="s">
        <v>113</v>
      </c>
      <c r="H17" s="37">
        <f>SUM(G14:G16)</f>
        <v>1326.93</v>
      </c>
    </row>
    <row r="18" spans="1:8" x14ac:dyDescent="0.25">
      <c r="A18" s="17" t="s">
        <v>121</v>
      </c>
      <c r="B18" s="17"/>
      <c r="C18" s="17"/>
      <c r="D18" s="17"/>
      <c r="E18" s="17"/>
      <c r="F18" s="383"/>
      <c r="G18" s="18"/>
      <c r="H18" s="17"/>
    </row>
    <row r="19" spans="1:8" ht="22.5" x14ac:dyDescent="0.25">
      <c r="A19" s="821" t="s">
        <v>122</v>
      </c>
      <c r="B19" s="822"/>
      <c r="C19" s="47" t="s">
        <v>123</v>
      </c>
      <c r="D19" s="47" t="s">
        <v>124</v>
      </c>
      <c r="E19" s="47" t="s">
        <v>125</v>
      </c>
      <c r="F19" s="390" t="s">
        <v>126</v>
      </c>
      <c r="G19" s="48" t="s">
        <v>112</v>
      </c>
      <c r="H19" s="818"/>
    </row>
    <row r="20" spans="1:8" ht="15.75" x14ac:dyDescent="0.25">
      <c r="A20" s="823"/>
      <c r="B20" s="789"/>
      <c r="C20" s="49"/>
      <c r="D20" s="27"/>
      <c r="E20" s="49"/>
      <c r="F20" s="391"/>
      <c r="G20" s="51"/>
      <c r="H20" s="819"/>
    </row>
    <row r="21" spans="1:8" ht="15.75" customHeight="1" x14ac:dyDescent="0.25">
      <c r="A21" s="824"/>
      <c r="B21" s="788"/>
      <c r="C21" s="52"/>
      <c r="D21" s="53"/>
      <c r="E21" s="53"/>
      <c r="F21" s="389"/>
      <c r="G21" s="54"/>
      <c r="H21" s="819"/>
    </row>
    <row r="22" spans="1:8" ht="15.75" customHeight="1" x14ac:dyDescent="0.25">
      <c r="A22" s="807"/>
      <c r="B22" s="808"/>
      <c r="C22" s="55"/>
      <c r="D22" s="56"/>
      <c r="E22" s="56"/>
      <c r="F22" s="392"/>
      <c r="G22" s="32"/>
      <c r="H22" s="820"/>
    </row>
    <row r="23" spans="1:8" ht="15.75" customHeight="1" x14ac:dyDescent="0.25">
      <c r="A23" s="814"/>
      <c r="B23" s="799"/>
      <c r="C23" s="57"/>
      <c r="D23" s="58"/>
      <c r="E23" s="35"/>
      <c r="F23" s="387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383"/>
      <c r="G24" s="18"/>
      <c r="H24" s="17"/>
    </row>
    <row r="25" spans="1:8" ht="15.75" customHeight="1" x14ac:dyDescent="0.25">
      <c r="A25" s="801" t="s">
        <v>128</v>
      </c>
      <c r="B25" s="803"/>
      <c r="C25" s="23" t="s">
        <v>129</v>
      </c>
      <c r="D25" s="23" t="s">
        <v>130</v>
      </c>
      <c r="E25" s="23" t="s">
        <v>131</v>
      </c>
      <c r="F25" s="384" t="s">
        <v>111</v>
      </c>
      <c r="G25" s="24" t="s">
        <v>112</v>
      </c>
      <c r="H25" s="804"/>
    </row>
    <row r="26" spans="1:8" ht="15.75" customHeight="1" x14ac:dyDescent="0.25">
      <c r="A26" s="830" t="s">
        <v>132</v>
      </c>
      <c r="B26" s="812"/>
      <c r="C26" s="61">
        <f>+'BASE DE DATOS'!$D$12</f>
        <v>204272</v>
      </c>
      <c r="D26" s="62">
        <f>+'ANALISIS M.O'!$F$2</f>
        <v>1.7733266427932983</v>
      </c>
      <c r="E26" s="63">
        <f t="shared" ref="E26:E29" si="1">+D26*C26</f>
        <v>362240.97997667262</v>
      </c>
      <c r="F26" s="399">
        <v>143.82243065426843</v>
      </c>
      <c r="G26" s="64">
        <f t="shared" ref="G26:G29" si="2">+E26/F26</f>
        <v>2518.6681822076539</v>
      </c>
      <c r="H26" s="805"/>
    </row>
    <row r="27" spans="1:8" ht="15.75" customHeight="1" x14ac:dyDescent="0.25">
      <c r="A27" s="831" t="s">
        <v>9</v>
      </c>
      <c r="B27" s="789"/>
      <c r="C27" s="65">
        <f>+'BASE DE DATOS'!$D$6</f>
        <v>87545</v>
      </c>
      <c r="D27" s="62">
        <f>+'ANALISIS M.O'!$F$2</f>
        <v>1.7733266427932983</v>
      </c>
      <c r="E27" s="50">
        <f t="shared" si="1"/>
        <v>155245.88094333929</v>
      </c>
      <c r="F27" s="393">
        <f>+F26</f>
        <v>143.82243065426843</v>
      </c>
      <c r="G27" s="51">
        <f t="shared" si="2"/>
        <v>1079.4274595214667</v>
      </c>
      <c r="H27" s="805"/>
    </row>
    <row r="28" spans="1:8" ht="15.75" customHeight="1" x14ac:dyDescent="0.25">
      <c r="A28" s="831" t="s">
        <v>10</v>
      </c>
      <c r="B28" s="789"/>
      <c r="C28" s="65">
        <f>+'BASE DE DATOS'!$D$7</f>
        <v>58364</v>
      </c>
      <c r="D28" s="62">
        <f>+'ANALISIS M.O'!$F$2</f>
        <v>1.7733266427932983</v>
      </c>
      <c r="E28" s="50">
        <f t="shared" si="1"/>
        <v>103498.43617998806</v>
      </c>
      <c r="F28" s="393">
        <f>+F27</f>
        <v>143.82243065426843</v>
      </c>
      <c r="G28" s="51">
        <f t="shared" si="2"/>
        <v>719.62652632944071</v>
      </c>
      <c r="H28" s="805"/>
    </row>
    <row r="29" spans="1:8" ht="15.75" customHeight="1" x14ac:dyDescent="0.25">
      <c r="A29" s="823" t="s">
        <v>133</v>
      </c>
      <c r="B29" s="789"/>
      <c r="C29" s="65">
        <f>+'BASE DE DATOS'!$D$3*2</f>
        <v>116728</v>
      </c>
      <c r="D29" s="62">
        <f>+'ANALISIS M.O'!$F$2</f>
        <v>1.7733266427932983</v>
      </c>
      <c r="E29" s="50">
        <f t="shared" si="1"/>
        <v>206996.87235997611</v>
      </c>
      <c r="F29" s="393">
        <f>+F28</f>
        <v>143.82243065426843</v>
      </c>
      <c r="G29" s="51">
        <f t="shared" si="2"/>
        <v>1439.2530526588814</v>
      </c>
      <c r="H29" s="805"/>
    </row>
    <row r="30" spans="1:8" ht="15.75" customHeight="1" x14ac:dyDescent="0.25">
      <c r="A30" s="807"/>
      <c r="B30" s="809"/>
      <c r="C30" s="66"/>
      <c r="D30" s="67"/>
      <c r="E30" s="56"/>
      <c r="F30" s="386"/>
      <c r="G30" s="68"/>
      <c r="H30" s="806"/>
    </row>
    <row r="31" spans="1:8" ht="15.75" customHeight="1" x14ac:dyDescent="0.25">
      <c r="A31" s="814"/>
      <c r="B31" s="799"/>
      <c r="C31" s="57"/>
      <c r="D31" s="35"/>
      <c r="E31" s="69"/>
      <c r="F31" s="387"/>
      <c r="G31" s="36" t="s">
        <v>113</v>
      </c>
      <c r="H31" s="37">
        <f>SUM(G26:G30)</f>
        <v>5756.9752207174433</v>
      </c>
    </row>
    <row r="32" spans="1:8" ht="15.75" customHeight="1" x14ac:dyDescent="0.25">
      <c r="A32" s="70"/>
      <c r="B32" s="70"/>
      <c r="C32" s="57"/>
      <c r="D32" s="35"/>
      <c r="E32" s="69"/>
      <c r="F32" s="394"/>
      <c r="G32" s="57"/>
      <c r="H32" s="72"/>
    </row>
    <row r="33" spans="1:8" ht="15.75" customHeight="1" x14ac:dyDescent="0.25">
      <c r="A33" s="70"/>
      <c r="B33" s="17"/>
      <c r="C33" s="17"/>
      <c r="D33" s="17"/>
      <c r="E33" s="829" t="s">
        <v>134</v>
      </c>
      <c r="F33" s="799"/>
      <c r="G33" s="799"/>
      <c r="H33" s="37">
        <f>ROUND((+H11+H17+H23+H31),4)</f>
        <v>7913.1451999999999</v>
      </c>
    </row>
    <row r="34" spans="1:8" ht="15.75" customHeight="1" x14ac:dyDescent="0.25">
      <c r="A34" s="70"/>
      <c r="B34" s="70"/>
      <c r="C34" s="70"/>
      <c r="D34" s="18"/>
      <c r="E34" s="18"/>
      <c r="F34" s="383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383"/>
      <c r="G35" s="18"/>
      <c r="H35" s="17"/>
    </row>
    <row r="36" spans="1:8" ht="15.75" customHeight="1" x14ac:dyDescent="0.25">
      <c r="A36" s="825" t="s">
        <v>108</v>
      </c>
      <c r="B36" s="826"/>
      <c r="C36" s="827"/>
      <c r="D36" s="74" t="s">
        <v>136</v>
      </c>
      <c r="E36" s="74" t="s">
        <v>110</v>
      </c>
      <c r="F36" s="395" t="s">
        <v>111</v>
      </c>
      <c r="G36" s="75" t="s">
        <v>112</v>
      </c>
      <c r="H36" s="818"/>
    </row>
    <row r="37" spans="1:8" ht="15.75" customHeight="1" x14ac:dyDescent="0.25">
      <c r="A37" s="828" t="s">
        <v>137</v>
      </c>
      <c r="B37" s="788"/>
      <c r="C37" s="789"/>
      <c r="D37" s="76">
        <f>+'PRESUPUESTO DE OBRA'!E41</f>
        <v>0.32</v>
      </c>
      <c r="E37" s="26"/>
      <c r="F37" s="396"/>
      <c r="G37" s="77">
        <f t="shared" ref="G37:G38" si="3">$H$33*D37</f>
        <v>2532.2064639999999</v>
      </c>
      <c r="H37" s="819"/>
    </row>
    <row r="38" spans="1:8" ht="15.75" customHeight="1" x14ac:dyDescent="0.25">
      <c r="A38" s="828" t="s">
        <v>138</v>
      </c>
      <c r="B38" s="788"/>
      <c r="C38" s="789"/>
      <c r="D38" s="76">
        <f>+'PRESUPUESTO DE OBRA'!E42</f>
        <v>0.05</v>
      </c>
      <c r="E38" s="29"/>
      <c r="F38" s="397"/>
      <c r="G38" s="77">
        <f t="shared" si="3"/>
        <v>395.65726000000001</v>
      </c>
      <c r="H38" s="819"/>
    </row>
    <row r="39" spans="1:8" ht="15.75" customHeight="1" x14ac:dyDescent="0.25">
      <c r="A39" s="814"/>
      <c r="B39" s="799"/>
      <c r="C39" s="799"/>
      <c r="D39" s="34"/>
      <c r="E39" s="35"/>
      <c r="F39" s="387"/>
      <c r="G39" s="36" t="s">
        <v>113</v>
      </c>
      <c r="H39" s="37">
        <f>SUM(G37:G38)</f>
        <v>2927.8637239999998</v>
      </c>
    </row>
    <row r="40" spans="1:8" ht="9.75" customHeight="1" x14ac:dyDescent="0.25">
      <c r="A40" s="70"/>
      <c r="B40" s="70"/>
      <c r="C40" s="70"/>
      <c r="D40" s="70"/>
      <c r="E40" s="70"/>
      <c r="F40" s="398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98"/>
      <c r="G41" s="33"/>
      <c r="H41" s="70"/>
    </row>
    <row r="42" spans="1:8" ht="15.75" customHeight="1" x14ac:dyDescent="0.25">
      <c r="A42" s="70"/>
      <c r="B42" s="17"/>
      <c r="C42" s="17"/>
      <c r="D42" s="17"/>
      <c r="E42" s="829" t="s">
        <v>139</v>
      </c>
      <c r="F42" s="799"/>
      <c r="G42" s="799"/>
      <c r="H42" s="37">
        <f>ROUND(H39+H33,0)</f>
        <v>10841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42"/>
  <sheetViews>
    <sheetView view="pageBreakPreview" topLeftCell="A19" zoomScale="85" zoomScaleNormal="100" zoomScaleSheetLayoutView="85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92" t="s">
        <v>100</v>
      </c>
      <c r="B1" s="793"/>
      <c r="C1" s="793"/>
      <c r="D1" s="793"/>
      <c r="E1" s="793"/>
      <c r="F1" s="793"/>
      <c r="G1" s="793"/>
      <c r="H1" s="794"/>
    </row>
    <row r="2" spans="1:8" ht="15" customHeight="1" x14ac:dyDescent="0.25">
      <c r="A2" s="795" t="s">
        <v>101</v>
      </c>
      <c r="B2" s="796"/>
      <c r="C2" s="796"/>
      <c r="D2" s="797"/>
      <c r="E2" s="795" t="s">
        <v>102</v>
      </c>
      <c r="F2" s="796"/>
      <c r="G2" s="796"/>
      <c r="H2" s="797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2</v>
      </c>
    </row>
    <row r="5" spans="1:8" ht="9.75" customHeight="1" x14ac:dyDescent="0.25">
      <c r="A5" s="19" t="s">
        <v>105</v>
      </c>
      <c r="B5" s="800" t="str">
        <f>VLOOKUP(H4,'PRESUPUESTO DE OBRA'!A:E,2,0)</f>
        <v>Cerramiento con tela verde y soportes de guadua cada 2 metros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ml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01" t="s">
        <v>108</v>
      </c>
      <c r="B7" s="802"/>
      <c r="C7" s="803"/>
      <c r="D7" s="23" t="s">
        <v>109</v>
      </c>
      <c r="E7" s="23" t="s">
        <v>110</v>
      </c>
      <c r="F7" s="23" t="s">
        <v>111</v>
      </c>
      <c r="G7" s="24" t="s">
        <v>112</v>
      </c>
      <c r="H7" s="804"/>
    </row>
    <row r="8" spans="1:8" x14ac:dyDescent="0.25">
      <c r="A8" s="823" t="s">
        <v>140</v>
      </c>
      <c r="B8" s="788"/>
      <c r="C8" s="789"/>
      <c r="D8" s="29"/>
      <c r="E8" s="53"/>
      <c r="F8" s="53"/>
      <c r="G8" s="78">
        <f>+H31*0.05</f>
        <v>309.03165509322156</v>
      </c>
      <c r="H8" s="805"/>
    </row>
    <row r="9" spans="1:8" ht="15.75" x14ac:dyDescent="0.25">
      <c r="A9" s="813"/>
      <c r="B9" s="788"/>
      <c r="C9" s="789"/>
      <c r="D9" s="29"/>
      <c r="E9" s="26"/>
      <c r="F9" s="27"/>
      <c r="G9" s="28"/>
      <c r="H9" s="805"/>
    </row>
    <row r="10" spans="1:8" x14ac:dyDescent="0.25">
      <c r="A10" s="807"/>
      <c r="B10" s="808"/>
      <c r="C10" s="809"/>
      <c r="D10" s="30"/>
      <c r="E10" s="31"/>
      <c r="F10" s="31"/>
      <c r="G10" s="32"/>
      <c r="H10" s="806"/>
    </row>
    <row r="11" spans="1:8" x14ac:dyDescent="0.25">
      <c r="A11" s="814"/>
      <c r="B11" s="799"/>
      <c r="C11" s="799"/>
      <c r="D11" s="34"/>
      <c r="E11" s="35"/>
      <c r="F11" s="36"/>
      <c r="G11" s="36" t="s">
        <v>113</v>
      </c>
      <c r="H11" s="37">
        <f>SUM(G8:G10)</f>
        <v>309.03165509322156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01" t="s">
        <v>108</v>
      </c>
      <c r="B13" s="802"/>
      <c r="C13" s="803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10" t="s">
        <v>141</v>
      </c>
      <c r="B14" s="811"/>
      <c r="C14" s="812"/>
      <c r="D14" s="39" t="str">
        <f>'BASE DE DATOS'!B25</f>
        <v>ml</v>
      </c>
      <c r="E14" s="79">
        <f>+'BASE DE DATOS'!D29</f>
        <v>3682</v>
      </c>
      <c r="F14" s="426">
        <v>1.9057436339869267</v>
      </c>
      <c r="G14" s="81">
        <f t="shared" ref="G14:G15" si="0">+F14*E14</f>
        <v>7016.9480603398642</v>
      </c>
      <c r="H14" s="41"/>
    </row>
    <row r="15" spans="1:8" x14ac:dyDescent="0.25">
      <c r="A15" s="832" t="s">
        <v>96</v>
      </c>
      <c r="B15" s="788"/>
      <c r="C15" s="789"/>
      <c r="D15" s="82" t="s">
        <v>39</v>
      </c>
      <c r="E15" s="79">
        <f>+'BASE DE DATOS'!D90</f>
        <v>16585</v>
      </c>
      <c r="F15" s="427">
        <v>0.4</v>
      </c>
      <c r="G15" s="81">
        <f t="shared" si="0"/>
        <v>6634</v>
      </c>
      <c r="H15" s="41"/>
    </row>
    <row r="16" spans="1:8" x14ac:dyDescent="0.25">
      <c r="A16" s="807"/>
      <c r="B16" s="808"/>
      <c r="C16" s="809"/>
      <c r="D16" s="45"/>
      <c r="E16" s="30"/>
      <c r="F16" s="31"/>
      <c r="G16" s="32"/>
      <c r="H16" s="46"/>
    </row>
    <row r="17" spans="1:8" x14ac:dyDescent="0.25">
      <c r="A17" s="814"/>
      <c r="B17" s="799"/>
      <c r="C17" s="799"/>
      <c r="D17" s="35"/>
      <c r="E17" s="35"/>
      <c r="F17" s="36"/>
      <c r="G17" s="36" t="s">
        <v>113</v>
      </c>
      <c r="H17" s="37">
        <f>SUM(G14:G16)</f>
        <v>13650.948060339864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21" t="s">
        <v>122</v>
      </c>
      <c r="B19" s="822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8"/>
    </row>
    <row r="20" spans="1:8" ht="15.75" x14ac:dyDescent="0.25">
      <c r="A20" s="823"/>
      <c r="B20" s="789"/>
      <c r="C20" s="49"/>
      <c r="D20" s="27"/>
      <c r="E20" s="49"/>
      <c r="F20" s="50"/>
      <c r="G20" s="51"/>
      <c r="H20" s="819"/>
    </row>
    <row r="21" spans="1:8" ht="15.75" customHeight="1" x14ac:dyDescent="0.25">
      <c r="A21" s="824"/>
      <c r="B21" s="788"/>
      <c r="C21" s="52"/>
      <c r="D21" s="53"/>
      <c r="E21" s="53"/>
      <c r="F21" s="25"/>
      <c r="G21" s="54"/>
      <c r="H21" s="819"/>
    </row>
    <row r="22" spans="1:8" ht="15.75" customHeight="1" x14ac:dyDescent="0.25">
      <c r="A22" s="807"/>
      <c r="B22" s="808"/>
      <c r="C22" s="55"/>
      <c r="D22" s="56"/>
      <c r="E22" s="56"/>
      <c r="F22" s="30"/>
      <c r="G22" s="32"/>
      <c r="H22" s="820"/>
    </row>
    <row r="23" spans="1:8" ht="15.75" customHeight="1" x14ac:dyDescent="0.25">
      <c r="A23" s="814"/>
      <c r="B23" s="799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01" t="s">
        <v>128</v>
      </c>
      <c r="B25" s="803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4"/>
    </row>
    <row r="26" spans="1:8" ht="15.75" customHeight="1" x14ac:dyDescent="0.25">
      <c r="A26" s="823" t="s">
        <v>133</v>
      </c>
      <c r="B26" s="789"/>
      <c r="C26" s="65">
        <f>+'BASE DE DATOS'!$D$3*2</f>
        <v>116728</v>
      </c>
      <c r="D26" s="62">
        <f>+'ANALISIS M.O'!$F$2</f>
        <v>1.7733266427932983</v>
      </c>
      <c r="E26" s="50">
        <f t="shared" ref="E26:E27" si="1">+D26*C26</f>
        <v>206996.87235997611</v>
      </c>
      <c r="F26" s="376">
        <v>63.632951998613876</v>
      </c>
      <c r="G26" s="85">
        <f t="shared" ref="G26:G27" si="2">+E26/F26</f>
        <v>3252.9823913321693</v>
      </c>
      <c r="H26" s="805"/>
    </row>
    <row r="27" spans="1:8" ht="15.75" customHeight="1" x14ac:dyDescent="0.25">
      <c r="A27" s="823" t="s">
        <v>143</v>
      </c>
      <c r="B27" s="789"/>
      <c r="C27" s="50">
        <f>+'BASE DE DATOS'!$D$5</f>
        <v>105054</v>
      </c>
      <c r="D27" s="62">
        <f>+'ANALISIS M.O'!$F$2</f>
        <v>1.7733266427932983</v>
      </c>
      <c r="E27" s="86">
        <f t="shared" si="1"/>
        <v>186295.05713200718</v>
      </c>
      <c r="F27" s="377">
        <f>+F26</f>
        <v>63.632951998613876</v>
      </c>
      <c r="G27" s="85">
        <f t="shared" si="2"/>
        <v>2927.6507105322612</v>
      </c>
      <c r="H27" s="805"/>
    </row>
    <row r="28" spans="1:8" ht="15.75" customHeight="1" x14ac:dyDescent="0.25">
      <c r="A28" s="831"/>
      <c r="B28" s="789"/>
      <c r="C28" s="65"/>
      <c r="D28" s="62"/>
      <c r="E28" s="50"/>
      <c r="F28" s="29"/>
      <c r="G28" s="51"/>
      <c r="H28" s="805"/>
    </row>
    <row r="29" spans="1:8" ht="15.75" customHeight="1" x14ac:dyDescent="0.25">
      <c r="A29" s="823"/>
      <c r="B29" s="789"/>
      <c r="C29" s="65"/>
      <c r="D29" s="62"/>
      <c r="E29" s="50"/>
      <c r="F29" s="29"/>
      <c r="G29" s="51"/>
      <c r="H29" s="805"/>
    </row>
    <row r="30" spans="1:8" ht="15.75" customHeight="1" x14ac:dyDescent="0.25">
      <c r="A30" s="807"/>
      <c r="B30" s="809"/>
      <c r="C30" s="66"/>
      <c r="D30" s="67"/>
      <c r="E30" s="56"/>
      <c r="F30" s="31"/>
      <c r="G30" s="68"/>
      <c r="H30" s="806"/>
    </row>
    <row r="31" spans="1:8" ht="15.75" customHeight="1" x14ac:dyDescent="0.25">
      <c r="A31" s="814"/>
      <c r="B31" s="799"/>
      <c r="C31" s="57"/>
      <c r="D31" s="35"/>
      <c r="E31" s="69"/>
      <c r="F31" s="36"/>
      <c r="G31" s="36" t="s">
        <v>113</v>
      </c>
      <c r="H31" s="37">
        <f>SUM(G26:G30)</f>
        <v>6180.6331018644305</v>
      </c>
    </row>
    <row r="33" spans="1:8" ht="15.75" customHeight="1" x14ac:dyDescent="0.25">
      <c r="A33" s="70"/>
      <c r="B33" s="17"/>
      <c r="C33" s="17"/>
      <c r="D33" s="17"/>
      <c r="E33" s="829" t="s">
        <v>134</v>
      </c>
      <c r="F33" s="799"/>
      <c r="G33" s="799"/>
      <c r="H33" s="37">
        <f>ROUND((+H11+H17+H23+H31),4)</f>
        <v>20140.612799999999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5" t="s">
        <v>108</v>
      </c>
      <c r="B36" s="826"/>
      <c r="C36" s="827"/>
      <c r="D36" s="74" t="s">
        <v>136</v>
      </c>
      <c r="E36" s="74" t="s">
        <v>110</v>
      </c>
      <c r="F36" s="74" t="s">
        <v>111</v>
      </c>
      <c r="G36" s="88" t="s">
        <v>112</v>
      </c>
      <c r="H36" s="804"/>
    </row>
    <row r="37" spans="1:8" ht="15.75" customHeight="1" x14ac:dyDescent="0.25">
      <c r="A37" s="828" t="s">
        <v>137</v>
      </c>
      <c r="B37" s="788"/>
      <c r="C37" s="789"/>
      <c r="D37" s="76">
        <f>+'1 localizacion'!$D$37</f>
        <v>0.32</v>
      </c>
      <c r="E37" s="26"/>
      <c r="F37" s="27"/>
      <c r="G37" s="89">
        <f t="shared" ref="G37:G38" si="3">$H$33*D37</f>
        <v>6444.9960959999999</v>
      </c>
      <c r="H37" s="805"/>
    </row>
    <row r="38" spans="1:8" ht="15.75" customHeight="1" x14ac:dyDescent="0.25">
      <c r="A38" s="828" t="s">
        <v>138</v>
      </c>
      <c r="B38" s="788"/>
      <c r="C38" s="789"/>
      <c r="D38" s="76">
        <v>0.05</v>
      </c>
      <c r="E38" s="29"/>
      <c r="F38" s="29"/>
      <c r="G38" s="89">
        <f t="shared" si="3"/>
        <v>1007.0306399999999</v>
      </c>
      <c r="H38" s="805"/>
    </row>
    <row r="39" spans="1:8" ht="15.75" customHeight="1" x14ac:dyDescent="0.25">
      <c r="A39" s="814"/>
      <c r="B39" s="799"/>
      <c r="C39" s="799"/>
      <c r="D39" s="34"/>
      <c r="E39" s="35"/>
      <c r="F39" s="36"/>
      <c r="G39" s="36" t="s">
        <v>113</v>
      </c>
      <c r="H39" s="37">
        <f>SUM(G37:G38)</f>
        <v>7452.0267359999998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9" t="s">
        <v>139</v>
      </c>
      <c r="F42" s="799"/>
      <c r="G42" s="799"/>
      <c r="H42" s="37">
        <f>ROUND(H39+H33,0)</f>
        <v>27593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42"/>
  <sheetViews>
    <sheetView view="pageBreakPreview" topLeftCell="A20" zoomScale="85" zoomScaleNormal="100" zoomScaleSheetLayoutView="85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13.140625" customWidth="1"/>
    <col min="9" max="26" width="12.5703125" customWidth="1"/>
  </cols>
  <sheetData>
    <row r="1" spans="1:8" ht="17.25" customHeight="1" x14ac:dyDescent="0.25">
      <c r="A1" s="792" t="s">
        <v>100</v>
      </c>
      <c r="B1" s="793"/>
      <c r="C1" s="793"/>
      <c r="D1" s="793"/>
      <c r="E1" s="793"/>
      <c r="F1" s="793"/>
      <c r="G1" s="793"/>
      <c r="H1" s="794"/>
    </row>
    <row r="2" spans="1:8" ht="15" customHeight="1" x14ac:dyDescent="0.25">
      <c r="A2" s="795" t="s">
        <v>101</v>
      </c>
      <c r="B2" s="796"/>
      <c r="C2" s="796"/>
      <c r="D2" s="797"/>
      <c r="E2" s="795" t="s">
        <v>102</v>
      </c>
      <c r="F2" s="796"/>
      <c r="G2" s="796"/>
      <c r="H2" s="797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3</v>
      </c>
    </row>
    <row r="5" spans="1:8" ht="9.75" customHeight="1" x14ac:dyDescent="0.25">
      <c r="A5" s="19" t="s">
        <v>105</v>
      </c>
      <c r="B5" s="800" t="str">
        <f>VLOOKUP(H4,'PRESUPUESTO DE OBRA'!A:E,2,0)</f>
        <v>Señal preventiva y reglamentaria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und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01" t="s">
        <v>108</v>
      </c>
      <c r="B7" s="802"/>
      <c r="C7" s="803"/>
      <c r="D7" s="23" t="s">
        <v>109</v>
      </c>
      <c r="E7" s="23" t="s">
        <v>110</v>
      </c>
      <c r="F7" s="23" t="s">
        <v>111</v>
      </c>
      <c r="G7" s="24" t="s">
        <v>112</v>
      </c>
      <c r="H7" s="804"/>
    </row>
    <row r="8" spans="1:8" x14ac:dyDescent="0.25">
      <c r="A8" s="823" t="s">
        <v>140</v>
      </c>
      <c r="B8" s="788"/>
      <c r="C8" s="789"/>
      <c r="D8" s="29"/>
      <c r="E8" s="53"/>
      <c r="F8" s="53"/>
      <c r="G8" s="78">
        <f>+H31*0.05</f>
        <v>1573.2090333035394</v>
      </c>
      <c r="H8" s="805"/>
    </row>
    <row r="9" spans="1:8" ht="15.75" x14ac:dyDescent="0.25">
      <c r="A9" s="813"/>
      <c r="B9" s="788"/>
      <c r="C9" s="789"/>
      <c r="D9" s="29"/>
      <c r="E9" s="26"/>
      <c r="F9" s="27"/>
      <c r="G9" s="28"/>
      <c r="H9" s="805"/>
    </row>
    <row r="10" spans="1:8" x14ac:dyDescent="0.25">
      <c r="A10" s="807"/>
      <c r="B10" s="808"/>
      <c r="C10" s="809"/>
      <c r="D10" s="30"/>
      <c r="E10" s="31"/>
      <c r="F10" s="31"/>
      <c r="G10" s="32"/>
      <c r="H10" s="806"/>
    </row>
    <row r="11" spans="1:8" x14ac:dyDescent="0.25">
      <c r="A11" s="814"/>
      <c r="B11" s="799"/>
      <c r="C11" s="799"/>
      <c r="D11" s="34"/>
      <c r="E11" s="35"/>
      <c r="F11" s="36"/>
      <c r="G11" s="36" t="s">
        <v>113</v>
      </c>
      <c r="H11" s="37">
        <f>SUM(G8:G10)</f>
        <v>1573.2090333035394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01" t="s">
        <v>108</v>
      </c>
      <c r="B13" s="802"/>
      <c r="C13" s="803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10" t="s">
        <v>144</v>
      </c>
      <c r="B14" s="811"/>
      <c r="C14" s="812"/>
      <c r="D14" s="39" t="s">
        <v>115</v>
      </c>
      <c r="E14" s="79">
        <f>+'BASE DE DATOS'!$D$62</f>
        <v>178661</v>
      </c>
      <c r="F14" s="80">
        <v>1</v>
      </c>
      <c r="G14" s="81">
        <f>+F14*E14</f>
        <v>178661</v>
      </c>
      <c r="H14" s="41"/>
    </row>
    <row r="15" spans="1:8" x14ac:dyDescent="0.25">
      <c r="A15" s="832"/>
      <c r="B15" s="788"/>
      <c r="C15" s="789"/>
      <c r="D15" s="82"/>
      <c r="E15" s="79"/>
      <c r="F15" s="83"/>
      <c r="G15" s="81"/>
      <c r="H15" s="41"/>
    </row>
    <row r="16" spans="1:8" x14ac:dyDescent="0.25">
      <c r="A16" s="807"/>
      <c r="B16" s="808"/>
      <c r="C16" s="809"/>
      <c r="D16" s="45"/>
      <c r="E16" s="30"/>
      <c r="F16" s="31"/>
      <c r="G16" s="32"/>
      <c r="H16" s="46"/>
    </row>
    <row r="17" spans="1:8" x14ac:dyDescent="0.25">
      <c r="A17" s="814"/>
      <c r="B17" s="799"/>
      <c r="C17" s="799"/>
      <c r="D17" s="35"/>
      <c r="E17" s="35"/>
      <c r="F17" s="36"/>
      <c r="G17" s="36" t="s">
        <v>113</v>
      </c>
      <c r="H17" s="37">
        <f>SUM(G14:G16)</f>
        <v>178661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21" t="s">
        <v>122</v>
      </c>
      <c r="B19" s="822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8"/>
    </row>
    <row r="20" spans="1:8" ht="15.75" x14ac:dyDescent="0.25">
      <c r="A20" s="823"/>
      <c r="B20" s="789"/>
      <c r="C20" s="49"/>
      <c r="D20" s="27"/>
      <c r="E20" s="49"/>
      <c r="F20" s="50"/>
      <c r="G20" s="51"/>
      <c r="H20" s="819"/>
    </row>
    <row r="21" spans="1:8" ht="15.75" customHeight="1" x14ac:dyDescent="0.25">
      <c r="A21" s="824"/>
      <c r="B21" s="788"/>
      <c r="C21" s="52"/>
      <c r="D21" s="53"/>
      <c r="E21" s="53"/>
      <c r="F21" s="25"/>
      <c r="G21" s="54"/>
      <c r="H21" s="819"/>
    </row>
    <row r="22" spans="1:8" ht="15.75" customHeight="1" x14ac:dyDescent="0.25">
      <c r="A22" s="807"/>
      <c r="B22" s="808"/>
      <c r="C22" s="55"/>
      <c r="D22" s="56"/>
      <c r="E22" s="56"/>
      <c r="F22" s="30"/>
      <c r="G22" s="32"/>
      <c r="H22" s="820"/>
    </row>
    <row r="23" spans="1:8" ht="15.75" customHeight="1" x14ac:dyDescent="0.25">
      <c r="A23" s="814"/>
      <c r="B23" s="799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01" t="s">
        <v>128</v>
      </c>
      <c r="B25" s="803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4"/>
    </row>
    <row r="26" spans="1:8" ht="15.75" customHeight="1" x14ac:dyDescent="0.25">
      <c r="A26" s="823" t="s">
        <v>133</v>
      </c>
      <c r="B26" s="789"/>
      <c r="C26" s="65">
        <f>+'BASE DE DATOS'!$D$3*2</f>
        <v>116728</v>
      </c>
      <c r="D26" s="62">
        <f>+'ANALISIS M.O'!$F$2</f>
        <v>1.7733266427932983</v>
      </c>
      <c r="E26" s="50">
        <f t="shared" ref="E26:E27" si="0">+D26*C26</f>
        <v>206996.87235997611</v>
      </c>
      <c r="F26" s="376">
        <v>12.499671727224962</v>
      </c>
      <c r="G26" s="85">
        <f t="shared" ref="G26:G27" si="1">+E26/F26</f>
        <v>16560.184689420741</v>
      </c>
      <c r="H26" s="805"/>
    </row>
    <row r="27" spans="1:8" ht="15.75" customHeight="1" x14ac:dyDescent="0.25">
      <c r="A27" s="823" t="s">
        <v>143</v>
      </c>
      <c r="B27" s="789"/>
      <c r="C27" s="50">
        <f>+'BASE DE DATOS'!$D$5</f>
        <v>105054</v>
      </c>
      <c r="D27" s="62">
        <f>+'ANALISIS M.O'!$F$2</f>
        <v>1.7733266427932983</v>
      </c>
      <c r="E27" s="86">
        <f t="shared" si="0"/>
        <v>186295.05713200718</v>
      </c>
      <c r="F27" s="377">
        <f>+F26</f>
        <v>12.499671727224962</v>
      </c>
      <c r="G27" s="85">
        <f t="shared" si="1"/>
        <v>14903.995976650047</v>
      </c>
      <c r="H27" s="805"/>
    </row>
    <row r="28" spans="1:8" ht="15.75" customHeight="1" x14ac:dyDescent="0.25">
      <c r="A28" s="831"/>
      <c r="B28" s="789"/>
      <c r="C28" s="65"/>
      <c r="D28" s="62"/>
      <c r="E28" s="50"/>
      <c r="F28" s="29"/>
      <c r="G28" s="51"/>
      <c r="H28" s="805"/>
    </row>
    <row r="29" spans="1:8" ht="15.75" customHeight="1" x14ac:dyDescent="0.25">
      <c r="A29" s="823"/>
      <c r="B29" s="789"/>
      <c r="C29" s="65"/>
      <c r="D29" s="62"/>
      <c r="E29" s="50"/>
      <c r="F29" s="29"/>
      <c r="G29" s="51"/>
      <c r="H29" s="805"/>
    </row>
    <row r="30" spans="1:8" ht="15.75" customHeight="1" x14ac:dyDescent="0.25">
      <c r="A30" s="807"/>
      <c r="B30" s="809"/>
      <c r="C30" s="66"/>
      <c r="D30" s="67"/>
      <c r="E30" s="56"/>
      <c r="F30" s="31"/>
      <c r="G30" s="68"/>
      <c r="H30" s="806"/>
    </row>
    <row r="31" spans="1:8" ht="15.75" customHeight="1" x14ac:dyDescent="0.25">
      <c r="A31" s="814"/>
      <c r="B31" s="799"/>
      <c r="C31" s="57"/>
      <c r="D31" s="35"/>
      <c r="E31" s="69"/>
      <c r="F31" s="36"/>
      <c r="G31" s="36" t="s">
        <v>113</v>
      </c>
      <c r="H31" s="37">
        <f>SUM(G26:G30)</f>
        <v>31464.180666070788</v>
      </c>
    </row>
    <row r="33" spans="1:8" ht="15.75" customHeight="1" x14ac:dyDescent="0.25">
      <c r="A33" s="70"/>
      <c r="B33" s="17"/>
      <c r="C33" s="17"/>
      <c r="D33" s="17"/>
      <c r="E33" s="829" t="s">
        <v>134</v>
      </c>
      <c r="F33" s="799"/>
      <c r="G33" s="799"/>
      <c r="H33" s="37">
        <f>ROUND((+H11+H17+H23+H31),4)</f>
        <v>211698.3897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5" t="s">
        <v>108</v>
      </c>
      <c r="B36" s="826"/>
      <c r="C36" s="827"/>
      <c r="D36" s="74" t="s">
        <v>136</v>
      </c>
      <c r="E36" s="74" t="s">
        <v>110</v>
      </c>
      <c r="F36" s="74" t="s">
        <v>111</v>
      </c>
      <c r="G36" s="88" t="s">
        <v>112</v>
      </c>
      <c r="H36" s="804"/>
    </row>
    <row r="37" spans="1:8" ht="15.75" customHeight="1" x14ac:dyDescent="0.25">
      <c r="A37" s="828" t="s">
        <v>137</v>
      </c>
      <c r="B37" s="788"/>
      <c r="C37" s="789"/>
      <c r="D37" s="76">
        <f>+'1 localizacion'!$D$37</f>
        <v>0.32</v>
      </c>
      <c r="E37" s="26"/>
      <c r="F37" s="27"/>
      <c r="G37" s="89">
        <f t="shared" ref="G37:G38" si="2">$H$33*D37</f>
        <v>67743.484704000002</v>
      </c>
      <c r="H37" s="805"/>
    </row>
    <row r="38" spans="1:8" ht="15.75" customHeight="1" x14ac:dyDescent="0.25">
      <c r="A38" s="828" t="s">
        <v>138</v>
      </c>
      <c r="B38" s="788"/>
      <c r="C38" s="789"/>
      <c r="D38" s="76">
        <v>0.05</v>
      </c>
      <c r="E38" s="29"/>
      <c r="F38" s="29"/>
      <c r="G38" s="89">
        <f t="shared" si="2"/>
        <v>10584.919485</v>
      </c>
      <c r="H38" s="805"/>
    </row>
    <row r="39" spans="1:8" ht="15.75" customHeight="1" x14ac:dyDescent="0.25">
      <c r="A39" s="814"/>
      <c r="B39" s="799"/>
      <c r="C39" s="799"/>
      <c r="D39" s="34"/>
      <c r="E39" s="35"/>
      <c r="F39" s="36"/>
      <c r="G39" s="36" t="s">
        <v>113</v>
      </c>
      <c r="H39" s="37">
        <f>SUM(G37:G38)</f>
        <v>78328.404189000008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9" t="s">
        <v>139</v>
      </c>
      <c r="F42" s="799"/>
      <c r="G42" s="799"/>
      <c r="H42" s="37">
        <f>ROUND(H39+H33,0)</f>
        <v>290027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42"/>
  <sheetViews>
    <sheetView view="pageBreakPreview" topLeftCell="A18" zoomScale="97" zoomScaleNormal="100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11.85546875" customWidth="1"/>
    <col min="9" max="26" width="12.5703125" customWidth="1"/>
  </cols>
  <sheetData>
    <row r="1" spans="1:8" ht="17.25" customHeight="1" x14ac:dyDescent="0.25">
      <c r="A1" s="792" t="s">
        <v>100</v>
      </c>
      <c r="B1" s="793"/>
      <c r="C1" s="793"/>
      <c r="D1" s="793"/>
      <c r="E1" s="793"/>
      <c r="F1" s="793"/>
      <c r="G1" s="793"/>
      <c r="H1" s="794"/>
    </row>
    <row r="2" spans="1:8" ht="15" customHeight="1" x14ac:dyDescent="0.25">
      <c r="A2" s="795" t="s">
        <v>101</v>
      </c>
      <c r="B2" s="796"/>
      <c r="C2" s="796"/>
      <c r="D2" s="797"/>
      <c r="E2" s="795" t="s">
        <v>102</v>
      </c>
      <c r="F2" s="796"/>
      <c r="G2" s="796"/>
      <c r="H2" s="797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4</v>
      </c>
    </row>
    <row r="5" spans="1:8" ht="9.75" customHeight="1" x14ac:dyDescent="0.25">
      <c r="A5" s="19" t="s">
        <v>105</v>
      </c>
      <c r="B5" s="800" t="str">
        <f>VLOOKUP(H4,'PRESUPUESTO DE OBRA'!A:E,2,0)</f>
        <v>Instalacion de valla institucional 2x4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und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01" t="s">
        <v>108</v>
      </c>
      <c r="B7" s="802"/>
      <c r="C7" s="803"/>
      <c r="D7" s="23" t="s">
        <v>109</v>
      </c>
      <c r="E7" s="23" t="s">
        <v>110</v>
      </c>
      <c r="F7" s="23" t="s">
        <v>111</v>
      </c>
      <c r="G7" s="24" t="s">
        <v>112</v>
      </c>
      <c r="H7" s="804"/>
    </row>
    <row r="8" spans="1:8" x14ac:dyDescent="0.25">
      <c r="A8" s="823" t="s">
        <v>140</v>
      </c>
      <c r="B8" s="788"/>
      <c r="C8" s="789"/>
      <c r="D8" s="29"/>
      <c r="E8" s="53"/>
      <c r="F8" s="53"/>
      <c r="G8" s="78">
        <f>+H31*0.05</f>
        <v>11399.089626888939</v>
      </c>
      <c r="H8" s="805"/>
    </row>
    <row r="9" spans="1:8" ht="15.75" x14ac:dyDescent="0.25">
      <c r="A9" s="813"/>
      <c r="B9" s="788"/>
      <c r="C9" s="789"/>
      <c r="D9" s="29"/>
      <c r="E9" s="26"/>
      <c r="F9" s="27"/>
      <c r="G9" s="28"/>
      <c r="H9" s="805"/>
    </row>
    <row r="10" spans="1:8" x14ac:dyDescent="0.25">
      <c r="A10" s="807"/>
      <c r="B10" s="808"/>
      <c r="C10" s="809"/>
      <c r="D10" s="30"/>
      <c r="E10" s="31"/>
      <c r="F10" s="31"/>
      <c r="G10" s="32"/>
      <c r="H10" s="806"/>
    </row>
    <row r="11" spans="1:8" x14ac:dyDescent="0.25">
      <c r="A11" s="814"/>
      <c r="B11" s="799"/>
      <c r="C11" s="799"/>
      <c r="D11" s="34"/>
      <c r="E11" s="35"/>
      <c r="F11" s="36"/>
      <c r="G11" s="36" t="s">
        <v>113</v>
      </c>
      <c r="H11" s="37">
        <f>SUM(G8:G10)</f>
        <v>11399.089626888939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01" t="s">
        <v>108</v>
      </c>
      <c r="B13" s="802"/>
      <c r="C13" s="803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10" t="s">
        <v>145</v>
      </c>
      <c r="B14" s="811"/>
      <c r="C14" s="812"/>
      <c r="D14" s="39" t="s">
        <v>115</v>
      </c>
      <c r="E14" s="79">
        <f>+'BASE DE DATOS'!D63</f>
        <v>818322</v>
      </c>
      <c r="F14" s="80">
        <v>1</v>
      </c>
      <c r="G14" s="81">
        <f t="shared" ref="G14:G15" si="0">+F14*E14</f>
        <v>818322</v>
      </c>
      <c r="H14" s="41"/>
    </row>
    <row r="15" spans="1:8" x14ac:dyDescent="0.25">
      <c r="A15" s="832" t="s">
        <v>96</v>
      </c>
      <c r="B15" s="788"/>
      <c r="C15" s="789"/>
      <c r="D15" s="82" t="s">
        <v>39</v>
      </c>
      <c r="E15" s="79">
        <f>+'BASE DE DATOS'!D90</f>
        <v>16585</v>
      </c>
      <c r="F15" s="83">
        <v>2</v>
      </c>
      <c r="G15" s="81">
        <f t="shared" si="0"/>
        <v>33170</v>
      </c>
      <c r="H15" s="41"/>
    </row>
    <row r="16" spans="1:8" x14ac:dyDescent="0.25">
      <c r="A16" s="807"/>
      <c r="B16" s="808"/>
      <c r="C16" s="809"/>
      <c r="D16" s="45"/>
      <c r="E16" s="30"/>
      <c r="F16" s="31"/>
      <c r="G16" s="32"/>
      <c r="H16" s="46"/>
    </row>
    <row r="17" spans="1:8" x14ac:dyDescent="0.25">
      <c r="A17" s="814"/>
      <c r="B17" s="799"/>
      <c r="C17" s="799"/>
      <c r="D17" s="35"/>
      <c r="E17" s="35"/>
      <c r="F17" s="36"/>
      <c r="G17" s="36" t="s">
        <v>113</v>
      </c>
      <c r="H17" s="37">
        <f>SUM(G14:G16)</f>
        <v>851492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21" t="s">
        <v>122</v>
      </c>
      <c r="B19" s="822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8"/>
    </row>
    <row r="20" spans="1:8" ht="15.75" x14ac:dyDescent="0.25">
      <c r="A20" s="823"/>
      <c r="B20" s="789"/>
      <c r="C20" s="49"/>
      <c r="D20" s="27"/>
      <c r="E20" s="49"/>
      <c r="F20" s="50"/>
      <c r="G20" s="51"/>
      <c r="H20" s="819"/>
    </row>
    <row r="21" spans="1:8" ht="15.75" customHeight="1" x14ac:dyDescent="0.25">
      <c r="A21" s="824"/>
      <c r="B21" s="788"/>
      <c r="C21" s="52"/>
      <c r="D21" s="53"/>
      <c r="E21" s="53"/>
      <c r="F21" s="25"/>
      <c r="G21" s="54"/>
      <c r="H21" s="819"/>
    </row>
    <row r="22" spans="1:8" ht="15.75" customHeight="1" x14ac:dyDescent="0.25">
      <c r="A22" s="807"/>
      <c r="B22" s="808"/>
      <c r="C22" s="55"/>
      <c r="D22" s="56"/>
      <c r="E22" s="56"/>
      <c r="F22" s="30"/>
      <c r="G22" s="32"/>
      <c r="H22" s="820"/>
    </row>
    <row r="23" spans="1:8" ht="15.75" customHeight="1" x14ac:dyDescent="0.25">
      <c r="A23" s="814"/>
      <c r="B23" s="799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01" t="s">
        <v>128</v>
      </c>
      <c r="B25" s="803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4"/>
    </row>
    <row r="26" spans="1:8" ht="15.75" customHeight="1" x14ac:dyDescent="0.25">
      <c r="A26" s="823" t="s">
        <v>133</v>
      </c>
      <c r="B26" s="789"/>
      <c r="C26" s="65">
        <f>+'BASE DE DATOS'!$D$3*2</f>
        <v>116728</v>
      </c>
      <c r="D26" s="62">
        <f>+'ANALISIS M.O'!$F$2</f>
        <v>1.7733266427932983</v>
      </c>
      <c r="E26" s="50">
        <f t="shared" ref="E26:E27" si="1">+D26*C26</f>
        <v>206996.87235997611</v>
      </c>
      <c r="F26" s="376">
        <v>1.7251023650356248</v>
      </c>
      <c r="G26" s="85">
        <f t="shared" ref="G26:G27" si="2">+E26/F26</f>
        <v>119991.0663595325</v>
      </c>
      <c r="H26" s="805"/>
    </row>
    <row r="27" spans="1:8" ht="15.75" customHeight="1" x14ac:dyDescent="0.25">
      <c r="A27" s="823" t="s">
        <v>143</v>
      </c>
      <c r="B27" s="789"/>
      <c r="C27" s="50">
        <f>+'BASE DE DATOS'!$D$5</f>
        <v>105054</v>
      </c>
      <c r="D27" s="62">
        <f>+'ANALISIS M.O'!$F$2</f>
        <v>1.7733266427932983</v>
      </c>
      <c r="E27" s="86">
        <f t="shared" si="1"/>
        <v>186295.05713200718</v>
      </c>
      <c r="F27" s="377">
        <f>+F26</f>
        <v>1.7251023650356248</v>
      </c>
      <c r="G27" s="85">
        <f t="shared" si="2"/>
        <v>107990.72617824626</v>
      </c>
      <c r="H27" s="805"/>
    </row>
    <row r="28" spans="1:8" ht="15.75" customHeight="1" x14ac:dyDescent="0.25">
      <c r="A28" s="831"/>
      <c r="B28" s="789"/>
      <c r="C28" s="65"/>
      <c r="D28" s="62"/>
      <c r="E28" s="50"/>
      <c r="F28" s="29"/>
      <c r="G28" s="51"/>
      <c r="H28" s="805"/>
    </row>
    <row r="29" spans="1:8" ht="15.75" customHeight="1" x14ac:dyDescent="0.25">
      <c r="A29" s="823"/>
      <c r="B29" s="789"/>
      <c r="C29" s="65"/>
      <c r="D29" s="62"/>
      <c r="E29" s="50"/>
      <c r="F29" s="29"/>
      <c r="G29" s="51"/>
      <c r="H29" s="805"/>
    </row>
    <row r="30" spans="1:8" ht="15.75" customHeight="1" x14ac:dyDescent="0.25">
      <c r="A30" s="807"/>
      <c r="B30" s="809"/>
      <c r="C30" s="66"/>
      <c r="D30" s="67"/>
      <c r="E30" s="56"/>
      <c r="F30" s="31"/>
      <c r="G30" s="68"/>
      <c r="H30" s="806"/>
    </row>
    <row r="31" spans="1:8" ht="15.75" customHeight="1" x14ac:dyDescent="0.25">
      <c r="A31" s="814"/>
      <c r="B31" s="799"/>
      <c r="C31" s="57"/>
      <c r="D31" s="35"/>
      <c r="E31" s="69"/>
      <c r="F31" s="36"/>
      <c r="G31" s="36" t="s">
        <v>113</v>
      </c>
      <c r="H31" s="37">
        <f>SUM(G26:G30)</f>
        <v>227981.79253777876</v>
      </c>
    </row>
    <row r="33" spans="1:8" ht="15.75" customHeight="1" x14ac:dyDescent="0.25">
      <c r="A33" s="70"/>
      <c r="B33" s="17"/>
      <c r="C33" s="17"/>
      <c r="D33" s="17"/>
      <c r="E33" s="829" t="s">
        <v>134</v>
      </c>
      <c r="F33" s="799"/>
      <c r="G33" s="799"/>
      <c r="H33" s="37">
        <f>ROUND((+H11+H17+H23+H31),4)</f>
        <v>1090872.8822000001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5" t="s">
        <v>108</v>
      </c>
      <c r="B36" s="826"/>
      <c r="C36" s="827"/>
      <c r="D36" s="74" t="s">
        <v>136</v>
      </c>
      <c r="E36" s="74" t="s">
        <v>110</v>
      </c>
      <c r="F36" s="74" t="s">
        <v>111</v>
      </c>
      <c r="G36" s="88" t="s">
        <v>112</v>
      </c>
      <c r="H36" s="804"/>
    </row>
    <row r="37" spans="1:8" ht="15.75" customHeight="1" x14ac:dyDescent="0.25">
      <c r="A37" s="828" t="s">
        <v>137</v>
      </c>
      <c r="B37" s="788"/>
      <c r="C37" s="789"/>
      <c r="D37" s="76">
        <f>+'1 localizacion'!$D$37</f>
        <v>0.32</v>
      </c>
      <c r="E37" s="26"/>
      <c r="F37" s="27"/>
      <c r="G37" s="89">
        <f t="shared" ref="G37:G38" si="3">$H$33*D37</f>
        <v>349079.32230400003</v>
      </c>
      <c r="H37" s="805"/>
    </row>
    <row r="38" spans="1:8" ht="15.75" customHeight="1" x14ac:dyDescent="0.25">
      <c r="A38" s="828" t="s">
        <v>138</v>
      </c>
      <c r="B38" s="788"/>
      <c r="C38" s="789"/>
      <c r="D38" s="76">
        <v>0.05</v>
      </c>
      <c r="E38" s="29"/>
      <c r="F38" s="29"/>
      <c r="G38" s="89">
        <f t="shared" si="3"/>
        <v>54543.644110000008</v>
      </c>
      <c r="H38" s="805"/>
    </row>
    <row r="39" spans="1:8" ht="15.75" customHeight="1" x14ac:dyDescent="0.25">
      <c r="A39" s="814"/>
      <c r="B39" s="799"/>
      <c r="C39" s="799"/>
      <c r="D39" s="34"/>
      <c r="E39" s="35"/>
      <c r="F39" s="36"/>
      <c r="G39" s="36" t="s">
        <v>113</v>
      </c>
      <c r="H39" s="37">
        <f>SUM(G37:G38)</f>
        <v>403622.96641400002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9" t="s">
        <v>139</v>
      </c>
      <c r="F42" s="799"/>
      <c r="G42" s="799"/>
      <c r="H42" s="37">
        <f>ROUND(H39+H33,0)</f>
        <v>1494496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42"/>
  <sheetViews>
    <sheetView view="pageBreakPreview" topLeftCell="A19" zoomScale="93" zoomScaleNormal="100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92" t="s">
        <v>100</v>
      </c>
      <c r="B1" s="793"/>
      <c r="C1" s="793"/>
      <c r="D1" s="793"/>
      <c r="E1" s="793"/>
      <c r="F1" s="793"/>
      <c r="G1" s="793"/>
      <c r="H1" s="794"/>
    </row>
    <row r="2" spans="1:8" ht="15" customHeight="1" x14ac:dyDescent="0.25">
      <c r="A2" s="795" t="s">
        <v>101</v>
      </c>
      <c r="B2" s="796"/>
      <c r="C2" s="796"/>
      <c r="D2" s="797"/>
      <c r="E2" s="795" t="s">
        <v>102</v>
      </c>
      <c r="F2" s="796"/>
      <c r="G2" s="796"/>
      <c r="H2" s="797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5</v>
      </c>
    </row>
    <row r="5" spans="1:8" ht="9.75" customHeight="1" x14ac:dyDescent="0.25">
      <c r="A5" s="19" t="s">
        <v>105</v>
      </c>
      <c r="B5" s="800" t="str">
        <f>VLOOKUP(H4,'PRESUPUESTO DE OBRA'!A:E,2,0)</f>
        <v>Corte con disco abrasivo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ml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01" t="s">
        <v>108</v>
      </c>
      <c r="B7" s="802"/>
      <c r="C7" s="803"/>
      <c r="D7" s="23" t="s">
        <v>109</v>
      </c>
      <c r="E7" s="23" t="s">
        <v>110</v>
      </c>
      <c r="F7" s="23" t="s">
        <v>111</v>
      </c>
      <c r="G7" s="24" t="s">
        <v>112</v>
      </c>
      <c r="H7" s="804"/>
    </row>
    <row r="8" spans="1:8" x14ac:dyDescent="0.25">
      <c r="A8" s="823" t="s">
        <v>140</v>
      </c>
      <c r="B8" s="788"/>
      <c r="C8" s="789"/>
      <c r="D8" s="29"/>
      <c r="E8" s="53"/>
      <c r="F8" s="53"/>
      <c r="G8" s="90">
        <f>+H31*0.05</f>
        <v>328.18286340327967</v>
      </c>
      <c r="H8" s="805"/>
    </row>
    <row r="9" spans="1:8" ht="15.75" x14ac:dyDescent="0.25">
      <c r="A9" s="813" t="s">
        <v>89</v>
      </c>
      <c r="B9" s="788"/>
      <c r="C9" s="789"/>
      <c r="D9" s="25"/>
      <c r="E9" s="26">
        <f>+'BASE DE DATOS'!D83</f>
        <v>9951</v>
      </c>
      <c r="F9" s="27">
        <v>3</v>
      </c>
      <c r="G9" s="90">
        <f>+E9/F9</f>
        <v>3317</v>
      </c>
      <c r="H9" s="805"/>
    </row>
    <row r="10" spans="1:8" x14ac:dyDescent="0.25">
      <c r="A10" s="807"/>
      <c r="B10" s="808"/>
      <c r="C10" s="809"/>
      <c r="D10" s="30"/>
      <c r="E10" s="31"/>
      <c r="F10" s="31"/>
      <c r="G10" s="32"/>
      <c r="H10" s="806"/>
    </row>
    <row r="11" spans="1:8" x14ac:dyDescent="0.25">
      <c r="A11" s="814"/>
      <c r="B11" s="799"/>
      <c r="C11" s="799"/>
      <c r="D11" s="34"/>
      <c r="E11" s="35"/>
      <c r="F11" s="36"/>
      <c r="G11" s="36" t="s">
        <v>113</v>
      </c>
      <c r="H11" s="37">
        <f>SUM(G8:G10)</f>
        <v>3645.1828634032795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01" t="s">
        <v>108</v>
      </c>
      <c r="B13" s="802"/>
      <c r="C13" s="803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10" t="s">
        <v>40</v>
      </c>
      <c r="B14" s="811"/>
      <c r="C14" s="812"/>
      <c r="D14" s="91" t="s">
        <v>43</v>
      </c>
      <c r="E14" s="92">
        <f>+'BASE DE DATOS'!D31</f>
        <v>110</v>
      </c>
      <c r="F14" s="93">
        <v>10</v>
      </c>
      <c r="G14" s="94">
        <f>+F14*E14</f>
        <v>1100</v>
      </c>
      <c r="H14" s="41"/>
    </row>
    <row r="15" spans="1:8" x14ac:dyDescent="0.25">
      <c r="A15" s="832"/>
      <c r="B15" s="788"/>
      <c r="C15" s="789"/>
      <c r="D15" s="82"/>
      <c r="E15" s="79"/>
      <c r="F15" s="83"/>
      <c r="G15" s="81"/>
      <c r="H15" s="41"/>
    </row>
    <row r="16" spans="1:8" x14ac:dyDescent="0.25">
      <c r="A16" s="807"/>
      <c r="B16" s="808"/>
      <c r="C16" s="809"/>
      <c r="D16" s="45"/>
      <c r="E16" s="30"/>
      <c r="F16" s="31"/>
      <c r="G16" s="32"/>
      <c r="H16" s="46"/>
    </row>
    <row r="17" spans="1:8" x14ac:dyDescent="0.25">
      <c r="A17" s="814"/>
      <c r="B17" s="799"/>
      <c r="C17" s="799"/>
      <c r="D17" s="35"/>
      <c r="E17" s="35"/>
      <c r="F17" s="36"/>
      <c r="G17" s="36" t="s">
        <v>113</v>
      </c>
      <c r="H17" s="37">
        <f>SUM(G14:G16)</f>
        <v>1100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21" t="s">
        <v>122</v>
      </c>
      <c r="B19" s="822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8"/>
    </row>
    <row r="20" spans="1:8" ht="15.75" x14ac:dyDescent="0.25">
      <c r="A20" s="823"/>
      <c r="B20" s="789"/>
      <c r="C20" s="49"/>
      <c r="D20" s="27"/>
      <c r="E20" s="49"/>
      <c r="F20" s="50"/>
      <c r="G20" s="51"/>
      <c r="H20" s="819"/>
    </row>
    <row r="21" spans="1:8" ht="15.75" customHeight="1" x14ac:dyDescent="0.25">
      <c r="A21" s="824"/>
      <c r="B21" s="788"/>
      <c r="C21" s="52"/>
      <c r="D21" s="53"/>
      <c r="E21" s="53"/>
      <c r="F21" s="25"/>
      <c r="G21" s="54"/>
      <c r="H21" s="819"/>
    </row>
    <row r="22" spans="1:8" ht="15.75" customHeight="1" x14ac:dyDescent="0.25">
      <c r="A22" s="807"/>
      <c r="B22" s="808"/>
      <c r="C22" s="55"/>
      <c r="D22" s="56"/>
      <c r="E22" s="56"/>
      <c r="F22" s="30"/>
      <c r="G22" s="32"/>
      <c r="H22" s="820"/>
    </row>
    <row r="23" spans="1:8" ht="15.75" customHeight="1" x14ac:dyDescent="0.25">
      <c r="A23" s="814"/>
      <c r="B23" s="799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01" t="s">
        <v>128</v>
      </c>
      <c r="B25" s="803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4"/>
    </row>
    <row r="26" spans="1:8" ht="15.75" customHeight="1" x14ac:dyDescent="0.25">
      <c r="A26" s="823" t="s">
        <v>146</v>
      </c>
      <c r="B26" s="789"/>
      <c r="C26" s="65">
        <f>+'BASE DE DATOS'!$D$4</f>
        <v>81709</v>
      </c>
      <c r="D26" s="62">
        <f>+'ANALISIS M.O'!$F$2</f>
        <v>1.7733266427932983</v>
      </c>
      <c r="E26" s="50">
        <f t="shared" ref="E26:E27" si="0">+D26*C26</f>
        <v>144896.74665599762</v>
      </c>
      <c r="F26" s="378">
        <v>37.84402090043794</v>
      </c>
      <c r="G26" s="85">
        <f t="shared" ref="G26:G27" si="1">+E26/F26</f>
        <v>3828.7883583300959</v>
      </c>
      <c r="H26" s="805"/>
    </row>
    <row r="27" spans="1:8" ht="15.75" customHeight="1" x14ac:dyDescent="0.25">
      <c r="A27" s="823" t="s">
        <v>147</v>
      </c>
      <c r="B27" s="789"/>
      <c r="C27" s="65">
        <f>+'BASE DE DATOS'!$D$3</f>
        <v>58364</v>
      </c>
      <c r="D27" s="62">
        <f>+'ANALISIS M.O'!$F$2</f>
        <v>1.7733266427932983</v>
      </c>
      <c r="E27" s="50">
        <f t="shared" si="0"/>
        <v>103498.43617998806</v>
      </c>
      <c r="F27" s="378">
        <f>+F26</f>
        <v>37.84402090043794</v>
      </c>
      <c r="G27" s="85">
        <f t="shared" si="1"/>
        <v>2734.8689097354968</v>
      </c>
      <c r="H27" s="805"/>
    </row>
    <row r="28" spans="1:8" ht="15.75" customHeight="1" x14ac:dyDescent="0.25">
      <c r="A28" s="831"/>
      <c r="B28" s="789"/>
      <c r="C28" s="65"/>
      <c r="D28" s="62"/>
      <c r="E28" s="50"/>
      <c r="F28" s="29"/>
      <c r="G28" s="51"/>
      <c r="H28" s="805"/>
    </row>
    <row r="29" spans="1:8" ht="15.75" customHeight="1" x14ac:dyDescent="0.25">
      <c r="A29" s="823"/>
      <c r="B29" s="789"/>
      <c r="C29" s="65"/>
      <c r="D29" s="62"/>
      <c r="E29" s="50"/>
      <c r="F29" s="29"/>
      <c r="G29" s="51"/>
      <c r="H29" s="805"/>
    </row>
    <row r="30" spans="1:8" ht="15.75" customHeight="1" x14ac:dyDescent="0.25">
      <c r="A30" s="807"/>
      <c r="B30" s="809"/>
      <c r="C30" s="66"/>
      <c r="D30" s="67"/>
      <c r="E30" s="56"/>
      <c r="F30" s="31"/>
      <c r="G30" s="68"/>
      <c r="H30" s="806"/>
    </row>
    <row r="31" spans="1:8" ht="15.75" customHeight="1" x14ac:dyDescent="0.25">
      <c r="A31" s="814"/>
      <c r="B31" s="799"/>
      <c r="C31" s="57"/>
      <c r="D31" s="35"/>
      <c r="E31" s="69"/>
      <c r="F31" s="36"/>
      <c r="G31" s="36" t="s">
        <v>113</v>
      </c>
      <c r="H31" s="37">
        <f>SUM(G26:G30)</f>
        <v>6563.6572680655927</v>
      </c>
    </row>
    <row r="33" spans="1:8" ht="15.75" customHeight="1" x14ac:dyDescent="0.25">
      <c r="A33" s="70"/>
      <c r="B33" s="17"/>
      <c r="C33" s="17"/>
      <c r="D33" s="17"/>
      <c r="E33" s="829" t="s">
        <v>134</v>
      </c>
      <c r="F33" s="799"/>
      <c r="G33" s="799"/>
      <c r="H33" s="37">
        <f>ROUND((+H11+H17+H23+H31),4)</f>
        <v>11308.840099999999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5" t="s">
        <v>108</v>
      </c>
      <c r="B36" s="826"/>
      <c r="C36" s="827"/>
      <c r="D36" s="74" t="s">
        <v>136</v>
      </c>
      <c r="E36" s="74" t="s">
        <v>110</v>
      </c>
      <c r="F36" s="74" t="s">
        <v>111</v>
      </c>
      <c r="G36" s="88" t="s">
        <v>112</v>
      </c>
      <c r="H36" s="804"/>
    </row>
    <row r="37" spans="1:8" ht="15.75" customHeight="1" x14ac:dyDescent="0.25">
      <c r="A37" s="828" t="s">
        <v>137</v>
      </c>
      <c r="B37" s="788"/>
      <c r="C37" s="789"/>
      <c r="D37" s="76">
        <f>+'1 localizacion'!$D$37</f>
        <v>0.32</v>
      </c>
      <c r="E37" s="26"/>
      <c r="F37" s="27"/>
      <c r="G37" s="89">
        <f t="shared" ref="G37:G38" si="2">$H$33*D37</f>
        <v>3618.8288319999997</v>
      </c>
      <c r="H37" s="805"/>
    </row>
    <row r="38" spans="1:8" ht="15.75" customHeight="1" x14ac:dyDescent="0.25">
      <c r="A38" s="828" t="s">
        <v>138</v>
      </c>
      <c r="B38" s="788"/>
      <c r="C38" s="789"/>
      <c r="D38" s="76">
        <v>0.05</v>
      </c>
      <c r="E38" s="29"/>
      <c r="F38" s="29"/>
      <c r="G38" s="89">
        <f t="shared" si="2"/>
        <v>565.44200499999999</v>
      </c>
      <c r="H38" s="805"/>
    </row>
    <row r="39" spans="1:8" ht="15.75" customHeight="1" x14ac:dyDescent="0.25">
      <c r="A39" s="814"/>
      <c r="B39" s="799"/>
      <c r="C39" s="799"/>
      <c r="D39" s="34"/>
      <c r="E39" s="35"/>
      <c r="F39" s="36"/>
      <c r="G39" s="36" t="s">
        <v>113</v>
      </c>
      <c r="H39" s="37">
        <f>SUM(G37:G38)</f>
        <v>4184.270837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9" t="s">
        <v>139</v>
      </c>
      <c r="F42" s="799"/>
      <c r="G42" s="799"/>
      <c r="H42" s="37">
        <f>ROUND(H39+H33,0)</f>
        <v>15493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42"/>
  <sheetViews>
    <sheetView view="pageBreakPreview" zoomScale="88" zoomScaleNormal="100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92" t="s">
        <v>100</v>
      </c>
      <c r="B1" s="793"/>
      <c r="C1" s="793"/>
      <c r="D1" s="793"/>
      <c r="E1" s="793"/>
      <c r="F1" s="793"/>
      <c r="G1" s="793"/>
      <c r="H1" s="794"/>
    </row>
    <row r="2" spans="1:8" ht="15" customHeight="1" x14ac:dyDescent="0.25">
      <c r="A2" s="795" t="s">
        <v>101</v>
      </c>
      <c r="B2" s="796"/>
      <c r="C2" s="796"/>
      <c r="D2" s="797"/>
      <c r="E2" s="795" t="s">
        <v>102</v>
      </c>
      <c r="F2" s="796"/>
      <c r="G2" s="796"/>
      <c r="H2" s="797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6</v>
      </c>
    </row>
    <row r="5" spans="1:8" ht="24" customHeight="1" x14ac:dyDescent="0.25">
      <c r="A5" s="19" t="s">
        <v>105</v>
      </c>
      <c r="B5" s="800" t="str">
        <f>VLOOKUP(H4,'PRESUPUESTO DE OBRA'!A:E,2,0)</f>
        <v>Demolicion de estructuras en concreto hidraulico Incluye andenes, graderia y cañuelas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01" t="s">
        <v>108</v>
      </c>
      <c r="B7" s="802"/>
      <c r="C7" s="803"/>
      <c r="D7" s="23" t="s">
        <v>109</v>
      </c>
      <c r="E7" s="23" t="s">
        <v>110</v>
      </c>
      <c r="F7" s="23" t="s">
        <v>111</v>
      </c>
      <c r="G7" s="24" t="s">
        <v>112</v>
      </c>
      <c r="H7" s="804"/>
    </row>
    <row r="8" spans="1:8" ht="24.75" customHeight="1" x14ac:dyDescent="0.25">
      <c r="A8" s="833" t="s">
        <v>77</v>
      </c>
      <c r="B8" s="811"/>
      <c r="C8" s="812"/>
      <c r="D8" s="98"/>
      <c r="E8" s="99">
        <f>+'BASE DE DATOS'!D71</f>
        <v>199017</v>
      </c>
      <c r="F8" s="382">
        <v>2.4</v>
      </c>
      <c r="G8" s="100">
        <f>+E8/F8</f>
        <v>82923.75</v>
      </c>
      <c r="H8" s="805"/>
    </row>
    <row r="9" spans="1:8" x14ac:dyDescent="0.25">
      <c r="A9" s="823" t="s">
        <v>149</v>
      </c>
      <c r="B9" s="788"/>
      <c r="C9" s="789"/>
      <c r="D9" s="29"/>
      <c r="E9" s="101"/>
      <c r="F9" s="53"/>
      <c r="G9" s="102">
        <f>+H31*0.05</f>
        <v>1825.9187435876681</v>
      </c>
      <c r="H9" s="805"/>
    </row>
    <row r="10" spans="1:8" x14ac:dyDescent="0.25">
      <c r="A10" s="807"/>
      <c r="B10" s="808"/>
      <c r="C10" s="809"/>
      <c r="D10" s="30"/>
      <c r="E10" s="31"/>
      <c r="F10" s="31"/>
      <c r="G10" s="32"/>
      <c r="H10" s="806"/>
    </row>
    <row r="11" spans="1:8" x14ac:dyDescent="0.25">
      <c r="A11" s="814"/>
      <c r="B11" s="799"/>
      <c r="C11" s="799"/>
      <c r="D11" s="34"/>
      <c r="E11" s="35"/>
      <c r="F11" s="36"/>
      <c r="G11" s="36" t="s">
        <v>113</v>
      </c>
      <c r="H11" s="37">
        <f>SUM(G8:G10)</f>
        <v>84749.668743587667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01" t="s">
        <v>108</v>
      </c>
      <c r="B13" s="802"/>
      <c r="C13" s="803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10"/>
      <c r="B14" s="811"/>
      <c r="C14" s="812"/>
      <c r="D14" s="91"/>
      <c r="E14" s="94"/>
      <c r="F14" s="93"/>
      <c r="G14" s="94"/>
      <c r="H14" s="41"/>
    </row>
    <row r="15" spans="1:8" x14ac:dyDescent="0.25">
      <c r="A15" s="823"/>
      <c r="B15" s="788"/>
      <c r="C15" s="789"/>
      <c r="D15" s="29"/>
      <c r="E15" s="94"/>
      <c r="F15" s="25"/>
      <c r="G15" s="90"/>
      <c r="H15" s="41"/>
    </row>
    <row r="16" spans="1:8" x14ac:dyDescent="0.25">
      <c r="A16" s="807"/>
      <c r="B16" s="808"/>
      <c r="C16" s="809"/>
      <c r="D16" s="45"/>
      <c r="E16" s="30"/>
      <c r="F16" s="31"/>
      <c r="G16" s="32"/>
      <c r="H16" s="46"/>
    </row>
    <row r="17" spans="1:8" x14ac:dyDescent="0.25">
      <c r="A17" s="814"/>
      <c r="B17" s="799"/>
      <c r="C17" s="799"/>
      <c r="D17" s="35"/>
      <c r="E17" s="35"/>
      <c r="F17" s="36"/>
      <c r="G17" s="36" t="s">
        <v>113</v>
      </c>
      <c r="H17" s="37">
        <f>SUM(G14:G16)</f>
        <v>0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21" t="s">
        <v>122</v>
      </c>
      <c r="B19" s="822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8"/>
    </row>
    <row r="20" spans="1:8" ht="15.75" x14ac:dyDescent="0.25">
      <c r="A20" s="823"/>
      <c r="B20" s="789"/>
      <c r="C20" s="49"/>
      <c r="D20" s="27"/>
      <c r="E20" s="49"/>
      <c r="F20" s="50"/>
      <c r="G20" s="51"/>
      <c r="H20" s="819"/>
    </row>
    <row r="21" spans="1:8" ht="15.75" customHeight="1" x14ac:dyDescent="0.25">
      <c r="A21" s="824"/>
      <c r="B21" s="788"/>
      <c r="C21" s="52"/>
      <c r="D21" s="53"/>
      <c r="E21" s="53"/>
      <c r="F21" s="25"/>
      <c r="G21" s="54"/>
      <c r="H21" s="819"/>
    </row>
    <row r="22" spans="1:8" ht="15.75" customHeight="1" x14ac:dyDescent="0.25">
      <c r="A22" s="807"/>
      <c r="B22" s="808"/>
      <c r="C22" s="55"/>
      <c r="D22" s="56"/>
      <c r="E22" s="56"/>
      <c r="F22" s="30"/>
      <c r="G22" s="32"/>
      <c r="H22" s="820"/>
    </row>
    <row r="23" spans="1:8" ht="15.75" customHeight="1" x14ac:dyDescent="0.25">
      <c r="A23" s="814"/>
      <c r="B23" s="799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01" t="s">
        <v>128</v>
      </c>
      <c r="B25" s="803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4"/>
    </row>
    <row r="26" spans="1:8" ht="15.75" customHeight="1" x14ac:dyDescent="0.25">
      <c r="A26" s="60" t="s">
        <v>150</v>
      </c>
      <c r="B26" s="103"/>
      <c r="C26" s="61">
        <f>+'BASE DE DATOS'!$D$11</f>
        <v>116727</v>
      </c>
      <c r="D26" s="62">
        <f>+'ANALISIS M.O'!$F$2</f>
        <v>1.7733266427932983</v>
      </c>
      <c r="E26" s="84">
        <f>+D26*C26</f>
        <v>206995.09903333333</v>
      </c>
      <c r="F26" s="380">
        <v>11.336538738297705</v>
      </c>
      <c r="G26" s="104">
        <f t="shared" ref="G26:G27" si="0">+E26/F26</f>
        <v>18259.109222998672</v>
      </c>
      <c r="H26" s="805"/>
    </row>
    <row r="27" spans="1:8" ht="15.75" customHeight="1" x14ac:dyDescent="0.25">
      <c r="A27" s="831" t="s">
        <v>142</v>
      </c>
      <c r="B27" s="789"/>
      <c r="C27" s="65">
        <f>+'BASE DE DATOS'!$D$3*2</f>
        <v>116728</v>
      </c>
      <c r="D27" s="62">
        <f>+'ANALISIS M.O'!$F$2</f>
        <v>1.7733266427932983</v>
      </c>
      <c r="E27" s="95">
        <f>+C27*D27</f>
        <v>206996.87235997611</v>
      </c>
      <c r="F27" s="381">
        <f>+F26</f>
        <v>11.336538738297705</v>
      </c>
      <c r="G27" s="78">
        <f t="shared" si="0"/>
        <v>18259.265648754688</v>
      </c>
      <c r="H27" s="805"/>
    </row>
    <row r="28" spans="1:8" ht="15.75" customHeight="1" x14ac:dyDescent="0.25">
      <c r="A28" s="831"/>
      <c r="B28" s="789"/>
      <c r="C28" s="65"/>
      <c r="D28" s="62"/>
      <c r="E28" s="50"/>
      <c r="F28" s="29"/>
      <c r="G28" s="51"/>
      <c r="H28" s="805"/>
    </row>
    <row r="29" spans="1:8" ht="15.75" customHeight="1" x14ac:dyDescent="0.25">
      <c r="A29" s="823"/>
      <c r="B29" s="789"/>
      <c r="C29" s="65"/>
      <c r="D29" s="62"/>
      <c r="E29" s="50"/>
      <c r="F29" s="29"/>
      <c r="G29" s="51"/>
      <c r="H29" s="805"/>
    </row>
    <row r="30" spans="1:8" ht="15.75" customHeight="1" x14ac:dyDescent="0.25">
      <c r="A30" s="807"/>
      <c r="B30" s="809"/>
      <c r="C30" s="66"/>
      <c r="D30" s="67"/>
      <c r="E30" s="56"/>
      <c r="F30" s="31"/>
      <c r="G30" s="68"/>
      <c r="H30" s="806"/>
    </row>
    <row r="31" spans="1:8" ht="15.75" customHeight="1" x14ac:dyDescent="0.25">
      <c r="A31" s="814"/>
      <c r="B31" s="799"/>
      <c r="C31" s="57"/>
      <c r="D31" s="35"/>
      <c r="E31" s="69"/>
      <c r="F31" s="36"/>
      <c r="G31" s="36" t="s">
        <v>113</v>
      </c>
      <c r="H31" s="37">
        <f>SUM(G26:G30)</f>
        <v>36518.37487175336</v>
      </c>
    </row>
    <row r="33" spans="1:8" ht="15.75" customHeight="1" x14ac:dyDescent="0.25">
      <c r="A33" s="70"/>
      <c r="B33" s="17"/>
      <c r="C33" s="17"/>
      <c r="D33" s="17"/>
      <c r="E33" s="829" t="s">
        <v>134</v>
      </c>
      <c r="F33" s="799"/>
      <c r="G33" s="799"/>
      <c r="H33" s="37">
        <f>ROUND((+H11+H17+H23+H31),4)</f>
        <v>121268.0436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5" t="s">
        <v>108</v>
      </c>
      <c r="B36" s="826"/>
      <c r="C36" s="827"/>
      <c r="D36" s="74" t="s">
        <v>136</v>
      </c>
      <c r="E36" s="74" t="s">
        <v>110</v>
      </c>
      <c r="F36" s="74" t="s">
        <v>111</v>
      </c>
      <c r="G36" s="88" t="s">
        <v>112</v>
      </c>
      <c r="H36" s="804"/>
    </row>
    <row r="37" spans="1:8" ht="15.75" customHeight="1" x14ac:dyDescent="0.25">
      <c r="A37" s="828" t="s">
        <v>137</v>
      </c>
      <c r="B37" s="788"/>
      <c r="C37" s="789"/>
      <c r="D37" s="76">
        <f>+'1 localizacion'!$D$37</f>
        <v>0.32</v>
      </c>
      <c r="E37" s="26"/>
      <c r="F37" s="27"/>
      <c r="G37" s="89">
        <f t="shared" ref="G37:G38" si="1">$H$33*D37</f>
        <v>38805.773952000003</v>
      </c>
      <c r="H37" s="805"/>
    </row>
    <row r="38" spans="1:8" ht="15.75" customHeight="1" x14ac:dyDescent="0.25">
      <c r="A38" s="828" t="s">
        <v>138</v>
      </c>
      <c r="B38" s="788"/>
      <c r="C38" s="789"/>
      <c r="D38" s="76">
        <v>0.05</v>
      </c>
      <c r="E38" s="29"/>
      <c r="F38" s="29"/>
      <c r="G38" s="89">
        <f t="shared" si="1"/>
        <v>6063.402180000001</v>
      </c>
      <c r="H38" s="805"/>
    </row>
    <row r="39" spans="1:8" ht="15.75" customHeight="1" x14ac:dyDescent="0.25">
      <c r="A39" s="814"/>
      <c r="B39" s="799"/>
      <c r="C39" s="799"/>
      <c r="D39" s="34"/>
      <c r="E39" s="35"/>
      <c r="F39" s="36"/>
      <c r="G39" s="36" t="s">
        <v>113</v>
      </c>
      <c r="H39" s="37">
        <f>SUM(G37:G38)</f>
        <v>44869.176132000008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9" t="s">
        <v>139</v>
      </c>
      <c r="F42" s="799"/>
      <c r="G42" s="799"/>
      <c r="H42" s="37">
        <f>ROUND(H39+H33,0)</f>
        <v>166137</v>
      </c>
    </row>
  </sheetData>
  <mergeCells count="36">
    <mergeCell ref="A39:C39"/>
    <mergeCell ref="E42:G42"/>
    <mergeCell ref="A27:B27"/>
    <mergeCell ref="A28:B28"/>
    <mergeCell ref="A29:B29"/>
    <mergeCell ref="A30:B30"/>
    <mergeCell ref="A31:B31"/>
    <mergeCell ref="E33:G33"/>
    <mergeCell ref="A36:C3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H43"/>
  <sheetViews>
    <sheetView view="pageBreakPreview" zoomScale="85" zoomScaleNormal="100" zoomScaleSheetLayoutView="85" workbookViewId="0">
      <selection activeCell="C4" sqref="C4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60" t="s">
        <v>100</v>
      </c>
      <c r="B1" s="861"/>
      <c r="C1" s="861"/>
      <c r="D1" s="861"/>
      <c r="E1" s="861"/>
      <c r="F1" s="861"/>
      <c r="G1" s="861"/>
      <c r="H1" s="862"/>
    </row>
    <row r="2" spans="1:8" ht="15.6" customHeight="1" thickBot="1" x14ac:dyDescent="0.3">
      <c r="A2" s="863" t="s">
        <v>101</v>
      </c>
      <c r="B2" s="864"/>
      <c r="C2" s="864"/>
      <c r="D2" s="865"/>
      <c r="E2" s="866" t="s">
        <v>102</v>
      </c>
      <c r="F2" s="864"/>
      <c r="G2" s="864"/>
      <c r="H2" s="867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7</v>
      </c>
    </row>
    <row r="5" spans="1:8" ht="24.6" customHeight="1" x14ac:dyDescent="0.25">
      <c r="A5" s="19" t="s">
        <v>105</v>
      </c>
      <c r="B5" s="800" t="str">
        <f>VLOOKUP(H4,'PRESUPUESTO DE OBRA'!A:E,2,0)</f>
        <v>En material común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m³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42" t="s">
        <v>108</v>
      </c>
      <c r="B7" s="868"/>
      <c r="C7" s="843"/>
      <c r="D7" s="541" t="s">
        <v>109</v>
      </c>
      <c r="E7" s="541" t="s">
        <v>110</v>
      </c>
      <c r="F7" s="541" t="s">
        <v>111</v>
      </c>
      <c r="G7" s="540" t="s">
        <v>112</v>
      </c>
      <c r="H7" s="840"/>
    </row>
    <row r="8" spans="1:8" ht="13.5" thickTop="1" x14ac:dyDescent="0.25">
      <c r="A8" s="858"/>
      <c r="B8" s="857"/>
      <c r="C8" s="859"/>
      <c r="D8" s="565"/>
      <c r="E8" s="563"/>
      <c r="F8" s="563"/>
      <c r="G8" s="566"/>
      <c r="H8" s="841"/>
    </row>
    <row r="9" spans="1:8" ht="12.75" x14ac:dyDescent="0.25">
      <c r="A9" s="847" t="s">
        <v>149</v>
      </c>
      <c r="B9" s="855"/>
      <c r="C9" s="846"/>
      <c r="D9" s="551"/>
      <c r="E9" s="567"/>
      <c r="F9" s="568"/>
      <c r="G9" s="569">
        <f>+H31*0.05</f>
        <v>2011.8970548117479</v>
      </c>
      <c r="H9" s="841"/>
    </row>
    <row r="10" spans="1:8" ht="13.5" thickBot="1" x14ac:dyDescent="0.3">
      <c r="A10" s="848"/>
      <c r="B10" s="850"/>
      <c r="C10" s="849"/>
      <c r="D10" s="545"/>
      <c r="E10" s="528"/>
      <c r="F10" s="528"/>
      <c r="G10" s="544"/>
      <c r="H10" s="844"/>
    </row>
    <row r="11" spans="1:8" ht="14.25" thickTop="1" thickBot="1" x14ac:dyDescent="0.3">
      <c r="A11" s="834"/>
      <c r="B11" s="835"/>
      <c r="C11" s="835"/>
      <c r="D11" s="555"/>
      <c r="E11" s="525"/>
      <c r="F11" s="526"/>
      <c r="G11" s="526" t="s">
        <v>113</v>
      </c>
      <c r="H11" s="519">
        <f>SUM(G8:G10)</f>
        <v>2011.8970548117479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42" t="s">
        <v>108</v>
      </c>
      <c r="B13" s="868"/>
      <c r="C13" s="843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ht="13.5" thickTop="1" x14ac:dyDescent="0.25">
      <c r="A14" s="869"/>
      <c r="B14" s="857"/>
      <c r="C14" s="859"/>
      <c r="D14" s="570"/>
      <c r="E14" s="571"/>
      <c r="F14" s="572"/>
      <c r="G14" s="573"/>
      <c r="H14" s="552"/>
    </row>
    <row r="15" spans="1:8" ht="12.75" x14ac:dyDescent="0.25">
      <c r="A15" s="847"/>
      <c r="B15" s="855"/>
      <c r="C15" s="846"/>
      <c r="D15" s="551"/>
      <c r="E15" s="574"/>
      <c r="F15" s="538"/>
      <c r="G15" s="550"/>
      <c r="H15" s="552"/>
    </row>
    <row r="16" spans="1:8" ht="13.5" thickBot="1" x14ac:dyDescent="0.3">
      <c r="A16" s="848"/>
      <c r="B16" s="850"/>
      <c r="C16" s="849"/>
      <c r="D16" s="575"/>
      <c r="E16" s="545"/>
      <c r="F16" s="528"/>
      <c r="G16" s="544"/>
      <c r="H16" s="549"/>
    </row>
    <row r="17" spans="1:8" ht="14.25" thickTop="1" thickBot="1" x14ac:dyDescent="0.3">
      <c r="A17" s="834"/>
      <c r="B17" s="835"/>
      <c r="C17" s="835"/>
      <c r="D17" s="525"/>
      <c r="E17" s="525"/>
      <c r="F17" s="526"/>
      <c r="G17" s="526" t="s">
        <v>113</v>
      </c>
      <c r="H17" s="519">
        <f>SUM(G14:G16)</f>
        <v>0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56" t="s">
        <v>122</v>
      </c>
      <c r="B19" s="857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51"/>
    </row>
    <row r="20" spans="1:8" ht="15.75" x14ac:dyDescent="0.25">
      <c r="A20" s="847"/>
      <c r="B20" s="846"/>
      <c r="C20" s="478"/>
      <c r="D20" s="477"/>
      <c r="E20" s="478"/>
      <c r="F20" s="534"/>
      <c r="G20" s="532"/>
      <c r="H20" s="852"/>
    </row>
    <row r="21" spans="1:8" ht="12.75" x14ac:dyDescent="0.25">
      <c r="A21" s="854"/>
      <c r="B21" s="855"/>
      <c r="C21" s="576"/>
      <c r="D21" s="568"/>
      <c r="E21" s="568"/>
      <c r="F21" s="538"/>
      <c r="G21" s="577"/>
      <c r="H21" s="852"/>
    </row>
    <row r="22" spans="1:8" ht="13.5" thickBot="1" x14ac:dyDescent="0.3">
      <c r="A22" s="848"/>
      <c r="B22" s="850"/>
      <c r="C22" s="546"/>
      <c r="D22" s="529"/>
      <c r="E22" s="529"/>
      <c r="F22" s="545"/>
      <c r="G22" s="544"/>
      <c r="H22" s="853"/>
    </row>
    <row r="23" spans="1:8" ht="14.25" thickTop="1" thickBot="1" x14ac:dyDescent="0.3">
      <c r="A23" s="834"/>
      <c r="B23" s="835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42" t="s">
        <v>128</v>
      </c>
      <c r="B25" s="843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40"/>
    </row>
    <row r="26" spans="1:8" ht="15.75" thickTop="1" x14ac:dyDescent="0.25">
      <c r="A26" s="823" t="s">
        <v>151</v>
      </c>
      <c r="B26" s="789"/>
      <c r="C26" s="65">
        <f>+'BASE DE DATOS'!$D$3*4</f>
        <v>233456</v>
      </c>
      <c r="D26" s="62">
        <f>+'ANALISIS M.O'!$F$2</f>
        <v>1.7733266427932983</v>
      </c>
      <c r="E26" s="534">
        <f t="shared" ref="E26:E27" si="0">+D26*C26</f>
        <v>413993.74471995223</v>
      </c>
      <c r="F26" s="538">
        <v>14.918477076555194</v>
      </c>
      <c r="G26" s="537">
        <f t="shared" ref="G26:G27" si="1">+E26/F26</f>
        <v>27750.402577656874</v>
      </c>
      <c r="H26" s="841"/>
    </row>
    <row r="27" spans="1:8" x14ac:dyDescent="0.25">
      <c r="A27" s="823" t="s">
        <v>143</v>
      </c>
      <c r="B27" s="789"/>
      <c r="C27" s="50">
        <f>+'BASE DE DATOS'!$D$5</f>
        <v>105054</v>
      </c>
      <c r="D27" s="62">
        <f>+'ANALISIS M.O'!$F$2</f>
        <v>1.7733266427932983</v>
      </c>
      <c r="E27" s="539">
        <f t="shared" si="0"/>
        <v>186295.05713200718</v>
      </c>
      <c r="F27" s="578">
        <f>+F26</f>
        <v>14.918477076555194</v>
      </c>
      <c r="G27" s="537">
        <f t="shared" si="1"/>
        <v>12487.538518578085</v>
      </c>
      <c r="H27" s="841"/>
    </row>
    <row r="28" spans="1:8" ht="12.75" x14ac:dyDescent="0.25">
      <c r="A28" s="845"/>
      <c r="B28" s="846"/>
      <c r="C28" s="536"/>
      <c r="D28" s="535"/>
      <c r="E28" s="534"/>
      <c r="F28" s="533"/>
      <c r="G28" s="532"/>
      <c r="H28" s="841"/>
    </row>
    <row r="29" spans="1:8" ht="12.75" x14ac:dyDescent="0.25">
      <c r="A29" s="847"/>
      <c r="B29" s="846"/>
      <c r="C29" s="536"/>
      <c r="D29" s="535"/>
      <c r="E29" s="534"/>
      <c r="F29" s="533"/>
      <c r="G29" s="532"/>
      <c r="H29" s="841"/>
    </row>
    <row r="30" spans="1:8" ht="13.5" thickBot="1" x14ac:dyDescent="0.3">
      <c r="A30" s="848"/>
      <c r="B30" s="849"/>
      <c r="C30" s="531"/>
      <c r="D30" s="530"/>
      <c r="E30" s="529"/>
      <c r="F30" s="528"/>
      <c r="G30" s="527"/>
      <c r="H30" s="844"/>
    </row>
    <row r="31" spans="1:8" ht="14.25" thickTop="1" thickBot="1" x14ac:dyDescent="0.3">
      <c r="A31" s="834"/>
      <c r="B31" s="835"/>
      <c r="C31" s="522"/>
      <c r="D31" s="525"/>
      <c r="E31" s="524"/>
      <c r="F31" s="526"/>
      <c r="G31" s="526" t="s">
        <v>113</v>
      </c>
      <c r="H31" s="519">
        <f>SUM(G26:G30)</f>
        <v>40237.941096234958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8" ht="14.25" thickTop="1" thickBot="1" x14ac:dyDescent="0.3">
      <c r="A33" s="518"/>
      <c r="B33" s="520"/>
      <c r="C33" s="520"/>
      <c r="D33" s="520"/>
      <c r="E33" s="836" t="s">
        <v>134</v>
      </c>
      <c r="F33" s="835"/>
      <c r="G33" s="835"/>
      <c r="H33" s="519">
        <f>ROUND((+H11+H17+H23+H31),4)</f>
        <v>42249.838199999998</v>
      </c>
    </row>
    <row r="34" spans="1:8" ht="13.5" thickTop="1" x14ac:dyDescent="0.25">
      <c r="A34" s="518"/>
      <c r="B34" s="518"/>
      <c r="C34" s="518"/>
      <c r="D34" s="517"/>
      <c r="E34" s="517"/>
      <c r="F34" s="517"/>
      <c r="G34" s="517"/>
      <c r="H34" s="516"/>
    </row>
    <row r="35" spans="1:8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</row>
    <row r="36" spans="1:8" ht="13.5" thickTop="1" x14ac:dyDescent="0.25">
      <c r="A36" s="837" t="s">
        <v>108</v>
      </c>
      <c r="B36" s="838"/>
      <c r="C36" s="839"/>
      <c r="D36" s="579" t="s">
        <v>136</v>
      </c>
      <c r="E36" s="579" t="s">
        <v>110</v>
      </c>
      <c r="F36" s="579" t="s">
        <v>111</v>
      </c>
      <c r="G36" s="580" t="s">
        <v>112</v>
      </c>
      <c r="H36" s="840"/>
    </row>
    <row r="37" spans="1:8" ht="15.75" x14ac:dyDescent="0.25">
      <c r="A37" s="828" t="s">
        <v>137</v>
      </c>
      <c r="B37" s="788"/>
      <c r="C37" s="789"/>
      <c r="D37" s="76">
        <f>+'1 localizacion'!$D$37</f>
        <v>0.32</v>
      </c>
      <c r="E37" s="582"/>
      <c r="F37" s="583"/>
      <c r="G37" s="584">
        <f>$H$33*D37</f>
        <v>13519.948224</v>
      </c>
      <c r="H37" s="841"/>
    </row>
    <row r="38" spans="1:8" ht="15.75" thickBot="1" x14ac:dyDescent="0.3">
      <c r="A38" s="828" t="s">
        <v>138</v>
      </c>
      <c r="B38" s="788"/>
      <c r="C38" s="789"/>
      <c r="D38" s="76">
        <v>0.05</v>
      </c>
      <c r="E38" s="585"/>
      <c r="F38" s="585"/>
      <c r="G38" s="584">
        <f t="shared" ref="G38" si="2">$H$33*D38</f>
        <v>2112.4919100000002</v>
      </c>
      <c r="H38" s="841"/>
    </row>
    <row r="39" spans="1:8" ht="14.25" thickTop="1" thickBot="1" x14ac:dyDescent="0.3">
      <c r="A39" s="834"/>
      <c r="B39" s="835"/>
      <c r="C39" s="835"/>
      <c r="D39" s="555"/>
      <c r="E39" s="525"/>
      <c r="F39" s="526"/>
      <c r="G39" s="526" t="s">
        <v>113</v>
      </c>
      <c r="H39" s="519">
        <f>SUM(G37:G38)</f>
        <v>15632.440134</v>
      </c>
    </row>
    <row r="40" spans="1:8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</row>
    <row r="41" spans="1:8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</row>
    <row r="42" spans="1:8" ht="14.25" thickTop="1" thickBot="1" x14ac:dyDescent="0.3">
      <c r="A42" s="518"/>
      <c r="B42" s="520"/>
      <c r="C42" s="520"/>
      <c r="D42" s="520"/>
      <c r="E42" s="836" t="s">
        <v>139</v>
      </c>
      <c r="F42" s="835"/>
      <c r="G42" s="835"/>
      <c r="H42" s="519">
        <f>ROUND(H39+H33,0)</f>
        <v>57882</v>
      </c>
    </row>
    <row r="43" spans="1:8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H42"/>
  <sheetViews>
    <sheetView view="pageBreakPreview" zoomScale="90" zoomScaleNormal="100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7109375" style="374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92" t="s">
        <v>100</v>
      </c>
      <c r="B1" s="793"/>
      <c r="C1" s="793"/>
      <c r="D1" s="793"/>
      <c r="E1" s="793"/>
      <c r="F1" s="793"/>
      <c r="G1" s="793"/>
      <c r="H1" s="794"/>
    </row>
    <row r="2" spans="1:8" ht="15" customHeight="1" x14ac:dyDescent="0.25">
      <c r="A2" s="795" t="s">
        <v>101</v>
      </c>
      <c r="B2" s="796"/>
      <c r="C2" s="796"/>
      <c r="D2" s="797"/>
      <c r="E2" s="795" t="s">
        <v>102</v>
      </c>
      <c r="F2" s="796"/>
      <c r="G2" s="796"/>
      <c r="H2" s="797"/>
    </row>
    <row r="3" spans="1:8" ht="9.75" customHeight="1" x14ac:dyDescent="0.25">
      <c r="A3" s="17"/>
      <c r="B3" s="17"/>
      <c r="C3" s="17"/>
      <c r="D3" s="17"/>
      <c r="E3" s="17"/>
      <c r="F3" s="383"/>
      <c r="G3" s="18"/>
      <c r="H3" s="17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8</v>
      </c>
    </row>
    <row r="5" spans="1:8" ht="24" customHeight="1" x14ac:dyDescent="0.25">
      <c r="A5" s="19" t="s">
        <v>105</v>
      </c>
      <c r="B5" s="800" t="str">
        <f>VLOOKUP(H4,'PRESUPUESTO DE OBRA'!A:E,2,0)</f>
        <v>En conglomerado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383"/>
      <c r="G6" s="18"/>
      <c r="H6" s="17"/>
    </row>
    <row r="7" spans="1:8" x14ac:dyDescent="0.25">
      <c r="A7" s="801" t="s">
        <v>108</v>
      </c>
      <c r="B7" s="802"/>
      <c r="C7" s="803"/>
      <c r="D7" s="23" t="s">
        <v>109</v>
      </c>
      <c r="E7" s="23" t="s">
        <v>110</v>
      </c>
      <c r="F7" s="384" t="s">
        <v>111</v>
      </c>
      <c r="G7" s="24" t="s">
        <v>112</v>
      </c>
      <c r="H7" s="804"/>
    </row>
    <row r="8" spans="1:8" ht="24.75" customHeight="1" x14ac:dyDescent="0.25">
      <c r="A8" s="833"/>
      <c r="B8" s="811"/>
      <c r="C8" s="812"/>
      <c r="D8" s="98"/>
      <c r="E8" s="99"/>
      <c r="F8" s="382"/>
      <c r="G8" s="100"/>
      <c r="H8" s="805"/>
    </row>
    <row r="9" spans="1:8" x14ac:dyDescent="0.25">
      <c r="A9" s="823" t="s">
        <v>149</v>
      </c>
      <c r="B9" s="788"/>
      <c r="C9" s="789"/>
      <c r="D9" s="29"/>
      <c r="E9" s="101"/>
      <c r="F9" s="385"/>
      <c r="G9" s="102">
        <f>+H31*0.05</f>
        <v>2226.3910986345068</v>
      </c>
      <c r="H9" s="805"/>
    </row>
    <row r="10" spans="1:8" x14ac:dyDescent="0.25">
      <c r="A10" s="807"/>
      <c r="B10" s="808"/>
      <c r="C10" s="809"/>
      <c r="D10" s="30"/>
      <c r="E10" s="31"/>
      <c r="F10" s="386"/>
      <c r="G10" s="32"/>
      <c r="H10" s="806"/>
    </row>
    <row r="11" spans="1:8" x14ac:dyDescent="0.25">
      <c r="A11" s="814"/>
      <c r="B11" s="799"/>
      <c r="C11" s="799"/>
      <c r="D11" s="34"/>
      <c r="E11" s="35"/>
      <c r="F11" s="387"/>
      <c r="G11" s="36" t="s">
        <v>113</v>
      </c>
      <c r="H11" s="37">
        <f>SUM(G8:G10)</f>
        <v>2226.3910986345068</v>
      </c>
    </row>
    <row r="12" spans="1:8" x14ac:dyDescent="0.25">
      <c r="A12" s="17" t="s">
        <v>114</v>
      </c>
      <c r="B12" s="17"/>
      <c r="C12" s="17"/>
      <c r="D12" s="17"/>
      <c r="E12" s="17"/>
      <c r="F12" s="383"/>
      <c r="G12" s="18"/>
      <c r="H12" s="17"/>
    </row>
    <row r="13" spans="1:8" x14ac:dyDescent="0.25">
      <c r="A13" s="801" t="s">
        <v>108</v>
      </c>
      <c r="B13" s="802"/>
      <c r="C13" s="803"/>
      <c r="D13" s="23" t="s">
        <v>115</v>
      </c>
      <c r="E13" s="23" t="s">
        <v>116</v>
      </c>
      <c r="F13" s="384" t="s">
        <v>117</v>
      </c>
      <c r="G13" s="24" t="s">
        <v>112</v>
      </c>
      <c r="H13" s="38"/>
    </row>
    <row r="14" spans="1:8" x14ac:dyDescent="0.25">
      <c r="A14" s="810"/>
      <c r="B14" s="811"/>
      <c r="C14" s="812"/>
      <c r="D14" s="91"/>
      <c r="E14" s="94"/>
      <c r="F14" s="388"/>
      <c r="G14" s="94"/>
      <c r="H14" s="41"/>
    </row>
    <row r="15" spans="1:8" x14ac:dyDescent="0.25">
      <c r="A15" s="823"/>
      <c r="B15" s="788"/>
      <c r="C15" s="789"/>
      <c r="D15" s="29"/>
      <c r="E15" s="94"/>
      <c r="F15" s="389"/>
      <c r="G15" s="90"/>
      <c r="H15" s="41"/>
    </row>
    <row r="16" spans="1:8" x14ac:dyDescent="0.25">
      <c r="A16" s="807"/>
      <c r="B16" s="808"/>
      <c r="C16" s="809"/>
      <c r="D16" s="45"/>
      <c r="E16" s="30"/>
      <c r="F16" s="386"/>
      <c r="G16" s="32"/>
      <c r="H16" s="46"/>
    </row>
    <row r="17" spans="1:8" x14ac:dyDescent="0.25">
      <c r="A17" s="814"/>
      <c r="B17" s="799"/>
      <c r="C17" s="799"/>
      <c r="D17" s="35"/>
      <c r="E17" s="35"/>
      <c r="F17" s="387"/>
      <c r="G17" s="36" t="s">
        <v>113</v>
      </c>
      <c r="H17" s="37">
        <f>SUM(G14:G16)</f>
        <v>0</v>
      </c>
    </row>
    <row r="18" spans="1:8" x14ac:dyDescent="0.25">
      <c r="A18" s="17" t="s">
        <v>121</v>
      </c>
      <c r="B18" s="17"/>
      <c r="C18" s="17"/>
      <c r="D18" s="17"/>
      <c r="E18" s="17"/>
      <c r="F18" s="383"/>
      <c r="G18" s="18"/>
      <c r="H18" s="17"/>
    </row>
    <row r="19" spans="1:8" ht="22.5" x14ac:dyDescent="0.25">
      <c r="A19" s="821" t="s">
        <v>122</v>
      </c>
      <c r="B19" s="822"/>
      <c r="C19" s="47" t="s">
        <v>123</v>
      </c>
      <c r="D19" s="47" t="s">
        <v>124</v>
      </c>
      <c r="E19" s="47" t="s">
        <v>125</v>
      </c>
      <c r="F19" s="390" t="s">
        <v>126</v>
      </c>
      <c r="G19" s="48" t="s">
        <v>112</v>
      </c>
      <c r="H19" s="818"/>
    </row>
    <row r="20" spans="1:8" ht="15.75" x14ac:dyDescent="0.25">
      <c r="A20" s="823"/>
      <c r="B20" s="789"/>
      <c r="C20" s="49"/>
      <c r="D20" s="27"/>
      <c r="E20" s="49"/>
      <c r="F20" s="391"/>
      <c r="G20" s="51"/>
      <c r="H20" s="819"/>
    </row>
    <row r="21" spans="1:8" ht="15.75" customHeight="1" x14ac:dyDescent="0.25">
      <c r="A21" s="824"/>
      <c r="B21" s="788"/>
      <c r="C21" s="52"/>
      <c r="D21" s="53"/>
      <c r="E21" s="53"/>
      <c r="F21" s="389"/>
      <c r="G21" s="54"/>
      <c r="H21" s="819"/>
    </row>
    <row r="22" spans="1:8" ht="15.75" customHeight="1" x14ac:dyDescent="0.25">
      <c r="A22" s="807"/>
      <c r="B22" s="808"/>
      <c r="C22" s="55"/>
      <c r="D22" s="56"/>
      <c r="E22" s="56"/>
      <c r="F22" s="392"/>
      <c r="G22" s="32"/>
      <c r="H22" s="820"/>
    </row>
    <row r="23" spans="1:8" ht="15.75" customHeight="1" x14ac:dyDescent="0.25">
      <c r="A23" s="814"/>
      <c r="B23" s="799"/>
      <c r="C23" s="57"/>
      <c r="D23" s="58"/>
      <c r="E23" s="35"/>
      <c r="F23" s="387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383"/>
      <c r="G24" s="18"/>
      <c r="H24" s="17"/>
    </row>
    <row r="25" spans="1:8" ht="15.75" customHeight="1" x14ac:dyDescent="0.25">
      <c r="A25" s="801" t="s">
        <v>128</v>
      </c>
      <c r="B25" s="803"/>
      <c r="C25" s="23" t="s">
        <v>129</v>
      </c>
      <c r="D25" s="23" t="s">
        <v>130</v>
      </c>
      <c r="E25" s="23" t="s">
        <v>131</v>
      </c>
      <c r="F25" s="384" t="s">
        <v>111</v>
      </c>
      <c r="G25" s="24" t="s">
        <v>112</v>
      </c>
      <c r="H25" s="804"/>
    </row>
    <row r="26" spans="1:8" ht="15.75" customHeight="1" x14ac:dyDescent="0.25">
      <c r="A26" s="823" t="s">
        <v>151</v>
      </c>
      <c r="B26" s="789"/>
      <c r="C26" s="65">
        <f>+'BASE DE DATOS'!$D$3*4</f>
        <v>233456</v>
      </c>
      <c r="D26" s="62">
        <f>+'ANALISIS M.O'!$F$2</f>
        <v>1.7733266427932983</v>
      </c>
      <c r="E26" s="50">
        <f t="shared" ref="E26:E27" si="0">+D26*C26</f>
        <v>413993.74471995223</v>
      </c>
      <c r="F26" s="389">
        <v>13.481207372328461</v>
      </c>
      <c r="G26" s="85">
        <f t="shared" ref="G26:G27" si="1">+E26/F26</f>
        <v>30708.951601005425</v>
      </c>
      <c r="H26" s="805"/>
    </row>
    <row r="27" spans="1:8" ht="15.75" customHeight="1" x14ac:dyDescent="0.25">
      <c r="A27" s="823" t="s">
        <v>143</v>
      </c>
      <c r="B27" s="789"/>
      <c r="C27" s="50">
        <f>+'BASE DE DATOS'!$D$5</f>
        <v>105054</v>
      </c>
      <c r="D27" s="62">
        <f>+'ANALISIS M.O'!$F$2</f>
        <v>1.7733266427932983</v>
      </c>
      <c r="E27" s="86">
        <f t="shared" si="0"/>
        <v>186295.05713200718</v>
      </c>
      <c r="F27" s="377">
        <f>+F26</f>
        <v>13.481207372328461</v>
      </c>
      <c r="G27" s="85">
        <f t="shared" si="1"/>
        <v>13818.870371684705</v>
      </c>
      <c r="H27" s="805"/>
    </row>
    <row r="28" spans="1:8" ht="15.75" customHeight="1" x14ac:dyDescent="0.25">
      <c r="A28" s="831"/>
      <c r="B28" s="789"/>
      <c r="C28" s="65"/>
      <c r="D28" s="62"/>
      <c r="E28" s="50"/>
      <c r="F28" s="393"/>
      <c r="G28" s="51"/>
      <c r="H28" s="805"/>
    </row>
    <row r="29" spans="1:8" ht="15.75" customHeight="1" x14ac:dyDescent="0.25">
      <c r="A29" s="823"/>
      <c r="B29" s="789"/>
      <c r="C29" s="65"/>
      <c r="D29" s="62"/>
      <c r="E29" s="50"/>
      <c r="F29" s="393"/>
      <c r="G29" s="51"/>
      <c r="H29" s="805"/>
    </row>
    <row r="30" spans="1:8" ht="15.75" customHeight="1" x14ac:dyDescent="0.25">
      <c r="A30" s="807"/>
      <c r="B30" s="809"/>
      <c r="C30" s="66"/>
      <c r="D30" s="67"/>
      <c r="E30" s="56"/>
      <c r="F30" s="386"/>
      <c r="G30" s="68"/>
      <c r="H30" s="806"/>
    </row>
    <row r="31" spans="1:8" ht="15.75" customHeight="1" x14ac:dyDescent="0.25">
      <c r="A31" s="814"/>
      <c r="B31" s="799"/>
      <c r="C31" s="57"/>
      <c r="D31" s="35"/>
      <c r="E31" s="69"/>
      <c r="F31" s="387"/>
      <c r="G31" s="36" t="s">
        <v>113</v>
      </c>
      <c r="H31" s="37">
        <f>SUM(G26:G30)</f>
        <v>44527.82197269013</v>
      </c>
    </row>
    <row r="32" spans="1:8" ht="15.75" customHeight="1" x14ac:dyDescent="0.25">
      <c r="A32" s="70"/>
      <c r="B32" s="70"/>
      <c r="C32" s="57"/>
      <c r="D32" s="35"/>
      <c r="E32" s="69"/>
      <c r="F32" s="394"/>
      <c r="G32" s="57"/>
      <c r="H32" s="72"/>
    </row>
    <row r="33" spans="1:8" ht="15.75" customHeight="1" x14ac:dyDescent="0.25">
      <c r="A33" s="70"/>
      <c r="B33" s="17"/>
      <c r="C33" s="17"/>
      <c r="D33" s="17"/>
      <c r="E33" s="829" t="s">
        <v>134</v>
      </c>
      <c r="F33" s="799"/>
      <c r="G33" s="799"/>
      <c r="H33" s="37">
        <f>ROUND((+H11+H17+H23+H31),4)</f>
        <v>46754.213100000001</v>
      </c>
    </row>
    <row r="34" spans="1:8" ht="15.75" customHeight="1" x14ac:dyDescent="0.25">
      <c r="A34" s="70"/>
      <c r="B34" s="70"/>
      <c r="C34" s="70"/>
      <c r="D34" s="18"/>
      <c r="E34" s="18"/>
      <c r="F34" s="383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383"/>
      <c r="G35" s="18"/>
      <c r="H35" s="17"/>
    </row>
    <row r="36" spans="1:8" ht="15.75" customHeight="1" x14ac:dyDescent="0.25">
      <c r="A36" s="825" t="s">
        <v>108</v>
      </c>
      <c r="B36" s="826"/>
      <c r="C36" s="827"/>
      <c r="D36" s="74" t="s">
        <v>136</v>
      </c>
      <c r="E36" s="74" t="s">
        <v>110</v>
      </c>
      <c r="F36" s="395" t="s">
        <v>111</v>
      </c>
      <c r="G36" s="88" t="s">
        <v>112</v>
      </c>
      <c r="H36" s="804"/>
    </row>
    <row r="37" spans="1:8" ht="15.75" customHeight="1" x14ac:dyDescent="0.25">
      <c r="A37" s="828" t="s">
        <v>137</v>
      </c>
      <c r="B37" s="788"/>
      <c r="C37" s="789"/>
      <c r="D37" s="76">
        <f>+'1 localizacion'!$D$37</f>
        <v>0.32</v>
      </c>
      <c r="E37" s="26"/>
      <c r="F37" s="396"/>
      <c r="G37" s="89">
        <f t="shared" ref="G37:G38" si="2">$H$33*D37</f>
        <v>14961.348192000001</v>
      </c>
      <c r="H37" s="805"/>
    </row>
    <row r="38" spans="1:8" ht="15.75" customHeight="1" x14ac:dyDescent="0.25">
      <c r="A38" s="828" t="s">
        <v>138</v>
      </c>
      <c r="B38" s="788"/>
      <c r="C38" s="789"/>
      <c r="D38" s="76">
        <v>0.05</v>
      </c>
      <c r="E38" s="29"/>
      <c r="F38" s="397"/>
      <c r="G38" s="89">
        <f t="shared" si="2"/>
        <v>2337.7106550000003</v>
      </c>
      <c r="H38" s="805"/>
    </row>
    <row r="39" spans="1:8" ht="15.75" customHeight="1" x14ac:dyDescent="0.25">
      <c r="A39" s="814"/>
      <c r="B39" s="799"/>
      <c r="C39" s="799"/>
      <c r="D39" s="34"/>
      <c r="E39" s="35"/>
      <c r="F39" s="387"/>
      <c r="G39" s="36" t="s">
        <v>113</v>
      </c>
      <c r="H39" s="37">
        <f>SUM(G37:G38)</f>
        <v>17299.058847</v>
      </c>
    </row>
    <row r="40" spans="1:8" ht="9.75" customHeight="1" x14ac:dyDescent="0.25">
      <c r="A40" s="70"/>
      <c r="B40" s="70"/>
      <c r="C40" s="70"/>
      <c r="D40" s="70"/>
      <c r="E40" s="70"/>
      <c r="F40" s="398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98"/>
      <c r="G41" s="33"/>
      <c r="H41" s="70"/>
    </row>
    <row r="42" spans="1:8" ht="15.75" customHeight="1" x14ac:dyDescent="0.25">
      <c r="A42" s="70"/>
      <c r="B42" s="17"/>
      <c r="C42" s="17"/>
      <c r="D42" s="17"/>
      <c r="E42" s="829" t="s">
        <v>139</v>
      </c>
      <c r="F42" s="799"/>
      <c r="G42" s="799"/>
      <c r="H42" s="37">
        <f>ROUND(H39+H33,0)</f>
        <v>64053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H42"/>
  <sheetViews>
    <sheetView view="pageBreakPreview" zoomScale="89" zoomScaleNormal="100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92" t="s">
        <v>100</v>
      </c>
      <c r="B1" s="793"/>
      <c r="C1" s="793"/>
      <c r="D1" s="793"/>
      <c r="E1" s="793"/>
      <c r="F1" s="793"/>
      <c r="G1" s="793"/>
      <c r="H1" s="794"/>
    </row>
    <row r="2" spans="1:8" ht="15" customHeight="1" x14ac:dyDescent="0.25">
      <c r="A2" s="795" t="s">
        <v>101</v>
      </c>
      <c r="B2" s="796"/>
      <c r="C2" s="796"/>
      <c r="D2" s="797"/>
      <c r="E2" s="795" t="s">
        <v>102</v>
      </c>
      <c r="F2" s="796"/>
      <c r="G2" s="796"/>
      <c r="H2" s="797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10</v>
      </c>
    </row>
    <row r="5" spans="1:8" ht="24" customHeight="1" x14ac:dyDescent="0.25">
      <c r="A5" s="19" t="s">
        <v>105</v>
      </c>
      <c r="B5" s="800" t="str">
        <f>VLOOKUP(H4,'PRESUPUESTO DE OBRA'!A:E,2,0)</f>
        <v>Arena para base y atraque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01" t="s">
        <v>108</v>
      </c>
      <c r="B7" s="802"/>
      <c r="C7" s="803"/>
      <c r="D7" s="23" t="s">
        <v>109</v>
      </c>
      <c r="E7" s="23" t="s">
        <v>110</v>
      </c>
      <c r="F7" s="23" t="s">
        <v>111</v>
      </c>
      <c r="G7" s="24" t="s">
        <v>112</v>
      </c>
      <c r="H7" s="804"/>
    </row>
    <row r="8" spans="1:8" ht="24.75" customHeight="1" x14ac:dyDescent="0.25">
      <c r="A8" s="810" t="s">
        <v>140</v>
      </c>
      <c r="B8" s="811"/>
      <c r="C8" s="812"/>
      <c r="D8" s="39"/>
      <c r="E8" s="99"/>
      <c r="F8" s="99"/>
      <c r="G8" s="104">
        <f>+H31*0.05</f>
        <v>375.59867855593234</v>
      </c>
      <c r="H8" s="805"/>
    </row>
    <row r="9" spans="1:8" ht="27" customHeight="1" x14ac:dyDescent="0.25">
      <c r="A9" s="870" t="s">
        <v>201</v>
      </c>
      <c r="B9" s="788"/>
      <c r="C9" s="789"/>
      <c r="D9" s="143"/>
      <c r="E9" s="144">
        <f>+'BASE DE DATOS'!D75</f>
        <v>138207</v>
      </c>
      <c r="F9" s="145">
        <v>30</v>
      </c>
      <c r="G9" s="146">
        <f t="shared" ref="G9:G10" si="0">+E9/F9</f>
        <v>4606.8999999999996</v>
      </c>
      <c r="H9" s="805"/>
    </row>
    <row r="10" spans="1:8" ht="15.75" x14ac:dyDescent="0.25">
      <c r="A10" s="813" t="s">
        <v>202</v>
      </c>
      <c r="B10" s="788"/>
      <c r="C10" s="789"/>
      <c r="D10" s="25"/>
      <c r="E10" s="144">
        <f>+'BASE DE DATOS'!D64</f>
        <v>219596</v>
      </c>
      <c r="F10" s="27">
        <v>6</v>
      </c>
      <c r="G10" s="81">
        <f t="shared" si="0"/>
        <v>36599.333333333336</v>
      </c>
      <c r="H10" s="806"/>
    </row>
    <row r="11" spans="1:8" x14ac:dyDescent="0.25">
      <c r="A11" s="814"/>
      <c r="B11" s="799"/>
      <c r="C11" s="799"/>
      <c r="D11" s="34"/>
      <c r="E11" s="35"/>
      <c r="F11" s="36"/>
      <c r="G11" s="36" t="s">
        <v>113</v>
      </c>
      <c r="H11" s="37">
        <f>SUM(G8:G10)</f>
        <v>41581.832011889266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01" t="s">
        <v>108</v>
      </c>
      <c r="B13" s="802"/>
      <c r="C13" s="803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10"/>
      <c r="B14" s="811"/>
      <c r="C14" s="812"/>
      <c r="D14" s="91"/>
      <c r="E14" s="94"/>
      <c r="F14" s="93"/>
      <c r="G14" s="94"/>
      <c r="H14" s="41"/>
    </row>
    <row r="15" spans="1:8" x14ac:dyDescent="0.25">
      <c r="A15" s="823"/>
      <c r="B15" s="788"/>
      <c r="C15" s="789"/>
      <c r="D15" s="29"/>
      <c r="E15" s="94"/>
      <c r="F15" s="25"/>
      <c r="G15" s="90"/>
      <c r="H15" s="41"/>
    </row>
    <row r="16" spans="1:8" x14ac:dyDescent="0.25">
      <c r="A16" s="807"/>
      <c r="B16" s="808"/>
      <c r="C16" s="809"/>
      <c r="D16" s="45"/>
      <c r="E16" s="30"/>
      <c r="F16" s="31"/>
      <c r="G16" s="32"/>
      <c r="H16" s="46"/>
    </row>
    <row r="17" spans="1:8" x14ac:dyDescent="0.25">
      <c r="A17" s="814"/>
      <c r="B17" s="799"/>
      <c r="C17" s="799"/>
      <c r="D17" s="35"/>
      <c r="E17" s="35"/>
      <c r="F17" s="36"/>
      <c r="G17" s="36" t="s">
        <v>113</v>
      </c>
      <c r="H17" s="37">
        <f>SUM(G14:G16)</f>
        <v>0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21" t="s">
        <v>122</v>
      </c>
      <c r="B19" s="822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8"/>
    </row>
    <row r="20" spans="1:8" ht="15.75" x14ac:dyDescent="0.25">
      <c r="A20" s="823"/>
      <c r="B20" s="789"/>
      <c r="C20" s="49"/>
      <c r="D20" s="27"/>
      <c r="E20" s="49"/>
      <c r="F20" s="50"/>
      <c r="G20" s="51"/>
      <c r="H20" s="819"/>
    </row>
    <row r="21" spans="1:8" ht="15.75" customHeight="1" x14ac:dyDescent="0.25">
      <c r="A21" s="824"/>
      <c r="B21" s="788"/>
      <c r="C21" s="52"/>
      <c r="D21" s="53"/>
      <c r="E21" s="53"/>
      <c r="F21" s="25"/>
      <c r="G21" s="54"/>
      <c r="H21" s="819"/>
    </row>
    <row r="22" spans="1:8" ht="15.75" customHeight="1" x14ac:dyDescent="0.25">
      <c r="A22" s="807"/>
      <c r="B22" s="808"/>
      <c r="C22" s="55"/>
      <c r="D22" s="56"/>
      <c r="E22" s="56"/>
      <c r="F22" s="30"/>
      <c r="G22" s="32"/>
      <c r="H22" s="820"/>
    </row>
    <row r="23" spans="1:8" ht="15.75" customHeight="1" x14ac:dyDescent="0.25">
      <c r="A23" s="814"/>
      <c r="B23" s="799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thickTop="1" thickBot="1" x14ac:dyDescent="0.3">
      <c r="A25" s="801" t="s">
        <v>128</v>
      </c>
      <c r="B25" s="803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4"/>
    </row>
    <row r="26" spans="1:8" ht="15.75" customHeight="1" thickTop="1" x14ac:dyDescent="0.25">
      <c r="A26" s="823" t="s">
        <v>203</v>
      </c>
      <c r="B26" s="789"/>
      <c r="C26" s="65">
        <f>+'BASE DE DATOS'!$D$3</f>
        <v>58364</v>
      </c>
      <c r="D26" s="62">
        <f>+'ANALISIS M.O'!$F$2</f>
        <v>1.7733266427932983</v>
      </c>
      <c r="E26" s="86">
        <f>+D26*C26</f>
        <v>103498.43617998806</v>
      </c>
      <c r="F26" s="399">
        <v>13.777795568651817</v>
      </c>
      <c r="G26" s="85">
        <f>+E26/F26</f>
        <v>7511.9735711186468</v>
      </c>
      <c r="H26" s="805"/>
    </row>
    <row r="27" spans="1:8" ht="15.75" customHeight="1" x14ac:dyDescent="0.25">
      <c r="A27" s="823"/>
      <c r="B27" s="789"/>
      <c r="C27" s="50"/>
      <c r="D27" s="62"/>
      <c r="E27" s="86"/>
      <c r="F27" s="87"/>
      <c r="G27" s="85"/>
      <c r="H27" s="805"/>
    </row>
    <row r="28" spans="1:8" ht="15.75" customHeight="1" x14ac:dyDescent="0.25">
      <c r="A28" s="831"/>
      <c r="B28" s="789"/>
      <c r="C28" s="65"/>
      <c r="D28" s="62"/>
      <c r="E28" s="50"/>
      <c r="F28" s="29"/>
      <c r="G28" s="51"/>
      <c r="H28" s="805"/>
    </row>
    <row r="29" spans="1:8" ht="15.75" customHeight="1" x14ac:dyDescent="0.25">
      <c r="A29" s="823"/>
      <c r="B29" s="789"/>
      <c r="C29" s="65"/>
      <c r="D29" s="62"/>
      <c r="E29" s="50"/>
      <c r="F29" s="29"/>
      <c r="G29" s="51"/>
      <c r="H29" s="805"/>
    </row>
    <row r="30" spans="1:8" ht="15.75" customHeight="1" x14ac:dyDescent="0.25">
      <c r="A30" s="807"/>
      <c r="B30" s="809"/>
      <c r="C30" s="66"/>
      <c r="D30" s="67"/>
      <c r="E30" s="56"/>
      <c r="F30" s="31"/>
      <c r="G30" s="68"/>
      <c r="H30" s="806"/>
    </row>
    <row r="31" spans="1:8" ht="15.75" customHeight="1" x14ac:dyDescent="0.25">
      <c r="A31" s="814"/>
      <c r="B31" s="799"/>
      <c r="C31" s="57"/>
      <c r="D31" s="35"/>
      <c r="E31" s="69"/>
      <c r="F31" s="36"/>
      <c r="G31" s="36" t="s">
        <v>113</v>
      </c>
      <c r="H31" s="37">
        <f>SUM(G26:G30)</f>
        <v>7511.9735711186468</v>
      </c>
    </row>
    <row r="33" spans="1:8" ht="15.75" customHeight="1" x14ac:dyDescent="0.25">
      <c r="A33" s="70"/>
      <c r="B33" s="17"/>
      <c r="C33" s="17"/>
      <c r="D33" s="17"/>
      <c r="E33" s="829" t="s">
        <v>134</v>
      </c>
      <c r="F33" s="799"/>
      <c r="G33" s="799"/>
      <c r="H33" s="37">
        <f>ROUND((+H11+H17+H23+H31),4)</f>
        <v>49093.8056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5" t="s">
        <v>108</v>
      </c>
      <c r="B36" s="826"/>
      <c r="C36" s="827"/>
      <c r="D36" s="74" t="s">
        <v>136</v>
      </c>
      <c r="E36" s="74" t="s">
        <v>110</v>
      </c>
      <c r="F36" s="74" t="s">
        <v>111</v>
      </c>
      <c r="G36" s="88" t="s">
        <v>112</v>
      </c>
      <c r="H36" s="804"/>
    </row>
    <row r="37" spans="1:8" ht="15.75" customHeight="1" x14ac:dyDescent="0.25">
      <c r="A37" s="828" t="s">
        <v>137</v>
      </c>
      <c r="B37" s="788"/>
      <c r="C37" s="789"/>
      <c r="D37" s="76">
        <f>+'1 localizacion'!$D$37</f>
        <v>0.32</v>
      </c>
      <c r="E37" s="26"/>
      <c r="F37" s="27"/>
      <c r="G37" s="89">
        <f t="shared" ref="G37:G38" si="1">$H$33*D37</f>
        <v>15710.017792000001</v>
      </c>
      <c r="H37" s="805"/>
    </row>
    <row r="38" spans="1:8" ht="15.75" customHeight="1" x14ac:dyDescent="0.25">
      <c r="A38" s="828" t="s">
        <v>138</v>
      </c>
      <c r="B38" s="788"/>
      <c r="C38" s="789"/>
      <c r="D38" s="76">
        <v>0.05</v>
      </c>
      <c r="E38" s="29"/>
      <c r="F38" s="29"/>
      <c r="G38" s="89">
        <f t="shared" si="1"/>
        <v>2454.6902800000003</v>
      </c>
      <c r="H38" s="805"/>
    </row>
    <row r="39" spans="1:8" ht="15.75" customHeight="1" x14ac:dyDescent="0.25">
      <c r="A39" s="814"/>
      <c r="B39" s="799"/>
      <c r="C39" s="799"/>
      <c r="D39" s="34"/>
      <c r="E39" s="35"/>
      <c r="F39" s="36"/>
      <c r="G39" s="36" t="s">
        <v>113</v>
      </c>
      <c r="H39" s="37">
        <f>SUM(G37:G38)</f>
        <v>18164.708072000001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9" t="s">
        <v>139</v>
      </c>
      <c r="F42" s="799"/>
      <c r="G42" s="799"/>
      <c r="H42" s="37">
        <f>ROUND(H39+H33,0)</f>
        <v>67259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43"/>
  <sheetViews>
    <sheetView view="pageBreakPreview" zoomScale="85" zoomScaleNormal="100" zoomScaleSheetLayoutView="85" workbookViewId="0">
      <selection activeCell="C4" sqref="C4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60" t="s">
        <v>100</v>
      </c>
      <c r="B1" s="861"/>
      <c r="C1" s="861"/>
      <c r="D1" s="861"/>
      <c r="E1" s="861"/>
      <c r="F1" s="861"/>
      <c r="G1" s="861"/>
      <c r="H1" s="862"/>
    </row>
    <row r="2" spans="1:8" ht="15.6" customHeight="1" thickBot="1" x14ac:dyDescent="0.3">
      <c r="A2" s="863" t="s">
        <v>101</v>
      </c>
      <c r="B2" s="864"/>
      <c r="C2" s="864"/>
      <c r="D2" s="865"/>
      <c r="E2" s="866" t="s">
        <v>102</v>
      </c>
      <c r="F2" s="864"/>
      <c r="G2" s="864"/>
      <c r="H2" s="867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10</v>
      </c>
    </row>
    <row r="5" spans="1:8" ht="24.6" customHeight="1" x14ac:dyDescent="0.25">
      <c r="A5" s="19" t="s">
        <v>105</v>
      </c>
      <c r="B5" s="800" t="str">
        <f>VLOOKUP(H4,'PRESUPUESTO DE OBRA'!A:E,2,0)</f>
        <v>Arena para base y atraque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m³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42" t="s">
        <v>108</v>
      </c>
      <c r="B7" s="868"/>
      <c r="C7" s="843"/>
      <c r="D7" s="541" t="s">
        <v>109</v>
      </c>
      <c r="E7" s="541" t="s">
        <v>110</v>
      </c>
      <c r="F7" s="541" t="s">
        <v>111</v>
      </c>
      <c r="G7" s="540" t="s">
        <v>112</v>
      </c>
      <c r="H7" s="840"/>
    </row>
    <row r="8" spans="1:8" ht="13.5" thickTop="1" x14ac:dyDescent="0.25">
      <c r="A8" s="869" t="s">
        <v>140</v>
      </c>
      <c r="B8" s="857"/>
      <c r="C8" s="859"/>
      <c r="D8" s="564"/>
      <c r="E8" s="563"/>
      <c r="F8" s="563"/>
      <c r="G8" s="562">
        <f>+H31*0.05</f>
        <v>1480.8629170285749</v>
      </c>
      <c r="H8" s="841"/>
    </row>
    <row r="9" spans="1:8" ht="12.75" x14ac:dyDescent="0.25">
      <c r="A9" s="875"/>
      <c r="B9" s="855"/>
      <c r="C9" s="846"/>
      <c r="D9" s="561"/>
      <c r="E9" s="551"/>
      <c r="F9" s="587"/>
      <c r="G9" s="556"/>
      <c r="H9" s="841"/>
    </row>
    <row r="10" spans="1:8" ht="16.5" thickBot="1" x14ac:dyDescent="0.3">
      <c r="A10" s="876"/>
      <c r="B10" s="855"/>
      <c r="C10" s="846"/>
      <c r="D10" s="538"/>
      <c r="E10" s="557"/>
      <c r="F10" s="477"/>
      <c r="G10" s="556"/>
      <c r="H10" s="844"/>
    </row>
    <row r="11" spans="1:8" ht="14.25" thickTop="1" thickBot="1" x14ac:dyDescent="0.3">
      <c r="A11" s="834"/>
      <c r="B11" s="835"/>
      <c r="C11" s="835"/>
      <c r="D11" s="555"/>
      <c r="E11" s="525"/>
      <c r="F11" s="526"/>
      <c r="G11" s="526" t="s">
        <v>113</v>
      </c>
      <c r="H11" s="519">
        <f>SUM(G8:G10)</f>
        <v>1480.8629170285749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7" t="s">
        <v>108</v>
      </c>
      <c r="B13" s="838"/>
      <c r="C13" s="839"/>
      <c r="D13" s="579" t="s">
        <v>115</v>
      </c>
      <c r="E13" s="579" t="s">
        <v>116</v>
      </c>
      <c r="F13" s="579" t="s">
        <v>117</v>
      </c>
      <c r="G13" s="580" t="s">
        <v>112</v>
      </c>
      <c r="H13" s="554"/>
    </row>
    <row r="14" spans="1:8" ht="14.45" customHeight="1" thickTop="1" x14ac:dyDescent="0.25">
      <c r="A14" s="877" t="s">
        <v>207</v>
      </c>
      <c r="B14" s="857"/>
      <c r="C14" s="859"/>
      <c r="D14" s="564" t="s">
        <v>43</v>
      </c>
      <c r="E14" s="588">
        <f>+'BASE DE DATOS'!D36</f>
        <v>99509</v>
      </c>
      <c r="F14" s="589">
        <v>1.35</v>
      </c>
      <c r="G14" s="562">
        <f t="shared" ref="G14" si="0">+F14*E14</f>
        <v>134337.15000000002</v>
      </c>
      <c r="H14" s="590"/>
    </row>
    <row r="15" spans="1:8" ht="13.9" customHeight="1" x14ac:dyDescent="0.25">
      <c r="A15" s="845"/>
      <c r="B15" s="855"/>
      <c r="C15" s="846"/>
      <c r="D15" s="551"/>
      <c r="E15" s="591"/>
      <c r="F15" s="587"/>
      <c r="G15" s="569"/>
      <c r="H15" s="590"/>
    </row>
    <row r="16" spans="1:8" ht="14.45" customHeight="1" thickBot="1" x14ac:dyDescent="0.3">
      <c r="A16" s="874"/>
      <c r="B16" s="874"/>
      <c r="C16" s="874"/>
      <c r="D16" s="592"/>
      <c r="E16" s="593"/>
      <c r="F16" s="594"/>
      <c r="G16" s="595"/>
      <c r="H16" s="596"/>
    </row>
    <row r="17" spans="1:8" ht="14.25" thickTop="1" thickBot="1" x14ac:dyDescent="0.3">
      <c r="A17" s="834"/>
      <c r="B17" s="835"/>
      <c r="C17" s="835"/>
      <c r="D17" s="525"/>
      <c r="E17" s="525"/>
      <c r="F17" s="526"/>
      <c r="G17" s="526" t="s">
        <v>113</v>
      </c>
      <c r="H17" s="519">
        <f>SUM(G14:G16)</f>
        <v>134337.15000000002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56" t="s">
        <v>122</v>
      </c>
      <c r="B19" s="857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51"/>
    </row>
    <row r="20" spans="1:8" ht="15.75" x14ac:dyDescent="0.25">
      <c r="A20" s="847"/>
      <c r="B20" s="846"/>
      <c r="C20" s="478"/>
      <c r="D20" s="477"/>
      <c r="E20" s="478"/>
      <c r="F20" s="534"/>
      <c r="G20" s="532"/>
      <c r="H20" s="852"/>
    </row>
    <row r="21" spans="1:8" ht="12.75" x14ac:dyDescent="0.25">
      <c r="A21" s="854"/>
      <c r="B21" s="855"/>
      <c r="C21" s="576"/>
      <c r="D21" s="568"/>
      <c r="E21" s="568"/>
      <c r="F21" s="538"/>
      <c r="G21" s="577"/>
      <c r="H21" s="852"/>
    </row>
    <row r="22" spans="1:8" ht="13.5" thickBot="1" x14ac:dyDescent="0.3">
      <c r="A22" s="848"/>
      <c r="B22" s="850"/>
      <c r="C22" s="546"/>
      <c r="D22" s="529"/>
      <c r="E22" s="529"/>
      <c r="F22" s="545"/>
      <c r="G22" s="544"/>
      <c r="H22" s="853"/>
    </row>
    <row r="23" spans="1:8" ht="14.25" thickTop="1" thickBot="1" x14ac:dyDescent="0.3">
      <c r="A23" s="834"/>
      <c r="B23" s="835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42" t="s">
        <v>128</v>
      </c>
      <c r="B25" s="843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40"/>
    </row>
    <row r="26" spans="1:8" ht="15.75" thickTop="1" x14ac:dyDescent="0.25">
      <c r="A26" s="823" t="s">
        <v>142</v>
      </c>
      <c r="B26" s="789"/>
      <c r="C26" s="65">
        <f>+'BASE DE DATOS'!$D$3*2</f>
        <v>116728</v>
      </c>
      <c r="D26" s="62">
        <f>+'ANALISIS M.O'!$F$2</f>
        <v>1.7733266427932983</v>
      </c>
      <c r="E26" s="534">
        <f t="shared" ref="E26:E27" si="1">+D26*C26</f>
        <v>206996.87235997611</v>
      </c>
      <c r="F26" s="587">
        <v>13.279147075988071</v>
      </c>
      <c r="G26" s="537">
        <f t="shared" ref="G26:G27" si="2">+E26/F26</f>
        <v>15588.115048012145</v>
      </c>
      <c r="H26" s="841"/>
    </row>
    <row r="27" spans="1:8" x14ac:dyDescent="0.25">
      <c r="A27" s="823" t="s">
        <v>143</v>
      </c>
      <c r="B27" s="789"/>
      <c r="C27" s="50">
        <f>+'BASE DE DATOS'!$D$5</f>
        <v>105054</v>
      </c>
      <c r="D27" s="62">
        <f>+'ANALISIS M.O'!$F$2</f>
        <v>1.7733266427932983</v>
      </c>
      <c r="E27" s="539">
        <f t="shared" si="1"/>
        <v>186295.05713200718</v>
      </c>
      <c r="F27" s="587">
        <f>+F26</f>
        <v>13.279147075988071</v>
      </c>
      <c r="G27" s="537">
        <f t="shared" si="2"/>
        <v>14029.143292559353</v>
      </c>
      <c r="H27" s="841"/>
    </row>
    <row r="28" spans="1:8" ht="12.75" x14ac:dyDescent="0.25">
      <c r="A28" s="845"/>
      <c r="B28" s="846"/>
      <c r="C28" s="536"/>
      <c r="D28" s="535"/>
      <c r="E28" s="534"/>
      <c r="F28" s="533"/>
      <c r="G28" s="532"/>
      <c r="H28" s="841"/>
    </row>
    <row r="29" spans="1:8" ht="12.75" x14ac:dyDescent="0.25">
      <c r="A29" s="847"/>
      <c r="B29" s="846"/>
      <c r="C29" s="536"/>
      <c r="D29" s="535"/>
      <c r="E29" s="534"/>
      <c r="F29" s="533"/>
      <c r="G29" s="532"/>
      <c r="H29" s="841"/>
    </row>
    <row r="30" spans="1:8" ht="13.5" thickBot="1" x14ac:dyDescent="0.3">
      <c r="A30" s="848"/>
      <c r="B30" s="849"/>
      <c r="C30" s="531"/>
      <c r="D30" s="530"/>
      <c r="E30" s="529"/>
      <c r="F30" s="528"/>
      <c r="G30" s="527"/>
      <c r="H30" s="844"/>
    </row>
    <row r="31" spans="1:8" ht="14.25" thickTop="1" thickBot="1" x14ac:dyDescent="0.3">
      <c r="A31" s="834"/>
      <c r="B31" s="835"/>
      <c r="C31" s="522"/>
      <c r="D31" s="525"/>
      <c r="E31" s="524"/>
      <c r="F31" s="526"/>
      <c r="G31" s="526" t="s">
        <v>113</v>
      </c>
      <c r="H31" s="519">
        <f>SUM(G26:G30)</f>
        <v>29617.258340571498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10" ht="14.25" thickTop="1" thickBot="1" x14ac:dyDescent="0.3">
      <c r="A33" s="518"/>
      <c r="B33" s="520"/>
      <c r="C33" s="520"/>
      <c r="D33" s="520"/>
      <c r="E33" s="836" t="s">
        <v>134</v>
      </c>
      <c r="F33" s="835"/>
      <c r="G33" s="835"/>
      <c r="H33" s="519">
        <f>ROUND((+H11+H17+H23+H31),4)</f>
        <v>165435.27129999999</v>
      </c>
      <c r="I33" s="525"/>
      <c r="J33" s="518"/>
    </row>
    <row r="34" spans="1:10" ht="13.5" thickTop="1" x14ac:dyDescent="0.25">
      <c r="A34" s="518"/>
      <c r="B34" s="518"/>
      <c r="C34" s="518"/>
      <c r="D34" s="517"/>
      <c r="E34" s="517"/>
      <c r="F34" s="517"/>
      <c r="G34" s="517"/>
      <c r="H34" s="516"/>
      <c r="I34" s="518"/>
      <c r="J34" s="518"/>
    </row>
    <row r="35" spans="1:10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  <c r="I35" s="518"/>
      <c r="J35" s="518"/>
    </row>
    <row r="36" spans="1:10" ht="13.5" thickTop="1" x14ac:dyDescent="0.25">
      <c r="A36" s="837" t="s">
        <v>108</v>
      </c>
      <c r="B36" s="838"/>
      <c r="C36" s="839"/>
      <c r="D36" s="579" t="s">
        <v>136</v>
      </c>
      <c r="E36" s="579" t="s">
        <v>110</v>
      </c>
      <c r="F36" s="579" t="s">
        <v>111</v>
      </c>
      <c r="G36" s="580" t="s">
        <v>112</v>
      </c>
      <c r="H36" s="840"/>
      <c r="I36" s="518"/>
      <c r="J36" s="518"/>
    </row>
    <row r="37" spans="1:10" ht="15.75" x14ac:dyDescent="0.25">
      <c r="A37" s="871" t="s">
        <v>137</v>
      </c>
      <c r="B37" s="872"/>
      <c r="C37" s="872"/>
      <c r="D37" s="581">
        <v>0.32</v>
      </c>
      <c r="E37" s="582"/>
      <c r="F37" s="583"/>
      <c r="G37" s="584">
        <f>$H$33*D37</f>
        <v>52939.286816</v>
      </c>
      <c r="H37" s="841"/>
      <c r="I37" s="518"/>
      <c r="J37" s="518"/>
    </row>
    <row r="38" spans="1:10" ht="13.5" thickBot="1" x14ac:dyDescent="0.3">
      <c r="A38" s="871" t="s">
        <v>138</v>
      </c>
      <c r="B38" s="873"/>
      <c r="C38" s="873"/>
      <c r="D38" s="581">
        <v>0.05</v>
      </c>
      <c r="E38" s="585"/>
      <c r="F38" s="585"/>
      <c r="G38" s="584">
        <f t="shared" ref="G38" si="3">$H$33*D38</f>
        <v>8271.7635649999993</v>
      </c>
      <c r="H38" s="841"/>
      <c r="I38" s="518"/>
      <c r="J38" s="518"/>
    </row>
    <row r="39" spans="1:10" ht="14.25" thickTop="1" thickBot="1" x14ac:dyDescent="0.3">
      <c r="A39" s="834"/>
      <c r="B39" s="835"/>
      <c r="C39" s="835"/>
      <c r="D39" s="555"/>
      <c r="E39" s="525"/>
      <c r="F39" s="526"/>
      <c r="G39" s="526" t="s">
        <v>113</v>
      </c>
      <c r="H39" s="519">
        <f>SUM(G37:G38)</f>
        <v>61211.050381000001</v>
      </c>
      <c r="I39" s="518"/>
      <c r="J39" s="518"/>
    </row>
    <row r="40" spans="1:10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  <c r="I40" s="518"/>
      <c r="J40" s="518"/>
    </row>
    <row r="41" spans="1:10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  <c r="I41" s="518"/>
      <c r="J41" s="518"/>
    </row>
    <row r="42" spans="1:10" ht="14.25" thickTop="1" thickBot="1" x14ac:dyDescent="0.3">
      <c r="A42" s="518"/>
      <c r="B42" s="520"/>
      <c r="C42" s="520"/>
      <c r="D42" s="520"/>
      <c r="E42" s="836" t="s">
        <v>139</v>
      </c>
      <c r="F42" s="835"/>
      <c r="G42" s="835"/>
      <c r="H42" s="519">
        <f>ROUND(H39+H33,0)</f>
        <v>226646</v>
      </c>
      <c r="I42" s="525"/>
      <c r="J42" s="608"/>
    </row>
    <row r="43" spans="1:10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  <c r="I43" s="518"/>
      <c r="J43" s="518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H43"/>
  <sheetViews>
    <sheetView view="pageBreakPreview" zoomScale="85" zoomScaleNormal="100" zoomScaleSheetLayoutView="85" workbookViewId="0">
      <selection activeCell="C4" sqref="C4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60" t="s">
        <v>100</v>
      </c>
      <c r="B1" s="861"/>
      <c r="C1" s="861"/>
      <c r="D1" s="861"/>
      <c r="E1" s="861"/>
      <c r="F1" s="861"/>
      <c r="G1" s="861"/>
      <c r="H1" s="862"/>
    </row>
    <row r="2" spans="1:8" ht="15.6" customHeight="1" thickBot="1" x14ac:dyDescent="0.3">
      <c r="A2" s="863" t="s">
        <v>101</v>
      </c>
      <c r="B2" s="864"/>
      <c r="C2" s="864"/>
      <c r="D2" s="865"/>
      <c r="E2" s="866" t="s">
        <v>102</v>
      </c>
      <c r="F2" s="864"/>
      <c r="G2" s="864"/>
      <c r="H2" s="867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11</v>
      </c>
    </row>
    <row r="5" spans="1:8" ht="24.6" customHeight="1" x14ac:dyDescent="0.25">
      <c r="A5" s="19" t="s">
        <v>105</v>
      </c>
      <c r="B5" s="800" t="str">
        <f>VLOOKUP(H4,'PRESUPUESTO DE OBRA'!A:E,2,0)</f>
        <v>Lleno compactado con material de la obra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m³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42" t="s">
        <v>108</v>
      </c>
      <c r="B7" s="868"/>
      <c r="C7" s="843"/>
      <c r="D7" s="541" t="s">
        <v>109</v>
      </c>
      <c r="E7" s="541" t="s">
        <v>110</v>
      </c>
      <c r="F7" s="541" t="s">
        <v>111</v>
      </c>
      <c r="G7" s="540" t="s">
        <v>112</v>
      </c>
      <c r="H7" s="840"/>
    </row>
    <row r="8" spans="1:8" ht="13.5" thickTop="1" x14ac:dyDescent="0.25">
      <c r="A8" s="869" t="s">
        <v>140</v>
      </c>
      <c r="B8" s="857"/>
      <c r="C8" s="859"/>
      <c r="D8" s="564"/>
      <c r="E8" s="563"/>
      <c r="F8" s="563"/>
      <c r="G8" s="562">
        <f>+H31*0.05</f>
        <v>480.29673486502998</v>
      </c>
      <c r="H8" s="841"/>
    </row>
    <row r="9" spans="1:8" ht="32.450000000000003" customHeight="1" x14ac:dyDescent="0.25">
      <c r="A9" s="875" t="s">
        <v>79</v>
      </c>
      <c r="B9" s="855"/>
      <c r="C9" s="846"/>
      <c r="D9" s="561"/>
      <c r="E9" s="551">
        <v>157800</v>
      </c>
      <c r="F9" s="587">
        <v>10</v>
      </c>
      <c r="G9" s="556">
        <f>+E9/F9</f>
        <v>15780</v>
      </c>
      <c r="H9" s="841"/>
    </row>
    <row r="10" spans="1:8" ht="16.5" thickBot="1" x14ac:dyDescent="0.3">
      <c r="A10" s="876"/>
      <c r="B10" s="855"/>
      <c r="C10" s="846"/>
      <c r="D10" s="538"/>
      <c r="E10" s="557"/>
      <c r="F10" s="477"/>
      <c r="G10" s="556"/>
      <c r="H10" s="844"/>
    </row>
    <row r="11" spans="1:8" ht="14.25" thickTop="1" thickBot="1" x14ac:dyDescent="0.3">
      <c r="A11" s="834"/>
      <c r="B11" s="835"/>
      <c r="C11" s="835"/>
      <c r="D11" s="555"/>
      <c r="E11" s="525"/>
      <c r="F11" s="526"/>
      <c r="G11" s="526" t="s">
        <v>113</v>
      </c>
      <c r="H11" s="519">
        <f>SUM(G8:G10)</f>
        <v>16260.296734865031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7" t="s">
        <v>108</v>
      </c>
      <c r="B13" s="838"/>
      <c r="C13" s="839"/>
      <c r="D13" s="579" t="s">
        <v>115</v>
      </c>
      <c r="E13" s="579" t="s">
        <v>116</v>
      </c>
      <c r="F13" s="579" t="s">
        <v>117</v>
      </c>
      <c r="G13" s="580" t="s">
        <v>112</v>
      </c>
      <c r="H13" s="554"/>
    </row>
    <row r="14" spans="1:8" ht="14.45" customHeight="1" thickTop="1" x14ac:dyDescent="0.25">
      <c r="A14" s="877"/>
      <c r="B14" s="857"/>
      <c r="C14" s="859"/>
      <c r="D14" s="564"/>
      <c r="E14" s="588"/>
      <c r="F14" s="589"/>
      <c r="G14" s="562"/>
      <c r="H14" s="590"/>
    </row>
    <row r="15" spans="1:8" ht="13.9" customHeight="1" x14ac:dyDescent="0.25">
      <c r="A15" s="845" t="s">
        <v>40</v>
      </c>
      <c r="B15" s="855"/>
      <c r="C15" s="846"/>
      <c r="D15" s="551" t="s">
        <v>41</v>
      </c>
      <c r="E15" s="591">
        <f>+'BASE DE DATOS'!D31</f>
        <v>110</v>
      </c>
      <c r="F15" s="587">
        <v>80</v>
      </c>
      <c r="G15" s="569">
        <f t="shared" ref="G15" si="0">+F15*E15</f>
        <v>8800</v>
      </c>
      <c r="H15" s="590"/>
    </row>
    <row r="16" spans="1:8" ht="14.45" customHeight="1" thickBot="1" x14ac:dyDescent="0.3">
      <c r="A16" s="874"/>
      <c r="B16" s="874"/>
      <c r="C16" s="874"/>
      <c r="D16" s="592"/>
      <c r="E16" s="593"/>
      <c r="F16" s="594"/>
      <c r="G16" s="595"/>
      <c r="H16" s="596"/>
    </row>
    <row r="17" spans="1:8" ht="14.25" thickTop="1" thickBot="1" x14ac:dyDescent="0.3">
      <c r="A17" s="834"/>
      <c r="B17" s="835"/>
      <c r="C17" s="835"/>
      <c r="D17" s="525"/>
      <c r="E17" s="525"/>
      <c r="F17" s="526"/>
      <c r="G17" s="526" t="s">
        <v>113</v>
      </c>
      <c r="H17" s="519">
        <f>SUM(G14:G16)</f>
        <v>8800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56" t="s">
        <v>122</v>
      </c>
      <c r="B19" s="857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51"/>
    </row>
    <row r="20" spans="1:8" ht="15.75" x14ac:dyDescent="0.25">
      <c r="A20" s="847"/>
      <c r="B20" s="846"/>
      <c r="C20" s="478"/>
      <c r="D20" s="477"/>
      <c r="E20" s="478"/>
      <c r="F20" s="534"/>
      <c r="G20" s="532"/>
      <c r="H20" s="852"/>
    </row>
    <row r="21" spans="1:8" ht="12.75" x14ac:dyDescent="0.25">
      <c r="A21" s="854"/>
      <c r="B21" s="855"/>
      <c r="C21" s="576"/>
      <c r="D21" s="568"/>
      <c r="E21" s="568"/>
      <c r="F21" s="538"/>
      <c r="G21" s="577"/>
      <c r="H21" s="852"/>
    </row>
    <row r="22" spans="1:8" ht="13.5" thickBot="1" x14ac:dyDescent="0.3">
      <c r="A22" s="848"/>
      <c r="B22" s="850"/>
      <c r="C22" s="546"/>
      <c r="D22" s="529"/>
      <c r="E22" s="529"/>
      <c r="F22" s="545"/>
      <c r="G22" s="544"/>
      <c r="H22" s="853"/>
    </row>
    <row r="23" spans="1:8" ht="14.25" thickTop="1" thickBot="1" x14ac:dyDescent="0.3">
      <c r="A23" s="834"/>
      <c r="B23" s="835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42" t="s">
        <v>128</v>
      </c>
      <c r="B25" s="843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40"/>
    </row>
    <row r="26" spans="1:8" ht="15.75" thickTop="1" x14ac:dyDescent="0.25">
      <c r="A26" s="823" t="s">
        <v>142</v>
      </c>
      <c r="B26" s="789"/>
      <c r="C26" s="65">
        <f>+'BASE DE DATOS'!$D$3*2</f>
        <v>116728</v>
      </c>
      <c r="D26" s="62">
        <f>+'ANALISIS M.O'!$F$2</f>
        <v>1.7733266427932983</v>
      </c>
      <c r="E26" s="534">
        <f t="shared" ref="E26:E27" si="1">+D26*C26</f>
        <v>206996.87235997611</v>
      </c>
      <c r="F26" s="587">
        <v>40.94259870437218</v>
      </c>
      <c r="G26" s="537">
        <f t="shared" ref="G26:G27" si="2">+E26/F26</f>
        <v>5055.7824591107674</v>
      </c>
      <c r="H26" s="841"/>
    </row>
    <row r="27" spans="1:8" x14ac:dyDescent="0.25">
      <c r="A27" s="823" t="s">
        <v>143</v>
      </c>
      <c r="B27" s="789"/>
      <c r="C27" s="50">
        <f>+'BASE DE DATOS'!$D$5</f>
        <v>105054</v>
      </c>
      <c r="D27" s="62">
        <f>+'ANALISIS M.O'!$F$2</f>
        <v>1.7733266427932983</v>
      </c>
      <c r="E27" s="539">
        <f t="shared" si="1"/>
        <v>186295.05713200718</v>
      </c>
      <c r="F27" s="587">
        <f>+F26</f>
        <v>40.94259870437218</v>
      </c>
      <c r="G27" s="537">
        <f t="shared" si="2"/>
        <v>4550.1522381898312</v>
      </c>
      <c r="H27" s="841"/>
    </row>
    <row r="28" spans="1:8" ht="12.75" x14ac:dyDescent="0.25">
      <c r="A28" s="845"/>
      <c r="B28" s="846"/>
      <c r="C28" s="536"/>
      <c r="D28" s="535"/>
      <c r="E28" s="534"/>
      <c r="F28" s="533"/>
      <c r="G28" s="532"/>
      <c r="H28" s="841"/>
    </row>
    <row r="29" spans="1:8" ht="12.75" x14ac:dyDescent="0.25">
      <c r="A29" s="847"/>
      <c r="B29" s="846"/>
      <c r="C29" s="536"/>
      <c r="D29" s="535"/>
      <c r="E29" s="534"/>
      <c r="F29" s="533"/>
      <c r="G29" s="532"/>
      <c r="H29" s="841"/>
    </row>
    <row r="30" spans="1:8" ht="13.5" thickBot="1" x14ac:dyDescent="0.3">
      <c r="A30" s="848"/>
      <c r="B30" s="849"/>
      <c r="C30" s="531"/>
      <c r="D30" s="530"/>
      <c r="E30" s="529"/>
      <c r="F30" s="528"/>
      <c r="G30" s="527"/>
      <c r="H30" s="844"/>
    </row>
    <row r="31" spans="1:8" ht="14.25" thickTop="1" thickBot="1" x14ac:dyDescent="0.3">
      <c r="A31" s="834"/>
      <c r="B31" s="835"/>
      <c r="C31" s="522"/>
      <c r="D31" s="525"/>
      <c r="E31" s="524"/>
      <c r="F31" s="526"/>
      <c r="G31" s="526" t="s">
        <v>113</v>
      </c>
      <c r="H31" s="519">
        <f>SUM(G26:G30)</f>
        <v>9605.9346973005995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8" ht="14.25" thickTop="1" thickBot="1" x14ac:dyDescent="0.3">
      <c r="A33" s="518"/>
      <c r="B33" s="520"/>
      <c r="C33" s="520"/>
      <c r="D33" s="520"/>
      <c r="E33" s="836" t="s">
        <v>134</v>
      </c>
      <c r="F33" s="835"/>
      <c r="G33" s="835"/>
      <c r="H33" s="519">
        <f>ROUND((+H11+H17+H23+H31),4)</f>
        <v>34666.231399999997</v>
      </c>
    </row>
    <row r="34" spans="1:8" ht="13.5" thickTop="1" x14ac:dyDescent="0.25">
      <c r="A34" s="518"/>
      <c r="B34" s="518"/>
      <c r="C34" s="518"/>
      <c r="D34" s="517"/>
      <c r="E34" s="517"/>
      <c r="F34" s="517"/>
      <c r="G34" s="517"/>
      <c r="H34" s="516"/>
    </row>
    <row r="35" spans="1:8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</row>
    <row r="36" spans="1:8" ht="13.5" thickTop="1" x14ac:dyDescent="0.25">
      <c r="A36" s="837" t="s">
        <v>108</v>
      </c>
      <c r="B36" s="838"/>
      <c r="C36" s="839"/>
      <c r="D36" s="579" t="s">
        <v>136</v>
      </c>
      <c r="E36" s="579" t="s">
        <v>110</v>
      </c>
      <c r="F36" s="579" t="s">
        <v>111</v>
      </c>
      <c r="G36" s="580" t="s">
        <v>112</v>
      </c>
      <c r="H36" s="840"/>
    </row>
    <row r="37" spans="1:8" ht="15.75" x14ac:dyDescent="0.25">
      <c r="A37" s="871" t="s">
        <v>137</v>
      </c>
      <c r="B37" s="872"/>
      <c r="C37" s="872"/>
      <c r="D37" s="581">
        <v>0.32</v>
      </c>
      <c r="E37" s="582"/>
      <c r="F37" s="583"/>
      <c r="G37" s="584">
        <f>$H$33*D37</f>
        <v>11093.194047999999</v>
      </c>
      <c r="H37" s="841"/>
    </row>
    <row r="38" spans="1:8" ht="13.5" thickBot="1" x14ac:dyDescent="0.3">
      <c r="A38" s="871" t="s">
        <v>138</v>
      </c>
      <c r="B38" s="873"/>
      <c r="C38" s="873"/>
      <c r="D38" s="581">
        <v>0.05</v>
      </c>
      <c r="E38" s="585"/>
      <c r="F38" s="585"/>
      <c r="G38" s="584">
        <f t="shared" ref="G38" si="3">$H$33*D38</f>
        <v>1733.3115699999998</v>
      </c>
      <c r="H38" s="841"/>
    </row>
    <row r="39" spans="1:8" ht="14.25" thickTop="1" thickBot="1" x14ac:dyDescent="0.3">
      <c r="A39" s="834"/>
      <c r="B39" s="835"/>
      <c r="C39" s="835"/>
      <c r="D39" s="555"/>
      <c r="E39" s="525"/>
      <c r="F39" s="526"/>
      <c r="G39" s="526" t="s">
        <v>113</v>
      </c>
      <c r="H39" s="519">
        <f>SUM(G37:G38)</f>
        <v>12826.505617999999</v>
      </c>
    </row>
    <row r="40" spans="1:8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</row>
    <row r="41" spans="1:8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</row>
    <row r="42" spans="1:8" ht="14.25" thickTop="1" thickBot="1" x14ac:dyDescent="0.3">
      <c r="A42" s="518"/>
      <c r="B42" s="520"/>
      <c r="C42" s="520"/>
      <c r="D42" s="520"/>
      <c r="E42" s="836" t="s">
        <v>139</v>
      </c>
      <c r="F42" s="835"/>
      <c r="G42" s="835"/>
      <c r="H42" s="519">
        <f>ROUND(H39+H33,0)</f>
        <v>47493</v>
      </c>
    </row>
    <row r="43" spans="1:8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H42"/>
  <sheetViews>
    <sheetView view="pageBreakPreview" zoomScale="60" zoomScaleNormal="100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92" t="s">
        <v>100</v>
      </c>
      <c r="B1" s="793"/>
      <c r="C1" s="793"/>
      <c r="D1" s="793"/>
      <c r="E1" s="793"/>
      <c r="F1" s="793"/>
      <c r="G1" s="793"/>
      <c r="H1" s="794"/>
    </row>
    <row r="2" spans="1:8" ht="15" customHeight="1" x14ac:dyDescent="0.25">
      <c r="A2" s="795" t="s">
        <v>101</v>
      </c>
      <c r="B2" s="796"/>
      <c r="C2" s="796"/>
      <c r="D2" s="797"/>
      <c r="E2" s="795" t="s">
        <v>102</v>
      </c>
      <c r="F2" s="796"/>
      <c r="G2" s="796"/>
      <c r="H2" s="797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12</v>
      </c>
    </row>
    <row r="5" spans="1:8" ht="24" customHeight="1" x14ac:dyDescent="0.25">
      <c r="A5" s="19" t="s">
        <v>105</v>
      </c>
      <c r="B5" s="800" t="str">
        <f>VLOOKUP(H4,'PRESUPUESTO DE OBRA'!A:E,2,0)</f>
        <v>Sub base para pavimento compactada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78" t="s">
        <v>108</v>
      </c>
      <c r="B7" s="879"/>
      <c r="C7" s="880"/>
      <c r="D7" s="384" t="s">
        <v>109</v>
      </c>
      <c r="E7" s="384" t="s">
        <v>110</v>
      </c>
      <c r="F7" s="384" t="s">
        <v>111</v>
      </c>
      <c r="G7" s="400" t="s">
        <v>112</v>
      </c>
      <c r="H7" s="881"/>
    </row>
    <row r="8" spans="1:8" x14ac:dyDescent="0.25">
      <c r="A8" s="887" t="s">
        <v>140</v>
      </c>
      <c r="B8" s="888"/>
      <c r="C8" s="889"/>
      <c r="D8" s="401"/>
      <c r="E8" s="382"/>
      <c r="F8" s="382"/>
      <c r="G8" s="402">
        <f>+H31*0.05</f>
        <v>1716.5262994405159</v>
      </c>
      <c r="H8" s="882"/>
    </row>
    <row r="9" spans="1:8" ht="32.25" customHeight="1" x14ac:dyDescent="0.25">
      <c r="A9" s="890" t="s">
        <v>79</v>
      </c>
      <c r="B9" s="885"/>
      <c r="C9" s="886"/>
      <c r="D9" s="403"/>
      <c r="E9" s="404">
        <v>157800</v>
      </c>
      <c r="F9" s="378">
        <v>6.5</v>
      </c>
      <c r="G9" s="405">
        <f>+E9/F9</f>
        <v>24276.923076923078</v>
      </c>
      <c r="H9" s="882"/>
    </row>
    <row r="10" spans="1:8" ht="15.75" x14ac:dyDescent="0.25">
      <c r="A10" s="884"/>
      <c r="B10" s="885"/>
      <c r="C10" s="886"/>
      <c r="D10" s="389"/>
      <c r="E10" s="406"/>
      <c r="F10" s="407"/>
      <c r="G10" s="405"/>
      <c r="H10" s="883"/>
    </row>
    <row r="11" spans="1:8" x14ac:dyDescent="0.25">
      <c r="A11" s="814"/>
      <c r="B11" s="799"/>
      <c r="C11" s="799"/>
      <c r="D11" s="34"/>
      <c r="E11" s="35"/>
      <c r="F11" s="36"/>
      <c r="G11" s="36" t="s">
        <v>113</v>
      </c>
      <c r="H11" s="37">
        <f>SUM(G8:G10)</f>
        <v>25993.449376363595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25" t="s">
        <v>108</v>
      </c>
      <c r="B13" s="826"/>
      <c r="C13" s="827"/>
      <c r="D13" s="74" t="s">
        <v>115</v>
      </c>
      <c r="E13" s="74" t="s">
        <v>116</v>
      </c>
      <c r="F13" s="74" t="s">
        <v>117</v>
      </c>
      <c r="G13" s="88" t="s">
        <v>112</v>
      </c>
      <c r="H13" s="38"/>
    </row>
    <row r="14" spans="1:8" ht="14.25" customHeight="1" x14ac:dyDescent="0.25">
      <c r="A14" s="891" t="s">
        <v>204</v>
      </c>
      <c r="B14" s="888"/>
      <c r="C14" s="889"/>
      <c r="D14" s="401" t="s">
        <v>43</v>
      </c>
      <c r="E14" s="399">
        <f>+'BASE DE DATOS'!D33</f>
        <v>93980</v>
      </c>
      <c r="F14" s="380">
        <v>1.32</v>
      </c>
      <c r="G14" s="402">
        <f t="shared" ref="G14:G15" si="0">+F14*E14</f>
        <v>124053.6</v>
      </c>
      <c r="H14" s="147"/>
    </row>
    <row r="15" spans="1:8" ht="13.5" customHeight="1" x14ac:dyDescent="0.25">
      <c r="A15" s="892" t="s">
        <v>40</v>
      </c>
      <c r="B15" s="885"/>
      <c r="C15" s="886"/>
      <c r="D15" s="404" t="s">
        <v>41</v>
      </c>
      <c r="E15" s="408">
        <v>105</v>
      </c>
      <c r="F15" s="378">
        <v>80</v>
      </c>
      <c r="G15" s="409">
        <f t="shared" si="0"/>
        <v>8400</v>
      </c>
      <c r="H15" s="147"/>
    </row>
    <row r="16" spans="1:8" ht="14.25" customHeight="1" x14ac:dyDescent="0.25">
      <c r="A16" s="893"/>
      <c r="B16" s="788"/>
      <c r="C16" s="789"/>
      <c r="D16" s="148"/>
      <c r="E16" s="149"/>
      <c r="F16" s="95"/>
      <c r="G16" s="90"/>
      <c r="H16" s="150"/>
    </row>
    <row r="17" spans="1:8" x14ac:dyDescent="0.25">
      <c r="A17" s="814"/>
      <c r="B17" s="799"/>
      <c r="C17" s="799"/>
      <c r="D17" s="35"/>
      <c r="E17" s="35"/>
      <c r="F17" s="36"/>
      <c r="G17" s="36" t="s">
        <v>113</v>
      </c>
      <c r="H17" s="37">
        <f>SUM(G14:G16)</f>
        <v>132453.6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21" t="s">
        <v>122</v>
      </c>
      <c r="B19" s="822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8"/>
    </row>
    <row r="20" spans="1:8" ht="15.75" x14ac:dyDescent="0.25">
      <c r="A20" s="823"/>
      <c r="B20" s="789"/>
      <c r="C20" s="49"/>
      <c r="D20" s="27"/>
      <c r="E20" s="49"/>
      <c r="F20" s="50"/>
      <c r="G20" s="51"/>
      <c r="H20" s="819"/>
    </row>
    <row r="21" spans="1:8" ht="15.75" customHeight="1" x14ac:dyDescent="0.25">
      <c r="A21" s="824"/>
      <c r="B21" s="788"/>
      <c r="C21" s="52"/>
      <c r="D21" s="53"/>
      <c r="E21" s="53"/>
      <c r="F21" s="25"/>
      <c r="G21" s="54"/>
      <c r="H21" s="819"/>
    </row>
    <row r="22" spans="1:8" ht="15.75" customHeight="1" x14ac:dyDescent="0.25">
      <c r="A22" s="807"/>
      <c r="B22" s="808"/>
      <c r="C22" s="55"/>
      <c r="D22" s="56"/>
      <c r="E22" s="56"/>
      <c r="F22" s="30"/>
      <c r="G22" s="32"/>
      <c r="H22" s="820"/>
    </row>
    <row r="23" spans="1:8" ht="15.75" customHeight="1" x14ac:dyDescent="0.25">
      <c r="A23" s="814"/>
      <c r="B23" s="799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01" t="s">
        <v>128</v>
      </c>
      <c r="B25" s="803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4"/>
    </row>
    <row r="26" spans="1:8" ht="15.75" customHeight="1" x14ac:dyDescent="0.25">
      <c r="A26" s="823" t="s">
        <v>133</v>
      </c>
      <c r="B26" s="789"/>
      <c r="C26" s="65">
        <f>+'BASE DE DATOS'!$D$3*2</f>
        <v>116728</v>
      </c>
      <c r="D26" s="62">
        <f>+'ANALISIS M.O'!$F$2</f>
        <v>1.7733266427932983</v>
      </c>
      <c r="E26" s="50">
        <f t="shared" ref="E26:E27" si="1">+D26*C26</f>
        <v>206996.87235997611</v>
      </c>
      <c r="F26" s="379">
        <v>11.456041472250462</v>
      </c>
      <c r="G26" s="85">
        <f t="shared" ref="G26:G27" si="2">+E26/F26</f>
        <v>18068.795653487887</v>
      </c>
      <c r="H26" s="805"/>
    </row>
    <row r="27" spans="1:8" ht="15.75" customHeight="1" x14ac:dyDescent="0.25">
      <c r="A27" s="823" t="s">
        <v>143</v>
      </c>
      <c r="B27" s="789"/>
      <c r="C27" s="50">
        <f>+'BASE DE DATOS'!$D$5</f>
        <v>105054</v>
      </c>
      <c r="D27" s="62">
        <f>+'ANALISIS M.O'!$F$2</f>
        <v>1.7733266427932983</v>
      </c>
      <c r="E27" s="86">
        <f t="shared" si="1"/>
        <v>186295.05713200718</v>
      </c>
      <c r="F27" s="379">
        <f>+F26</f>
        <v>11.456041472250462</v>
      </c>
      <c r="G27" s="85">
        <f t="shared" si="2"/>
        <v>16261.730335322431</v>
      </c>
      <c r="H27" s="805"/>
    </row>
    <row r="28" spans="1:8" ht="15.75" customHeight="1" x14ac:dyDescent="0.25">
      <c r="A28" s="831"/>
      <c r="B28" s="789"/>
      <c r="C28" s="65"/>
      <c r="D28" s="62"/>
      <c r="E28" s="50"/>
      <c r="F28" s="29"/>
      <c r="G28" s="51"/>
      <c r="H28" s="805"/>
    </row>
    <row r="29" spans="1:8" ht="15.75" customHeight="1" x14ac:dyDescent="0.25">
      <c r="A29" s="823"/>
      <c r="B29" s="789"/>
      <c r="C29" s="65"/>
      <c r="D29" s="62"/>
      <c r="E29" s="50"/>
      <c r="F29" s="29"/>
      <c r="G29" s="51"/>
      <c r="H29" s="805"/>
    </row>
    <row r="30" spans="1:8" ht="15.75" customHeight="1" x14ac:dyDescent="0.25">
      <c r="A30" s="807"/>
      <c r="B30" s="809"/>
      <c r="C30" s="66"/>
      <c r="D30" s="67"/>
      <c r="E30" s="56"/>
      <c r="F30" s="31"/>
      <c r="G30" s="68"/>
      <c r="H30" s="806"/>
    </row>
    <row r="31" spans="1:8" ht="15.75" customHeight="1" x14ac:dyDescent="0.25">
      <c r="A31" s="814"/>
      <c r="B31" s="799"/>
      <c r="C31" s="57"/>
      <c r="D31" s="35"/>
      <c r="E31" s="69"/>
      <c r="F31" s="36"/>
      <c r="G31" s="36" t="s">
        <v>113</v>
      </c>
      <c r="H31" s="37">
        <f>SUM(G26:G30)</f>
        <v>34330.525988810317</v>
      </c>
    </row>
    <row r="33" spans="1:8" ht="15.75" customHeight="1" x14ac:dyDescent="0.25">
      <c r="A33" s="70"/>
      <c r="B33" s="17"/>
      <c r="C33" s="17"/>
      <c r="D33" s="17"/>
      <c r="E33" s="829" t="s">
        <v>134</v>
      </c>
      <c r="F33" s="799"/>
      <c r="G33" s="799"/>
      <c r="H33" s="37">
        <f>ROUND((+H11+H17+H23+H31),4)</f>
        <v>192777.5754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5" t="s">
        <v>108</v>
      </c>
      <c r="B36" s="826"/>
      <c r="C36" s="827"/>
      <c r="D36" s="74" t="s">
        <v>136</v>
      </c>
      <c r="E36" s="74" t="s">
        <v>110</v>
      </c>
      <c r="F36" s="74" t="s">
        <v>111</v>
      </c>
      <c r="G36" s="88" t="s">
        <v>112</v>
      </c>
      <c r="H36" s="804"/>
    </row>
    <row r="37" spans="1:8" ht="15.75" customHeight="1" x14ac:dyDescent="0.25">
      <c r="A37" s="828" t="s">
        <v>137</v>
      </c>
      <c r="B37" s="788"/>
      <c r="C37" s="789"/>
      <c r="D37" s="76">
        <f>+'1 localizacion'!$D$37</f>
        <v>0.32</v>
      </c>
      <c r="E37" s="26"/>
      <c r="F37" s="27"/>
      <c r="G37" s="89">
        <f t="shared" ref="G37:G38" si="3">$H$33*D37</f>
        <v>61688.824128</v>
      </c>
      <c r="H37" s="805"/>
    </row>
    <row r="38" spans="1:8" ht="15.75" customHeight="1" x14ac:dyDescent="0.25">
      <c r="A38" s="828" t="s">
        <v>138</v>
      </c>
      <c r="B38" s="788"/>
      <c r="C38" s="789"/>
      <c r="D38" s="76">
        <v>0.05</v>
      </c>
      <c r="E38" s="29"/>
      <c r="F38" s="29"/>
      <c r="G38" s="89">
        <f t="shared" si="3"/>
        <v>9638.8787700000012</v>
      </c>
      <c r="H38" s="805"/>
    </row>
    <row r="39" spans="1:8" ht="15.75" customHeight="1" x14ac:dyDescent="0.25">
      <c r="A39" s="814"/>
      <c r="B39" s="799"/>
      <c r="C39" s="799"/>
      <c r="D39" s="34"/>
      <c r="E39" s="35"/>
      <c r="F39" s="36"/>
      <c r="G39" s="36" t="s">
        <v>113</v>
      </c>
      <c r="H39" s="37">
        <f>SUM(G37:G38)</f>
        <v>71327.702898000003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9" t="s">
        <v>139</v>
      </c>
      <c r="F42" s="799"/>
      <c r="G42" s="799"/>
      <c r="H42" s="37">
        <f>ROUND(H39+H33,0)</f>
        <v>264105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H42"/>
  <sheetViews>
    <sheetView view="pageBreakPreview" topLeftCell="A4" zoomScale="60" zoomScaleNormal="100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7109375" style="374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92" t="s">
        <v>100</v>
      </c>
      <c r="B1" s="793"/>
      <c r="C1" s="793"/>
      <c r="D1" s="793"/>
      <c r="E1" s="793"/>
      <c r="F1" s="793"/>
      <c r="G1" s="793"/>
      <c r="H1" s="794"/>
    </row>
    <row r="2" spans="1:8" ht="15" customHeight="1" x14ac:dyDescent="0.25">
      <c r="A2" s="795" t="s">
        <v>101</v>
      </c>
      <c r="B2" s="796"/>
      <c r="C2" s="796"/>
      <c r="D2" s="797"/>
      <c r="E2" s="795" t="s">
        <v>102</v>
      </c>
      <c r="F2" s="796"/>
      <c r="G2" s="796"/>
      <c r="H2" s="797"/>
    </row>
    <row r="3" spans="1:8" ht="9.75" customHeight="1" x14ac:dyDescent="0.25">
      <c r="A3" s="17"/>
      <c r="B3" s="17"/>
      <c r="C3" s="17"/>
      <c r="D3" s="17"/>
      <c r="E3" s="17"/>
      <c r="F3" s="383"/>
      <c r="G3" s="18"/>
      <c r="H3" s="17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13</v>
      </c>
    </row>
    <row r="5" spans="1:8" ht="24" customHeight="1" x14ac:dyDescent="0.25">
      <c r="A5" s="19" t="s">
        <v>105</v>
      </c>
      <c r="B5" s="800" t="str">
        <f>VLOOKUP(H4,'PRESUPUESTO DE OBRA'!A:E,2,0)</f>
        <v>Afirmado compactado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383"/>
      <c r="G6" s="18"/>
      <c r="H6" s="17"/>
    </row>
    <row r="7" spans="1:8" x14ac:dyDescent="0.25">
      <c r="A7" s="801" t="s">
        <v>108</v>
      </c>
      <c r="B7" s="802"/>
      <c r="C7" s="803"/>
      <c r="D7" s="23" t="s">
        <v>109</v>
      </c>
      <c r="E7" s="23" t="s">
        <v>110</v>
      </c>
      <c r="F7" s="384" t="s">
        <v>111</v>
      </c>
      <c r="G7" s="24" t="s">
        <v>112</v>
      </c>
      <c r="H7" s="804"/>
    </row>
    <row r="8" spans="1:8" x14ac:dyDescent="0.25">
      <c r="A8" s="810" t="s">
        <v>140</v>
      </c>
      <c r="B8" s="811"/>
      <c r="C8" s="812"/>
      <c r="D8" s="39"/>
      <c r="E8" s="99"/>
      <c r="F8" s="382"/>
      <c r="G8" s="104">
        <f>+H31*0.05</f>
        <v>1755.6971007307275</v>
      </c>
      <c r="H8" s="805"/>
    </row>
    <row r="9" spans="1:8" ht="32.25" customHeight="1" x14ac:dyDescent="0.25">
      <c r="A9" s="894" t="s">
        <v>79</v>
      </c>
      <c r="B9" s="788"/>
      <c r="C9" s="789"/>
      <c r="D9" s="143"/>
      <c r="E9" s="29">
        <f>+'BASE DE DATOS'!D73</f>
        <v>165848</v>
      </c>
      <c r="F9" s="378">
        <v>10</v>
      </c>
      <c r="G9" s="81">
        <f>+E9/F9</f>
        <v>16584.8</v>
      </c>
      <c r="H9" s="805"/>
    </row>
    <row r="10" spans="1:8" ht="15.75" x14ac:dyDescent="0.25">
      <c r="A10" s="813"/>
      <c r="B10" s="788"/>
      <c r="C10" s="789"/>
      <c r="D10" s="25"/>
      <c r="E10" s="144"/>
      <c r="F10" s="407"/>
      <c r="G10" s="81"/>
      <c r="H10" s="806"/>
    </row>
    <row r="11" spans="1:8" x14ac:dyDescent="0.25">
      <c r="A11" s="814"/>
      <c r="B11" s="799"/>
      <c r="C11" s="799"/>
      <c r="D11" s="34"/>
      <c r="E11" s="35"/>
      <c r="F11" s="387"/>
      <c r="G11" s="36" t="s">
        <v>113</v>
      </c>
      <c r="H11" s="37">
        <f>SUM(G8:G10)</f>
        <v>18340.497100730725</v>
      </c>
    </row>
    <row r="12" spans="1:8" x14ac:dyDescent="0.25">
      <c r="A12" s="17" t="s">
        <v>114</v>
      </c>
      <c r="B12" s="17"/>
      <c r="C12" s="17"/>
      <c r="D12" s="17"/>
      <c r="E12" s="17"/>
      <c r="F12" s="383"/>
      <c r="G12" s="18"/>
      <c r="H12" s="17"/>
    </row>
    <row r="13" spans="1:8" x14ac:dyDescent="0.25">
      <c r="A13" s="825" t="s">
        <v>108</v>
      </c>
      <c r="B13" s="826"/>
      <c r="C13" s="827"/>
      <c r="D13" s="74" t="s">
        <v>115</v>
      </c>
      <c r="E13" s="74" t="s">
        <v>116</v>
      </c>
      <c r="F13" s="395" t="s">
        <v>117</v>
      </c>
      <c r="G13" s="88" t="s">
        <v>112</v>
      </c>
      <c r="H13" s="38"/>
    </row>
    <row r="14" spans="1:8" ht="14.25" customHeight="1" x14ac:dyDescent="0.25">
      <c r="A14" s="895" t="s">
        <v>205</v>
      </c>
      <c r="B14" s="811"/>
      <c r="C14" s="812"/>
      <c r="D14" s="39" t="s">
        <v>43</v>
      </c>
      <c r="E14" s="39">
        <f>+'BASE DE DATOS'!D34</f>
        <v>60811</v>
      </c>
      <c r="F14" s="380">
        <v>1.32</v>
      </c>
      <c r="G14" s="104">
        <f t="shared" ref="G14:G15" si="0">+F14*E14</f>
        <v>80270.52</v>
      </c>
      <c r="H14" s="147"/>
    </row>
    <row r="15" spans="1:8" ht="13.5" customHeight="1" x14ac:dyDescent="0.25">
      <c r="A15" s="831" t="s">
        <v>40</v>
      </c>
      <c r="B15" s="788"/>
      <c r="C15" s="789"/>
      <c r="D15" s="29" t="s">
        <v>41</v>
      </c>
      <c r="E15" s="43">
        <f>+'BASE DE DATOS'!D31</f>
        <v>110</v>
      </c>
      <c r="F15" s="378">
        <v>80</v>
      </c>
      <c r="G15" s="102">
        <f t="shared" si="0"/>
        <v>8800</v>
      </c>
      <c r="H15" s="147"/>
    </row>
    <row r="16" spans="1:8" ht="14.25" customHeight="1" x14ac:dyDescent="0.25">
      <c r="A16" s="893"/>
      <c r="B16" s="788"/>
      <c r="C16" s="789"/>
      <c r="D16" s="148"/>
      <c r="E16" s="149"/>
      <c r="F16" s="410"/>
      <c r="G16" s="90"/>
      <c r="H16" s="150"/>
    </row>
    <row r="17" spans="1:8" x14ac:dyDescent="0.25">
      <c r="A17" s="814"/>
      <c r="B17" s="799"/>
      <c r="C17" s="799"/>
      <c r="D17" s="35"/>
      <c r="E17" s="35"/>
      <c r="F17" s="387"/>
      <c r="G17" s="36" t="s">
        <v>113</v>
      </c>
      <c r="H17" s="37">
        <f>SUM(G14:G16)</f>
        <v>89070.52</v>
      </c>
    </row>
    <row r="18" spans="1:8" x14ac:dyDescent="0.25">
      <c r="A18" s="17" t="s">
        <v>121</v>
      </c>
      <c r="B18" s="17"/>
      <c r="C18" s="17"/>
      <c r="D18" s="17"/>
      <c r="E18" s="17"/>
      <c r="F18" s="383"/>
      <c r="G18" s="18"/>
      <c r="H18" s="17"/>
    </row>
    <row r="19" spans="1:8" ht="22.5" x14ac:dyDescent="0.25">
      <c r="A19" s="821" t="s">
        <v>122</v>
      </c>
      <c r="B19" s="822"/>
      <c r="C19" s="47" t="s">
        <v>123</v>
      </c>
      <c r="D19" s="47" t="s">
        <v>124</v>
      </c>
      <c r="E19" s="47" t="s">
        <v>125</v>
      </c>
      <c r="F19" s="390" t="s">
        <v>126</v>
      </c>
      <c r="G19" s="48" t="s">
        <v>112</v>
      </c>
      <c r="H19" s="818"/>
    </row>
    <row r="20" spans="1:8" ht="15.75" x14ac:dyDescent="0.25">
      <c r="A20" s="823"/>
      <c r="B20" s="789"/>
      <c r="C20" s="49"/>
      <c r="D20" s="27"/>
      <c r="E20" s="49"/>
      <c r="F20" s="391"/>
      <c r="G20" s="51"/>
      <c r="H20" s="819"/>
    </row>
    <row r="21" spans="1:8" ht="15.75" customHeight="1" x14ac:dyDescent="0.25">
      <c r="A21" s="824"/>
      <c r="B21" s="788"/>
      <c r="C21" s="52"/>
      <c r="D21" s="53"/>
      <c r="E21" s="53"/>
      <c r="F21" s="389"/>
      <c r="G21" s="54"/>
      <c r="H21" s="819"/>
    </row>
    <row r="22" spans="1:8" ht="15.75" customHeight="1" x14ac:dyDescent="0.25">
      <c r="A22" s="807"/>
      <c r="B22" s="808"/>
      <c r="C22" s="55"/>
      <c r="D22" s="56"/>
      <c r="E22" s="56"/>
      <c r="F22" s="392"/>
      <c r="G22" s="32"/>
      <c r="H22" s="820"/>
    </row>
    <row r="23" spans="1:8" ht="15.75" customHeight="1" x14ac:dyDescent="0.25">
      <c r="A23" s="814"/>
      <c r="B23" s="799"/>
      <c r="C23" s="57"/>
      <c r="D23" s="58"/>
      <c r="E23" s="35"/>
      <c r="F23" s="387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383"/>
      <c r="G24" s="18"/>
      <c r="H24" s="17"/>
    </row>
    <row r="25" spans="1:8" ht="15.75" customHeight="1" x14ac:dyDescent="0.25">
      <c r="A25" s="801" t="s">
        <v>128</v>
      </c>
      <c r="B25" s="803"/>
      <c r="C25" s="23" t="s">
        <v>129</v>
      </c>
      <c r="D25" s="23" t="s">
        <v>130</v>
      </c>
      <c r="E25" s="23" t="s">
        <v>131</v>
      </c>
      <c r="F25" s="384" t="s">
        <v>111</v>
      </c>
      <c r="G25" s="24" t="s">
        <v>112</v>
      </c>
      <c r="H25" s="804"/>
    </row>
    <row r="26" spans="1:8" ht="15.75" customHeight="1" x14ac:dyDescent="0.25">
      <c r="A26" s="823" t="s">
        <v>142</v>
      </c>
      <c r="B26" s="789"/>
      <c r="C26" s="65">
        <f>+'BASE DE DATOS'!$D$3*2</f>
        <v>116728</v>
      </c>
      <c r="D26" s="62">
        <f>+'ANALISIS M.O'!$F$2</f>
        <v>1.7733266427932983</v>
      </c>
      <c r="E26" s="50">
        <f t="shared" ref="E26:E27" si="1">+D26*C26</f>
        <v>206996.87235997611</v>
      </c>
      <c r="F26" s="378">
        <v>11.200449363625815</v>
      </c>
      <c r="G26" s="85">
        <f t="shared" ref="G26:G27" si="2">+E26/F26</f>
        <v>18481.122108565738</v>
      </c>
      <c r="H26" s="805"/>
    </row>
    <row r="27" spans="1:8" ht="15.75" customHeight="1" x14ac:dyDescent="0.25">
      <c r="A27" s="823" t="s">
        <v>143</v>
      </c>
      <c r="B27" s="789"/>
      <c r="C27" s="50">
        <f>+'BASE DE DATOS'!$D$5</f>
        <v>105054</v>
      </c>
      <c r="D27" s="62">
        <f>+'ANALISIS M.O'!$F$2</f>
        <v>1.7733266427932983</v>
      </c>
      <c r="E27" s="86">
        <f t="shared" si="1"/>
        <v>186295.05713200718</v>
      </c>
      <c r="F27" s="378">
        <f>+F26</f>
        <v>11.200449363625815</v>
      </c>
      <c r="G27" s="85">
        <f t="shared" si="2"/>
        <v>16632.819906048811</v>
      </c>
      <c r="H27" s="805"/>
    </row>
    <row r="28" spans="1:8" ht="15.75" customHeight="1" x14ac:dyDescent="0.25">
      <c r="A28" s="831"/>
      <c r="B28" s="789"/>
      <c r="C28" s="65"/>
      <c r="D28" s="62"/>
      <c r="E28" s="50"/>
      <c r="F28" s="393"/>
      <c r="G28" s="51"/>
      <c r="H28" s="805"/>
    </row>
    <row r="29" spans="1:8" ht="15.75" customHeight="1" x14ac:dyDescent="0.25">
      <c r="A29" s="823"/>
      <c r="B29" s="789"/>
      <c r="C29" s="65"/>
      <c r="D29" s="62"/>
      <c r="E29" s="50"/>
      <c r="F29" s="393"/>
      <c r="G29" s="51"/>
      <c r="H29" s="805"/>
    </row>
    <row r="30" spans="1:8" ht="15.75" customHeight="1" x14ac:dyDescent="0.25">
      <c r="A30" s="807"/>
      <c r="B30" s="809"/>
      <c r="C30" s="66"/>
      <c r="D30" s="67"/>
      <c r="E30" s="56"/>
      <c r="F30" s="386"/>
      <c r="G30" s="68"/>
      <c r="H30" s="806"/>
    </row>
    <row r="31" spans="1:8" ht="15.75" customHeight="1" x14ac:dyDescent="0.25">
      <c r="A31" s="814"/>
      <c r="B31" s="799"/>
      <c r="C31" s="57"/>
      <c r="D31" s="35"/>
      <c r="E31" s="69"/>
      <c r="F31" s="387"/>
      <c r="G31" s="36" t="s">
        <v>113</v>
      </c>
      <c r="H31" s="37">
        <f>SUM(G26:G30)</f>
        <v>35113.942014614549</v>
      </c>
    </row>
    <row r="32" spans="1:8" ht="15.75" customHeight="1" x14ac:dyDescent="0.25">
      <c r="A32" s="70"/>
      <c r="B32" s="70"/>
      <c r="C32" s="57"/>
      <c r="D32" s="35"/>
      <c r="E32" s="69"/>
      <c r="F32" s="394"/>
      <c r="G32" s="57"/>
      <c r="H32" s="72"/>
    </row>
    <row r="33" spans="1:8" ht="15.75" customHeight="1" x14ac:dyDescent="0.25">
      <c r="A33" s="70"/>
      <c r="B33" s="17"/>
      <c r="C33" s="17"/>
      <c r="D33" s="17"/>
      <c r="E33" s="829" t="s">
        <v>134</v>
      </c>
      <c r="F33" s="799"/>
      <c r="G33" s="799"/>
      <c r="H33" s="37">
        <f>ROUND((+H11+H17+H23+H31),4)</f>
        <v>142524.95910000001</v>
      </c>
    </row>
    <row r="34" spans="1:8" ht="15.75" customHeight="1" x14ac:dyDescent="0.25">
      <c r="A34" s="70"/>
      <c r="B34" s="70"/>
      <c r="C34" s="70"/>
      <c r="D34" s="18"/>
      <c r="E34" s="18"/>
      <c r="F34" s="383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383"/>
      <c r="G35" s="18"/>
      <c r="H35" s="17"/>
    </row>
    <row r="36" spans="1:8" ht="15.75" customHeight="1" x14ac:dyDescent="0.25">
      <c r="A36" s="825" t="s">
        <v>108</v>
      </c>
      <c r="B36" s="826"/>
      <c r="C36" s="827"/>
      <c r="D36" s="74" t="s">
        <v>136</v>
      </c>
      <c r="E36" s="74" t="s">
        <v>110</v>
      </c>
      <c r="F36" s="395" t="s">
        <v>111</v>
      </c>
      <c r="G36" s="88" t="s">
        <v>112</v>
      </c>
      <c r="H36" s="804"/>
    </row>
    <row r="37" spans="1:8" ht="15.75" customHeight="1" x14ac:dyDescent="0.25">
      <c r="A37" s="828" t="s">
        <v>137</v>
      </c>
      <c r="B37" s="788"/>
      <c r="C37" s="789"/>
      <c r="D37" s="76">
        <f>+'1 localizacion'!$D$37</f>
        <v>0.32</v>
      </c>
      <c r="E37" s="26"/>
      <c r="F37" s="396"/>
      <c r="G37" s="89">
        <f t="shared" ref="G37:G38" si="3">$H$33*D37</f>
        <v>45607.986912</v>
      </c>
      <c r="H37" s="805"/>
    </row>
    <row r="38" spans="1:8" ht="15.75" customHeight="1" x14ac:dyDescent="0.25">
      <c r="A38" s="828" t="s">
        <v>138</v>
      </c>
      <c r="B38" s="788"/>
      <c r="C38" s="789"/>
      <c r="D38" s="76">
        <v>0.05</v>
      </c>
      <c r="E38" s="29"/>
      <c r="F38" s="397"/>
      <c r="G38" s="89">
        <f t="shared" si="3"/>
        <v>7126.2479550000007</v>
      </c>
      <c r="H38" s="805"/>
    </row>
    <row r="39" spans="1:8" ht="15.75" customHeight="1" x14ac:dyDescent="0.25">
      <c r="A39" s="814"/>
      <c r="B39" s="799"/>
      <c r="C39" s="799"/>
      <c r="D39" s="34"/>
      <c r="E39" s="35"/>
      <c r="F39" s="387"/>
      <c r="G39" s="36" t="s">
        <v>113</v>
      </c>
      <c r="H39" s="37">
        <f>SUM(G37:G38)</f>
        <v>52734.234866999999</v>
      </c>
    </row>
    <row r="40" spans="1:8" ht="9.75" customHeight="1" x14ac:dyDescent="0.25">
      <c r="A40" s="70"/>
      <c r="B40" s="70"/>
      <c r="C40" s="70"/>
      <c r="D40" s="70"/>
      <c r="E40" s="70"/>
      <c r="F40" s="398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98"/>
      <c r="G41" s="33"/>
      <c r="H41" s="70"/>
    </row>
    <row r="42" spans="1:8" ht="15.75" customHeight="1" x14ac:dyDescent="0.25">
      <c r="A42" s="70"/>
      <c r="B42" s="17"/>
      <c r="C42" s="17"/>
      <c r="D42" s="17"/>
      <c r="E42" s="829" t="s">
        <v>139</v>
      </c>
      <c r="F42" s="799"/>
      <c r="G42" s="799"/>
      <c r="H42" s="37">
        <f>ROUND(H39+H33,0)</f>
        <v>195259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CCF0E-F96D-4051-BD13-E3F8E456065A}">
  <sheetPr>
    <pageSetUpPr fitToPage="1"/>
  </sheetPr>
  <dimension ref="A1:H42"/>
  <sheetViews>
    <sheetView view="pageBreakPreview" topLeftCell="A37" zoomScale="106" zoomScaleNormal="100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style="622" customWidth="1"/>
    <col min="2" max="2" width="11.42578125" style="622" customWidth="1"/>
    <col min="3" max="3" width="8.140625" style="622" customWidth="1"/>
    <col min="4" max="4" width="13.42578125" style="622" customWidth="1"/>
    <col min="5" max="5" width="9.85546875" style="622" customWidth="1"/>
    <col min="6" max="6" width="11.5703125" style="622" customWidth="1"/>
    <col min="7" max="7" width="10" style="622" customWidth="1"/>
    <col min="8" max="8" width="12.28515625" style="622" customWidth="1"/>
    <col min="9" max="26" width="12.5703125" style="622" customWidth="1"/>
    <col min="27" max="16384" width="14.42578125" style="622"/>
  </cols>
  <sheetData>
    <row r="1" spans="1:8" ht="17.25" customHeight="1" thickBot="1" x14ac:dyDescent="0.3">
      <c r="A1" s="899" t="s">
        <v>100</v>
      </c>
      <c r="B1" s="900"/>
      <c r="C1" s="900"/>
      <c r="D1" s="900"/>
      <c r="E1" s="900"/>
      <c r="F1" s="900"/>
      <c r="G1" s="900"/>
      <c r="H1" s="901"/>
    </row>
    <row r="2" spans="1:8" ht="15" customHeight="1" thickBot="1" x14ac:dyDescent="0.3">
      <c r="A2" s="902" t="s">
        <v>101</v>
      </c>
      <c r="B2" s="903"/>
      <c r="C2" s="903"/>
      <c r="D2" s="904"/>
      <c r="E2" s="902" t="s">
        <v>102</v>
      </c>
      <c r="F2" s="903"/>
      <c r="G2" s="903"/>
      <c r="H2" s="904"/>
    </row>
    <row r="3" spans="1:8" ht="9.75" customHeight="1" x14ac:dyDescent="0.25">
      <c r="A3" s="623"/>
      <c r="B3" s="623"/>
      <c r="C3" s="623"/>
      <c r="D3" s="623"/>
      <c r="E3" s="623"/>
      <c r="F3" s="624"/>
      <c r="G3" s="624"/>
      <c r="H3" s="623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14</v>
      </c>
    </row>
    <row r="5" spans="1:8" ht="24" customHeight="1" x14ac:dyDescent="0.25">
      <c r="A5" s="19" t="s">
        <v>105</v>
      </c>
      <c r="B5" s="800" t="str">
        <f>VLOOKUP(H4,'PRESUPUESTO DE OBRA'!A:E,2,0)</f>
        <v>Concreto de 21Mpa para graderías, andenes incluye formaleta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m³</v>
      </c>
    </row>
    <row r="6" spans="1:8" ht="15.75" thickBot="1" x14ac:dyDescent="0.3">
      <c r="A6" s="623" t="s">
        <v>107</v>
      </c>
      <c r="B6" s="623"/>
      <c r="C6" s="623"/>
      <c r="D6" s="623"/>
      <c r="E6" s="623"/>
      <c r="F6" s="624"/>
      <c r="G6" s="624"/>
      <c r="H6" s="623"/>
    </row>
    <row r="7" spans="1:8" ht="16.5" thickTop="1" thickBot="1" x14ac:dyDescent="0.3">
      <c r="A7" s="905" t="s">
        <v>108</v>
      </c>
      <c r="B7" s="906"/>
      <c r="C7" s="907"/>
      <c r="D7" s="625" t="s">
        <v>109</v>
      </c>
      <c r="E7" s="625" t="s">
        <v>110</v>
      </c>
      <c r="F7" s="625" t="s">
        <v>111</v>
      </c>
      <c r="G7" s="626" t="s">
        <v>112</v>
      </c>
      <c r="H7" s="908"/>
    </row>
    <row r="8" spans="1:8" ht="15.75" thickTop="1" x14ac:dyDescent="0.25">
      <c r="A8" s="911" t="s">
        <v>140</v>
      </c>
      <c r="B8" s="912"/>
      <c r="C8" s="913"/>
      <c r="D8" s="627" t="s">
        <v>57</v>
      </c>
      <c r="E8" s="628"/>
      <c r="F8" s="629"/>
      <c r="G8" s="630">
        <f>+H32*0.05</f>
        <v>12959.376205079698</v>
      </c>
      <c r="H8" s="909"/>
    </row>
    <row r="9" spans="1:8" x14ac:dyDescent="0.25">
      <c r="A9" s="914" t="s">
        <v>84</v>
      </c>
      <c r="B9" s="897"/>
      <c r="C9" s="898"/>
      <c r="D9" s="631" t="s">
        <v>206</v>
      </c>
      <c r="E9" s="632">
        <v>9994</v>
      </c>
      <c r="F9" s="633">
        <v>2</v>
      </c>
      <c r="G9" s="630">
        <f t="shared" ref="G9:G10" si="0">+E9/F9</f>
        <v>4997</v>
      </c>
      <c r="H9" s="909"/>
    </row>
    <row r="10" spans="1:8" ht="15.75" thickBot="1" x14ac:dyDescent="0.3">
      <c r="A10" s="914" t="s">
        <v>85</v>
      </c>
      <c r="B10" s="897"/>
      <c r="C10" s="898"/>
      <c r="D10" s="631" t="s">
        <v>206</v>
      </c>
      <c r="E10" s="632">
        <v>8416</v>
      </c>
      <c r="F10" s="633">
        <v>2</v>
      </c>
      <c r="G10" s="630">
        <f t="shared" si="0"/>
        <v>4208</v>
      </c>
      <c r="H10" s="910"/>
    </row>
    <row r="11" spans="1:8" ht="16.5" thickTop="1" thickBot="1" x14ac:dyDescent="0.3">
      <c r="A11" s="915"/>
      <c r="B11" s="916"/>
      <c r="C11" s="916"/>
      <c r="D11" s="634"/>
      <c r="E11" s="635"/>
      <c r="F11" s="636"/>
      <c r="G11" s="636" t="s">
        <v>113</v>
      </c>
      <c r="H11" s="637">
        <f>SUM(G8:G10)</f>
        <v>22164.376205079698</v>
      </c>
    </row>
    <row r="12" spans="1:8" ht="16.5" thickTop="1" thickBot="1" x14ac:dyDescent="0.3">
      <c r="A12" s="623" t="s">
        <v>114</v>
      </c>
      <c r="B12" s="623"/>
      <c r="C12" s="623"/>
      <c r="D12" s="623"/>
      <c r="E12" s="623"/>
      <c r="F12" s="624"/>
      <c r="G12" s="624"/>
      <c r="H12" s="623"/>
    </row>
    <row r="13" spans="1:8" ht="16.5" thickTop="1" thickBot="1" x14ac:dyDescent="0.3">
      <c r="A13" s="917" t="s">
        <v>108</v>
      </c>
      <c r="B13" s="918"/>
      <c r="C13" s="919"/>
      <c r="D13" s="638" t="s">
        <v>115</v>
      </c>
      <c r="E13" s="638" t="s">
        <v>116</v>
      </c>
      <c r="F13" s="638" t="s">
        <v>117</v>
      </c>
      <c r="G13" s="639" t="s">
        <v>112</v>
      </c>
      <c r="H13" s="640"/>
    </row>
    <row r="14" spans="1:8" ht="14.25" customHeight="1" thickTop="1" x14ac:dyDescent="0.25">
      <c r="A14" s="920" t="s">
        <v>45</v>
      </c>
      <c r="B14" s="912"/>
      <c r="C14" s="913"/>
      <c r="D14" s="641" t="s">
        <v>46</v>
      </c>
      <c r="E14" s="642">
        <v>768</v>
      </c>
      <c r="F14" s="643">
        <v>350</v>
      </c>
      <c r="G14" s="644">
        <f>+F14*E14</f>
        <v>268800</v>
      </c>
      <c r="H14" s="645"/>
    </row>
    <row r="15" spans="1:8" ht="14.25" customHeight="1" x14ac:dyDescent="0.25">
      <c r="A15" s="896" t="s">
        <v>48</v>
      </c>
      <c r="B15" s="897"/>
      <c r="C15" s="898"/>
      <c r="D15" s="646" t="s">
        <v>43</v>
      </c>
      <c r="E15" s="647">
        <v>99940</v>
      </c>
      <c r="F15" s="648">
        <v>0.8</v>
      </c>
      <c r="G15" s="630">
        <f t="shared" ref="G15:G20" si="1">E15*F15</f>
        <v>79952</v>
      </c>
      <c r="H15" s="645"/>
    </row>
    <row r="16" spans="1:8" ht="14.25" customHeight="1" x14ac:dyDescent="0.25">
      <c r="A16" s="896" t="s">
        <v>207</v>
      </c>
      <c r="B16" s="897"/>
      <c r="C16" s="898"/>
      <c r="D16" s="646" t="s">
        <v>43</v>
      </c>
      <c r="E16" s="649">
        <v>94680</v>
      </c>
      <c r="F16" s="648">
        <v>0.6</v>
      </c>
      <c r="G16" s="630">
        <f t="shared" si="1"/>
        <v>56808</v>
      </c>
      <c r="H16" s="645"/>
    </row>
    <row r="17" spans="1:8" ht="14.25" customHeight="1" x14ac:dyDescent="0.25">
      <c r="A17" s="650" t="s">
        <v>40</v>
      </c>
      <c r="B17" s="651"/>
      <c r="C17" s="652"/>
      <c r="D17" s="653" t="s">
        <v>41</v>
      </c>
      <c r="E17" s="654">
        <v>105</v>
      </c>
      <c r="F17" s="655">
        <v>150</v>
      </c>
      <c r="G17" s="630">
        <f t="shared" si="1"/>
        <v>15750</v>
      </c>
      <c r="H17" s="645"/>
    </row>
    <row r="18" spans="1:8" ht="14.25" customHeight="1" x14ac:dyDescent="0.25">
      <c r="A18" s="896" t="s">
        <v>49</v>
      </c>
      <c r="B18" s="897"/>
      <c r="C18" s="898"/>
      <c r="D18" s="646" t="s">
        <v>37</v>
      </c>
      <c r="E18" s="656">
        <v>5786</v>
      </c>
      <c r="F18" s="648">
        <v>1</v>
      </c>
      <c r="G18" s="630">
        <f t="shared" si="1"/>
        <v>5786</v>
      </c>
      <c r="H18" s="645"/>
    </row>
    <row r="19" spans="1:8" ht="14.25" customHeight="1" x14ac:dyDescent="0.25">
      <c r="A19" s="896" t="s">
        <v>50</v>
      </c>
      <c r="B19" s="897"/>
      <c r="C19" s="898"/>
      <c r="D19" s="646" t="s">
        <v>51</v>
      </c>
      <c r="E19" s="656">
        <v>5786</v>
      </c>
      <c r="F19" s="648">
        <v>0.2</v>
      </c>
      <c r="G19" s="630">
        <f t="shared" si="1"/>
        <v>1157.2</v>
      </c>
      <c r="H19" s="645"/>
    </row>
    <row r="20" spans="1:8" ht="14.25" customHeight="1" thickBot="1" x14ac:dyDescent="0.3">
      <c r="A20" s="650" t="s">
        <v>52</v>
      </c>
      <c r="B20" s="651"/>
      <c r="C20" s="652"/>
      <c r="D20" s="653" t="s">
        <v>208</v>
      </c>
      <c r="E20" s="656">
        <v>11572</v>
      </c>
      <c r="F20" s="655">
        <v>1.3</v>
      </c>
      <c r="G20" s="630">
        <f t="shared" si="1"/>
        <v>15043.6</v>
      </c>
      <c r="H20" s="645"/>
    </row>
    <row r="21" spans="1:8" ht="15.75" customHeight="1" thickTop="1" thickBot="1" x14ac:dyDescent="0.3">
      <c r="A21" s="915"/>
      <c r="B21" s="916"/>
      <c r="C21" s="916"/>
      <c r="D21" s="635"/>
      <c r="E21" s="635"/>
      <c r="F21" s="636"/>
      <c r="G21" s="636" t="s">
        <v>113</v>
      </c>
      <c r="H21" s="637">
        <f>SUM(G14:G20)</f>
        <v>443296.8</v>
      </c>
    </row>
    <row r="22" spans="1:8" ht="15.75" customHeight="1" thickTop="1" thickBot="1" x14ac:dyDescent="0.3">
      <c r="A22" s="623" t="s">
        <v>121</v>
      </c>
      <c r="B22" s="623"/>
      <c r="C22" s="623"/>
      <c r="D22" s="623"/>
      <c r="E22" s="623"/>
      <c r="F22" s="624"/>
      <c r="G22" s="624"/>
      <c r="H22" s="623"/>
    </row>
    <row r="23" spans="1:8" ht="23.45" customHeight="1" thickTop="1" thickBot="1" x14ac:dyDescent="0.3">
      <c r="A23" s="921" t="s">
        <v>122</v>
      </c>
      <c r="B23" s="912"/>
      <c r="C23" s="657" t="s">
        <v>123</v>
      </c>
      <c r="D23" s="657" t="s">
        <v>124</v>
      </c>
      <c r="E23" s="657" t="s">
        <v>125</v>
      </c>
      <c r="F23" s="657" t="s">
        <v>126</v>
      </c>
      <c r="G23" s="658" t="s">
        <v>112</v>
      </c>
      <c r="H23" s="922"/>
    </row>
    <row r="24" spans="1:8" ht="15.75" customHeight="1" thickTop="1" x14ac:dyDescent="0.25">
      <c r="A24" s="659" t="s">
        <v>48</v>
      </c>
      <c r="B24" s="660"/>
      <c r="C24" s="661" t="s">
        <v>43</v>
      </c>
      <c r="D24" s="662">
        <v>25</v>
      </c>
      <c r="E24" s="662">
        <f t="shared" ref="E24:E25" si="2">D24*F15</f>
        <v>20</v>
      </c>
      <c r="F24" s="662">
        <v>2340</v>
      </c>
      <c r="G24" s="662">
        <f t="shared" ref="G24:G25" si="3">+F24*E24</f>
        <v>46800</v>
      </c>
      <c r="H24" s="923"/>
    </row>
    <row r="25" spans="1:8" ht="15.75" customHeight="1" thickBot="1" x14ac:dyDescent="0.3">
      <c r="A25" s="924" t="s">
        <v>207</v>
      </c>
      <c r="B25" s="925"/>
      <c r="C25" s="663" t="s">
        <v>43</v>
      </c>
      <c r="D25" s="664">
        <v>25</v>
      </c>
      <c r="E25" s="665">
        <f t="shared" si="2"/>
        <v>15</v>
      </c>
      <c r="F25" s="665">
        <f>+F24</f>
        <v>2340</v>
      </c>
      <c r="G25" s="665">
        <f t="shared" si="3"/>
        <v>35100</v>
      </c>
      <c r="H25" s="923"/>
    </row>
    <row r="26" spans="1:8" ht="15.75" customHeight="1" thickTop="1" thickBot="1" x14ac:dyDescent="0.3">
      <c r="A26" s="915"/>
      <c r="B26" s="916"/>
      <c r="C26" s="666"/>
      <c r="D26" s="667"/>
      <c r="E26" s="635"/>
      <c r="F26" s="636"/>
      <c r="G26" s="636" t="s">
        <v>113</v>
      </c>
      <c r="H26" s="668">
        <f>SUM(G24:G25)</f>
        <v>81900</v>
      </c>
    </row>
    <row r="27" spans="1:8" ht="15.75" customHeight="1" thickTop="1" thickBot="1" x14ac:dyDescent="0.3">
      <c r="A27" s="623" t="s">
        <v>127</v>
      </c>
      <c r="B27" s="623"/>
      <c r="C27" s="623"/>
      <c r="D27" s="623"/>
      <c r="E27" s="623"/>
      <c r="F27" s="624"/>
      <c r="G27" s="624"/>
      <c r="H27" s="623"/>
    </row>
    <row r="28" spans="1:8" ht="15.75" customHeight="1" thickTop="1" thickBot="1" x14ac:dyDescent="0.3">
      <c r="A28" s="905" t="s">
        <v>128</v>
      </c>
      <c r="B28" s="907"/>
      <c r="C28" s="625" t="s">
        <v>129</v>
      </c>
      <c r="D28" s="625" t="s">
        <v>130</v>
      </c>
      <c r="E28" s="625" t="s">
        <v>131</v>
      </c>
      <c r="F28" s="625" t="s">
        <v>111</v>
      </c>
      <c r="G28" s="626" t="s">
        <v>112</v>
      </c>
      <c r="H28" s="908"/>
    </row>
    <row r="29" spans="1:8" ht="15.75" customHeight="1" thickTop="1" x14ac:dyDescent="0.25">
      <c r="A29" s="823" t="s">
        <v>142</v>
      </c>
      <c r="B29" s="789"/>
      <c r="C29" s="65">
        <f>+'BASE DE DATOS'!$D$3*2</f>
        <v>116728</v>
      </c>
      <c r="D29" s="62">
        <f>+'ANALISIS M.O'!$F$2</f>
        <v>1.7733266427932983</v>
      </c>
      <c r="E29" s="50">
        <f t="shared" ref="E29:E30" si="4">+D29*C29</f>
        <v>206996.87235997611</v>
      </c>
      <c r="F29" s="662">
        <v>1.517403011025424</v>
      </c>
      <c r="G29" s="669">
        <f t="shared" ref="G29:G30" si="5">+E29/F29</f>
        <v>136415.22446966326</v>
      </c>
      <c r="H29" s="909"/>
    </row>
    <row r="30" spans="1:8" ht="15.75" customHeight="1" x14ac:dyDescent="0.25">
      <c r="A30" s="823" t="s">
        <v>143</v>
      </c>
      <c r="B30" s="789"/>
      <c r="C30" s="50">
        <f>+'BASE DE DATOS'!$D$5</f>
        <v>105054</v>
      </c>
      <c r="D30" s="62">
        <f>+'ANALISIS M.O'!$F$2</f>
        <v>1.7733266427932983</v>
      </c>
      <c r="E30" s="86">
        <f t="shared" si="4"/>
        <v>186295.05713200718</v>
      </c>
      <c r="F30" s="662">
        <f>+F29</f>
        <v>1.517403011025424</v>
      </c>
      <c r="G30" s="669">
        <f t="shared" si="5"/>
        <v>122772.29963193068</v>
      </c>
      <c r="H30" s="909"/>
    </row>
    <row r="31" spans="1:8" ht="15.75" customHeight="1" thickBot="1" x14ac:dyDescent="0.3">
      <c r="A31" s="926"/>
      <c r="B31" s="925"/>
      <c r="C31" s="670"/>
      <c r="D31" s="671"/>
      <c r="E31" s="672"/>
      <c r="F31" s="673"/>
      <c r="G31" s="674"/>
      <c r="H31" s="910"/>
    </row>
    <row r="32" spans="1:8" ht="15.75" customHeight="1" thickTop="1" thickBot="1" x14ac:dyDescent="0.3">
      <c r="A32" s="915"/>
      <c r="B32" s="916"/>
      <c r="C32" s="666"/>
      <c r="D32" s="635"/>
      <c r="E32" s="675"/>
      <c r="F32" s="636"/>
      <c r="G32" s="636" t="s">
        <v>113</v>
      </c>
      <c r="H32" s="637">
        <f>SUM(G29:G31)</f>
        <v>259187.52410159394</v>
      </c>
    </row>
    <row r="34" spans="1:8" ht="15.75" customHeight="1" thickTop="1" thickBot="1" x14ac:dyDescent="0.3">
      <c r="A34" s="628"/>
      <c r="B34" s="623"/>
      <c r="C34" s="623"/>
      <c r="D34" s="623"/>
      <c r="E34" s="927" t="s">
        <v>134</v>
      </c>
      <c r="F34" s="916"/>
      <c r="G34" s="916"/>
      <c r="H34" s="637">
        <f>ROUND((+H11+H21+H26+H32),4)</f>
        <v>806548.70030000003</v>
      </c>
    </row>
    <row r="35" spans="1:8" ht="15.75" customHeight="1" thickTop="1" thickBot="1" x14ac:dyDescent="0.3">
      <c r="A35" s="623" t="s">
        <v>135</v>
      </c>
      <c r="B35" s="623"/>
      <c r="C35" s="623"/>
      <c r="D35" s="623"/>
      <c r="E35" s="623"/>
      <c r="F35" s="624"/>
      <c r="G35" s="624"/>
      <c r="H35" s="623"/>
    </row>
    <row r="36" spans="1:8" ht="15.75" customHeight="1" thickTop="1" x14ac:dyDescent="0.25">
      <c r="A36" s="917" t="s">
        <v>108</v>
      </c>
      <c r="B36" s="918"/>
      <c r="C36" s="919"/>
      <c r="D36" s="638" t="s">
        <v>136</v>
      </c>
      <c r="E36" s="638" t="s">
        <v>110</v>
      </c>
      <c r="F36" s="638" t="s">
        <v>111</v>
      </c>
      <c r="G36" s="639" t="s">
        <v>112</v>
      </c>
      <c r="H36" s="908"/>
    </row>
    <row r="37" spans="1:8" ht="15.75" customHeight="1" x14ac:dyDescent="0.25">
      <c r="A37" s="928" t="s">
        <v>137</v>
      </c>
      <c r="B37" s="897"/>
      <c r="C37" s="898"/>
      <c r="D37" s="676">
        <v>0.32</v>
      </c>
      <c r="E37" s="677"/>
      <c r="F37" s="678"/>
      <c r="G37" s="679">
        <f t="shared" ref="G37:G38" si="6">$H$34*D37</f>
        <v>258095.58409600001</v>
      </c>
      <c r="H37" s="909"/>
    </row>
    <row r="38" spans="1:8" ht="15.75" customHeight="1" thickBot="1" x14ac:dyDescent="0.3">
      <c r="A38" s="928" t="s">
        <v>138</v>
      </c>
      <c r="B38" s="897"/>
      <c r="C38" s="898"/>
      <c r="D38" s="676">
        <v>0.05</v>
      </c>
      <c r="E38" s="633"/>
      <c r="F38" s="633"/>
      <c r="G38" s="679">
        <f t="shared" si="6"/>
        <v>40327.435015000003</v>
      </c>
      <c r="H38" s="909"/>
    </row>
    <row r="39" spans="1:8" ht="15.75" customHeight="1" thickTop="1" thickBot="1" x14ac:dyDescent="0.3">
      <c r="A39" s="915"/>
      <c r="B39" s="916"/>
      <c r="C39" s="916"/>
      <c r="D39" s="634"/>
      <c r="E39" s="635"/>
      <c r="F39" s="636"/>
      <c r="G39" s="636" t="s">
        <v>113</v>
      </c>
      <c r="H39" s="637">
        <f>SUM(G37:G38)</f>
        <v>298423.019111</v>
      </c>
    </row>
    <row r="40" spans="1:8" ht="9.75" customHeight="1" thickTop="1" x14ac:dyDescent="0.25">
      <c r="A40" s="628"/>
      <c r="B40" s="628"/>
      <c r="C40" s="628"/>
      <c r="D40" s="628"/>
      <c r="E40" s="628"/>
      <c r="F40" s="680"/>
      <c r="G40" s="680"/>
      <c r="H40" s="628"/>
    </row>
    <row r="41" spans="1:8" ht="9.75" customHeight="1" thickBot="1" x14ac:dyDescent="0.3">
      <c r="A41" s="628"/>
      <c r="B41" s="628"/>
      <c r="C41" s="628"/>
      <c r="D41" s="628"/>
      <c r="E41" s="628"/>
      <c r="F41" s="680"/>
      <c r="G41" s="680"/>
      <c r="H41" s="628"/>
    </row>
    <row r="42" spans="1:8" ht="15.75" customHeight="1" thickTop="1" thickBot="1" x14ac:dyDescent="0.3">
      <c r="A42" s="628"/>
      <c r="B42" s="623"/>
      <c r="C42" s="623"/>
      <c r="D42" s="623"/>
      <c r="E42" s="927" t="s">
        <v>139</v>
      </c>
      <c r="F42" s="916"/>
      <c r="G42" s="916"/>
      <c r="H42" s="637">
        <f>ROUND(H39+H34,0)</f>
        <v>1104972</v>
      </c>
    </row>
  </sheetData>
  <mergeCells count="35">
    <mergeCell ref="E42:G42"/>
    <mergeCell ref="E34:G34"/>
    <mergeCell ref="A36:C36"/>
    <mergeCell ref="H36:H38"/>
    <mergeCell ref="A37:C37"/>
    <mergeCell ref="A38:C38"/>
    <mergeCell ref="A39:C39"/>
    <mergeCell ref="A32:B32"/>
    <mergeCell ref="A19:C19"/>
    <mergeCell ref="A21:C21"/>
    <mergeCell ref="A23:B23"/>
    <mergeCell ref="H23:H25"/>
    <mergeCell ref="A25:B25"/>
    <mergeCell ref="A26:B26"/>
    <mergeCell ref="A28:B28"/>
    <mergeCell ref="H28:H31"/>
    <mergeCell ref="A29:B29"/>
    <mergeCell ref="A30:B30"/>
    <mergeCell ref="A31:B31"/>
    <mergeCell ref="A18:C18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</mergeCells>
  <pageMargins left="0.51181102362204722" right="0.51181102362204722" top="0.55118110236220474" bottom="0.55118110236220474" header="0" footer="0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H45"/>
  <sheetViews>
    <sheetView view="pageBreakPreview" zoomScale="92" zoomScaleNormal="100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11.140625" customWidth="1"/>
    <col min="9" max="26" width="12.5703125" customWidth="1"/>
  </cols>
  <sheetData>
    <row r="1" spans="1:8" ht="17.25" customHeight="1" x14ac:dyDescent="0.25">
      <c r="A1" s="792" t="s">
        <v>100</v>
      </c>
      <c r="B1" s="793"/>
      <c r="C1" s="793"/>
      <c r="D1" s="793"/>
      <c r="E1" s="793"/>
      <c r="F1" s="793"/>
      <c r="G1" s="793"/>
      <c r="H1" s="794"/>
    </row>
    <row r="2" spans="1:8" ht="15" customHeight="1" x14ac:dyDescent="0.25">
      <c r="A2" s="795" t="s">
        <v>101</v>
      </c>
      <c r="B2" s="796"/>
      <c r="C2" s="796"/>
      <c r="D2" s="797"/>
      <c r="E2" s="795" t="s">
        <v>102</v>
      </c>
      <c r="F2" s="796"/>
      <c r="G2" s="796"/>
      <c r="H2" s="797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15</v>
      </c>
    </row>
    <row r="5" spans="1:8" ht="24" customHeight="1" x14ac:dyDescent="0.25">
      <c r="A5" s="19" t="s">
        <v>105</v>
      </c>
      <c r="B5" s="800" t="str">
        <f>VLOOKUP(H4,'PRESUPUESTO DE OBRA'!A:E,2,0)</f>
        <v xml:space="preserve">Concreto para pavimento 42MR hecho en obra incluye formaleta y acelerante a 7 días 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01" t="s">
        <v>108</v>
      </c>
      <c r="B7" s="802"/>
      <c r="C7" s="803"/>
      <c r="D7" s="23" t="s">
        <v>109</v>
      </c>
      <c r="E7" s="23" t="s">
        <v>110</v>
      </c>
      <c r="F7" s="23" t="s">
        <v>111</v>
      </c>
      <c r="G7" s="24" t="s">
        <v>112</v>
      </c>
      <c r="H7" s="804"/>
    </row>
    <row r="8" spans="1:8" x14ac:dyDescent="0.25">
      <c r="A8" s="810" t="s">
        <v>140</v>
      </c>
      <c r="B8" s="811"/>
      <c r="C8" s="812"/>
      <c r="D8" s="98" t="s">
        <v>57</v>
      </c>
      <c r="E8" s="70"/>
      <c r="F8" s="151"/>
      <c r="G8" s="81">
        <f>+H35*0.05</f>
        <v>20329.701123563824</v>
      </c>
      <c r="H8" s="805"/>
    </row>
    <row r="9" spans="1:8" x14ac:dyDescent="0.25">
      <c r="A9" s="823" t="s">
        <v>84</v>
      </c>
      <c r="B9" s="788"/>
      <c r="C9" s="789"/>
      <c r="D9" s="152" t="s">
        <v>206</v>
      </c>
      <c r="E9" s="153">
        <f>+'BASE DE DATOS'!D78</f>
        <v>10504</v>
      </c>
      <c r="F9" s="29">
        <v>1</v>
      </c>
      <c r="G9" s="81">
        <f t="shared" ref="G9:G12" si="0">+E9/F9</f>
        <v>10504</v>
      </c>
      <c r="H9" s="805"/>
    </row>
    <row r="10" spans="1:8" x14ac:dyDescent="0.25">
      <c r="A10" s="823" t="s">
        <v>209</v>
      </c>
      <c r="B10" s="788"/>
      <c r="C10" s="789"/>
      <c r="D10" s="152" t="s">
        <v>206</v>
      </c>
      <c r="E10" s="153">
        <f>+'BASE DE DATOS'!D80</f>
        <v>15479</v>
      </c>
      <c r="F10" s="29">
        <v>1</v>
      </c>
      <c r="G10" s="81">
        <f t="shared" si="0"/>
        <v>15479</v>
      </c>
      <c r="H10" s="805"/>
    </row>
    <row r="11" spans="1:8" x14ac:dyDescent="0.25">
      <c r="A11" s="823" t="s">
        <v>210</v>
      </c>
      <c r="B11" s="788"/>
      <c r="C11" s="789"/>
      <c r="D11" s="152" t="s">
        <v>206</v>
      </c>
      <c r="E11" s="29">
        <f>+'BASE DE DATOS'!D87</f>
        <v>6634</v>
      </c>
      <c r="F11" s="29">
        <v>1</v>
      </c>
      <c r="G11" s="81">
        <f t="shared" si="0"/>
        <v>6634</v>
      </c>
      <c r="H11" s="805"/>
    </row>
    <row r="12" spans="1:8" x14ac:dyDescent="0.25">
      <c r="A12" s="823" t="s">
        <v>85</v>
      </c>
      <c r="B12" s="788"/>
      <c r="C12" s="789"/>
      <c r="D12" s="152" t="s">
        <v>206</v>
      </c>
      <c r="E12" s="168">
        <f>+'BASE DE DATOS'!D79</f>
        <v>8845</v>
      </c>
      <c r="F12" s="43">
        <v>1</v>
      </c>
      <c r="G12" s="81">
        <f t="shared" si="0"/>
        <v>8845</v>
      </c>
      <c r="H12" s="806"/>
    </row>
    <row r="13" spans="1:8" x14ac:dyDescent="0.25">
      <c r="A13" s="814"/>
      <c r="B13" s="799"/>
      <c r="C13" s="799"/>
      <c r="D13" s="34"/>
      <c r="E13" s="35"/>
      <c r="F13" s="36"/>
      <c r="G13" s="36" t="s">
        <v>113</v>
      </c>
      <c r="H13" s="37">
        <f>SUM(G8:G12)</f>
        <v>61791.70112356382</v>
      </c>
    </row>
    <row r="14" spans="1:8" x14ac:dyDescent="0.25">
      <c r="A14" s="17" t="s">
        <v>114</v>
      </c>
      <c r="B14" s="17"/>
      <c r="C14" s="17"/>
      <c r="D14" s="17"/>
      <c r="E14" s="17"/>
      <c r="F14" s="18"/>
      <c r="G14" s="18"/>
      <c r="H14" s="17"/>
    </row>
    <row r="15" spans="1:8" x14ac:dyDescent="0.25">
      <c r="A15" s="825" t="s">
        <v>108</v>
      </c>
      <c r="B15" s="826"/>
      <c r="C15" s="827"/>
      <c r="D15" s="74" t="s">
        <v>115</v>
      </c>
      <c r="E15" s="74" t="s">
        <v>116</v>
      </c>
      <c r="F15" s="74" t="s">
        <v>117</v>
      </c>
      <c r="G15" s="88" t="s">
        <v>112</v>
      </c>
      <c r="H15" s="38"/>
    </row>
    <row r="16" spans="1:8" ht="14.25" customHeight="1" x14ac:dyDescent="0.25">
      <c r="A16" s="895" t="s">
        <v>45</v>
      </c>
      <c r="B16" s="811"/>
      <c r="C16" s="812"/>
      <c r="D16" s="39" t="s">
        <v>46</v>
      </c>
      <c r="E16" s="63">
        <f>+'BASE DE DATOS'!D35</f>
        <v>807</v>
      </c>
      <c r="F16" s="84">
        <v>500</v>
      </c>
      <c r="G16" s="104">
        <f>+F16*E16</f>
        <v>403500</v>
      </c>
      <c r="H16" s="147"/>
    </row>
    <row r="17" spans="1:8" ht="14.25" customHeight="1" x14ac:dyDescent="0.25">
      <c r="A17" s="832" t="s">
        <v>48</v>
      </c>
      <c r="B17" s="788"/>
      <c r="C17" s="789"/>
      <c r="D17" s="82" t="s">
        <v>43</v>
      </c>
      <c r="E17" s="50">
        <f>+'BASE DE DATOS'!D37</f>
        <v>105037</v>
      </c>
      <c r="F17" s="154">
        <v>0.7</v>
      </c>
      <c r="G17" s="81">
        <f t="shared" ref="G17:G24" si="1">E17*F17</f>
        <v>73525.899999999994</v>
      </c>
      <c r="H17" s="147"/>
    </row>
    <row r="18" spans="1:8" ht="14.25" customHeight="1" x14ac:dyDescent="0.25">
      <c r="A18" s="832" t="s">
        <v>207</v>
      </c>
      <c r="B18" s="788"/>
      <c r="C18" s="789"/>
      <c r="D18" s="82" t="s">
        <v>43</v>
      </c>
      <c r="E18" s="155">
        <f>+'BASE DE DATOS'!D36</f>
        <v>99509</v>
      </c>
      <c r="F18" s="154">
        <v>0.7</v>
      </c>
      <c r="G18" s="81">
        <f t="shared" si="1"/>
        <v>69656.299999999988</v>
      </c>
      <c r="H18" s="147"/>
    </row>
    <row r="19" spans="1:8" ht="14.25" customHeight="1" x14ac:dyDescent="0.25">
      <c r="A19" s="156" t="s">
        <v>40</v>
      </c>
      <c r="B19" s="157"/>
      <c r="C19" s="158"/>
      <c r="D19" s="159" t="s">
        <v>41</v>
      </c>
      <c r="E19" s="160">
        <f>+'BASE DE DATOS'!D31</f>
        <v>110</v>
      </c>
      <c r="F19" s="161">
        <v>150</v>
      </c>
      <c r="G19" s="81">
        <f t="shared" si="1"/>
        <v>16500</v>
      </c>
      <c r="H19" s="147"/>
    </row>
    <row r="20" spans="1:8" x14ac:dyDescent="0.25">
      <c r="A20" s="156" t="s">
        <v>87</v>
      </c>
      <c r="B20" s="157"/>
      <c r="C20" s="158"/>
      <c r="D20" s="159" t="s">
        <v>39</v>
      </c>
      <c r="E20" s="160">
        <f>+'BASE DE DATOS'!D81</f>
        <v>4976</v>
      </c>
      <c r="F20" s="161">
        <v>0.3</v>
      </c>
      <c r="G20" s="81">
        <f t="shared" si="1"/>
        <v>1492.8</v>
      </c>
      <c r="H20" s="41"/>
    </row>
    <row r="21" spans="1:8" ht="14.25" customHeight="1" x14ac:dyDescent="0.25">
      <c r="A21" s="832" t="s">
        <v>49</v>
      </c>
      <c r="B21" s="788"/>
      <c r="C21" s="789"/>
      <c r="D21" s="82" t="s">
        <v>37</v>
      </c>
      <c r="E21" s="79">
        <f>+'BASE DE DATOS'!D38</f>
        <v>6082</v>
      </c>
      <c r="F21" s="154">
        <v>1</v>
      </c>
      <c r="G21" s="81">
        <f t="shared" si="1"/>
        <v>6082</v>
      </c>
      <c r="H21" s="147"/>
    </row>
    <row r="22" spans="1:8" ht="14.25" customHeight="1" x14ac:dyDescent="0.25">
      <c r="A22" s="832" t="s">
        <v>50</v>
      </c>
      <c r="B22" s="788"/>
      <c r="C22" s="789"/>
      <c r="D22" s="82" t="s">
        <v>51</v>
      </c>
      <c r="E22" s="79">
        <f>+'BASE DE DATOS'!D39</f>
        <v>6082</v>
      </c>
      <c r="F22" s="154">
        <v>0.2</v>
      </c>
      <c r="G22" s="81">
        <f t="shared" si="1"/>
        <v>1216.4000000000001</v>
      </c>
      <c r="H22" s="147"/>
    </row>
    <row r="23" spans="1:8" ht="14.25" customHeight="1" x14ac:dyDescent="0.25">
      <c r="A23" s="156" t="s">
        <v>211</v>
      </c>
      <c r="B23" s="169"/>
      <c r="C23" s="170"/>
      <c r="D23" s="159" t="s">
        <v>46</v>
      </c>
      <c r="E23" s="79">
        <f>+'BASE DE DATOS'!D50</f>
        <v>18575</v>
      </c>
      <c r="F23" s="171">
        <f>2/100*F16</f>
        <v>10</v>
      </c>
      <c r="G23" s="81">
        <f t="shared" si="1"/>
        <v>185750</v>
      </c>
      <c r="H23" s="147"/>
    </row>
    <row r="24" spans="1:8" ht="14.25" customHeight="1" x14ac:dyDescent="0.25">
      <c r="A24" s="156" t="s">
        <v>52</v>
      </c>
      <c r="B24" s="157"/>
      <c r="C24" s="158"/>
      <c r="D24" s="159" t="s">
        <v>208</v>
      </c>
      <c r="E24" s="79">
        <f>+'BASE DE DATOS'!D40</f>
        <v>12162</v>
      </c>
      <c r="F24" s="161">
        <v>1.3</v>
      </c>
      <c r="G24" s="81">
        <f t="shared" si="1"/>
        <v>15810.6</v>
      </c>
      <c r="H24" s="147"/>
    </row>
    <row r="25" spans="1:8" ht="15.75" customHeight="1" x14ac:dyDescent="0.25">
      <c r="A25" s="814"/>
      <c r="B25" s="799"/>
      <c r="C25" s="799"/>
      <c r="D25" s="35"/>
      <c r="E25" s="35"/>
      <c r="F25" s="36"/>
      <c r="G25" s="36" t="s">
        <v>113</v>
      </c>
      <c r="H25" s="37">
        <f>SUM(G16:G24)</f>
        <v>773534</v>
      </c>
    </row>
    <row r="26" spans="1:8" ht="15.75" customHeight="1" x14ac:dyDescent="0.25">
      <c r="A26" s="17" t="s">
        <v>121</v>
      </c>
      <c r="B26" s="17"/>
      <c r="C26" s="17"/>
      <c r="D26" s="17"/>
      <c r="E26" s="17"/>
      <c r="F26" s="18"/>
      <c r="G26" s="18"/>
      <c r="H26" s="17"/>
    </row>
    <row r="27" spans="1:8" ht="22.5" x14ac:dyDescent="0.25">
      <c r="A27" s="821" t="s">
        <v>122</v>
      </c>
      <c r="B27" s="822"/>
      <c r="C27" s="47" t="s">
        <v>123</v>
      </c>
      <c r="D27" s="47" t="s">
        <v>124</v>
      </c>
      <c r="E27" s="47" t="s">
        <v>125</v>
      </c>
      <c r="F27" s="47" t="s">
        <v>126</v>
      </c>
      <c r="G27" s="48" t="s">
        <v>112</v>
      </c>
      <c r="H27" s="818"/>
    </row>
    <row r="28" spans="1:8" ht="15.75" customHeight="1" x14ac:dyDescent="0.25">
      <c r="A28" s="162" t="s">
        <v>48</v>
      </c>
      <c r="B28" s="163"/>
      <c r="C28" s="172" t="s">
        <v>43</v>
      </c>
      <c r="D28" s="95">
        <v>25</v>
      </c>
      <c r="E28" s="95">
        <f>D28*F17</f>
        <v>17.5</v>
      </c>
      <c r="F28" s="95">
        <v>2340</v>
      </c>
      <c r="G28" s="95">
        <f t="shared" ref="G28:G29" si="2">+F28*E28</f>
        <v>40950</v>
      </c>
      <c r="H28" s="819"/>
    </row>
    <row r="29" spans="1:8" ht="15.75" customHeight="1" x14ac:dyDescent="0.25">
      <c r="A29" s="929" t="s">
        <v>207</v>
      </c>
      <c r="B29" s="809"/>
      <c r="C29" s="165" t="s">
        <v>43</v>
      </c>
      <c r="D29" s="166">
        <v>25</v>
      </c>
      <c r="E29" s="167">
        <f t="shared" ref="E29" si="3">D29*F18</f>
        <v>17.5</v>
      </c>
      <c r="F29" s="167">
        <f>+F28</f>
        <v>2340</v>
      </c>
      <c r="G29" s="167">
        <f t="shared" si="2"/>
        <v>40950</v>
      </c>
      <c r="H29" s="819"/>
    </row>
    <row r="30" spans="1:8" ht="15.75" customHeight="1" x14ac:dyDescent="0.25">
      <c r="A30" s="814"/>
      <c r="B30" s="799"/>
      <c r="C30" s="57"/>
      <c r="D30" s="58"/>
      <c r="E30" s="35"/>
      <c r="F30" s="36"/>
      <c r="G30" s="36" t="s">
        <v>113</v>
      </c>
      <c r="H30" s="59">
        <f>SUM(G28:G29)</f>
        <v>81900</v>
      </c>
    </row>
    <row r="31" spans="1:8" ht="15.75" customHeight="1" x14ac:dyDescent="0.25">
      <c r="A31" s="17" t="s">
        <v>127</v>
      </c>
      <c r="B31" s="17"/>
      <c r="C31" s="17"/>
      <c r="D31" s="17"/>
      <c r="E31" s="17"/>
      <c r="F31" s="18"/>
      <c r="G31" s="18"/>
      <c r="H31" s="17"/>
    </row>
    <row r="32" spans="1:8" ht="15.75" customHeight="1" x14ac:dyDescent="0.25">
      <c r="A32" s="801" t="s">
        <v>128</v>
      </c>
      <c r="B32" s="803"/>
      <c r="C32" s="23" t="s">
        <v>129</v>
      </c>
      <c r="D32" s="23" t="s">
        <v>130</v>
      </c>
      <c r="E32" s="23" t="s">
        <v>131</v>
      </c>
      <c r="F32" s="23" t="s">
        <v>111</v>
      </c>
      <c r="G32" s="24" t="s">
        <v>112</v>
      </c>
      <c r="H32" s="804"/>
    </row>
    <row r="33" spans="1:8" ht="15.75" customHeight="1" x14ac:dyDescent="0.25">
      <c r="A33" s="823" t="s">
        <v>142</v>
      </c>
      <c r="B33" s="789"/>
      <c r="C33" s="65">
        <f>+'BASE DE DATOS'!$D$3*2</f>
        <v>116728</v>
      </c>
      <c r="D33" s="62">
        <f>+'ANALISIS M.O'!$F$2</f>
        <v>1.7733266427932983</v>
      </c>
      <c r="E33" s="50">
        <f t="shared" ref="E33:E34" si="4">+D33*C33</f>
        <v>206996.87235997611</v>
      </c>
      <c r="F33" s="95">
        <v>0.96728409114712721</v>
      </c>
      <c r="G33" s="85">
        <f t="shared" ref="G33:G34" si="5">+E33/F33</f>
        <v>213998.01180901588</v>
      </c>
      <c r="H33" s="805"/>
    </row>
    <row r="34" spans="1:8" ht="15.75" customHeight="1" x14ac:dyDescent="0.25">
      <c r="A34" s="929" t="s">
        <v>143</v>
      </c>
      <c r="B34" s="809"/>
      <c r="C34" s="50">
        <f>+'BASE DE DATOS'!$D$5</f>
        <v>105054</v>
      </c>
      <c r="D34" s="62">
        <f>+'ANALISIS M.O'!$F$2</f>
        <v>1.7733266427932983</v>
      </c>
      <c r="E34" s="66">
        <f t="shared" si="4"/>
        <v>186295.05713200718</v>
      </c>
      <c r="F34" s="167">
        <f>+F33</f>
        <v>0.96728409114712721</v>
      </c>
      <c r="G34" s="173">
        <f t="shared" si="5"/>
        <v>192596.01066226061</v>
      </c>
      <c r="H34" s="805"/>
    </row>
    <row r="35" spans="1:8" ht="15.75" customHeight="1" x14ac:dyDescent="0.25">
      <c r="A35" s="814"/>
      <c r="B35" s="799"/>
      <c r="C35" s="57"/>
      <c r="D35" s="35"/>
      <c r="E35" s="69"/>
      <c r="F35" s="36"/>
      <c r="G35" s="36" t="s">
        <v>113</v>
      </c>
      <c r="H35" s="37">
        <f>SUM(G33:G34)</f>
        <v>406594.02247127646</v>
      </c>
    </row>
    <row r="36" spans="1:8" ht="15.75" customHeight="1" x14ac:dyDescent="0.25">
      <c r="A36" s="70"/>
      <c r="B36" s="70"/>
      <c r="C36" s="57"/>
      <c r="D36" s="35"/>
      <c r="E36" s="69"/>
      <c r="F36" s="71"/>
      <c r="G36" s="57"/>
      <c r="H36" s="72"/>
    </row>
    <row r="37" spans="1:8" ht="15.75" customHeight="1" x14ac:dyDescent="0.25">
      <c r="A37" s="70"/>
      <c r="B37" s="17"/>
      <c r="C37" s="17"/>
      <c r="D37" s="17"/>
      <c r="E37" s="829" t="s">
        <v>134</v>
      </c>
      <c r="F37" s="799"/>
      <c r="G37" s="799"/>
      <c r="H37" s="37">
        <f>ROUND((+H13+H25+H30+H35),4)</f>
        <v>1323819.7235999999</v>
      </c>
    </row>
    <row r="38" spans="1:8" ht="15.75" customHeight="1" x14ac:dyDescent="0.25">
      <c r="A38" s="17" t="s">
        <v>135</v>
      </c>
      <c r="B38" s="17"/>
      <c r="C38" s="17"/>
      <c r="D38" s="17"/>
      <c r="E38" s="17"/>
      <c r="F38" s="18"/>
      <c r="G38" s="18"/>
      <c r="H38" s="17"/>
    </row>
    <row r="39" spans="1:8" ht="15.75" customHeight="1" x14ac:dyDescent="0.25">
      <c r="A39" s="825" t="s">
        <v>108</v>
      </c>
      <c r="B39" s="826"/>
      <c r="C39" s="827"/>
      <c r="D39" s="74" t="s">
        <v>136</v>
      </c>
      <c r="E39" s="74" t="s">
        <v>110</v>
      </c>
      <c r="F39" s="74" t="s">
        <v>111</v>
      </c>
      <c r="G39" s="88" t="s">
        <v>112</v>
      </c>
      <c r="H39" s="804"/>
    </row>
    <row r="40" spans="1:8" ht="15.75" customHeight="1" x14ac:dyDescent="0.25">
      <c r="A40" s="828" t="s">
        <v>137</v>
      </c>
      <c r="B40" s="788"/>
      <c r="C40" s="789"/>
      <c r="D40" s="76">
        <f>+'1 localizacion'!$D$37</f>
        <v>0.32</v>
      </c>
      <c r="E40" s="26"/>
      <c r="F40" s="27"/>
      <c r="G40" s="89">
        <f t="shared" ref="G40:G41" si="6">$H$37*D40</f>
        <v>423622.311552</v>
      </c>
      <c r="H40" s="805"/>
    </row>
    <row r="41" spans="1:8" ht="15.75" customHeight="1" x14ac:dyDescent="0.25">
      <c r="A41" s="828" t="s">
        <v>138</v>
      </c>
      <c r="B41" s="788"/>
      <c r="C41" s="789"/>
      <c r="D41" s="76">
        <v>0.05</v>
      </c>
      <c r="E41" s="29"/>
      <c r="F41" s="29"/>
      <c r="G41" s="89">
        <f t="shared" si="6"/>
        <v>66190.986179999993</v>
      </c>
      <c r="H41" s="805"/>
    </row>
    <row r="42" spans="1:8" ht="15.75" customHeight="1" x14ac:dyDescent="0.25">
      <c r="A42" s="814"/>
      <c r="B42" s="799"/>
      <c r="C42" s="799"/>
      <c r="D42" s="34"/>
      <c r="E42" s="35"/>
      <c r="F42" s="36"/>
      <c r="G42" s="36" t="s">
        <v>113</v>
      </c>
      <c r="H42" s="37">
        <f>SUM(G40:G41)</f>
        <v>489813.29773200001</v>
      </c>
    </row>
    <row r="43" spans="1:8" ht="9.75" customHeight="1" x14ac:dyDescent="0.25">
      <c r="A43" s="70"/>
      <c r="B43" s="70"/>
      <c r="C43" s="70"/>
      <c r="D43" s="70"/>
      <c r="E43" s="70"/>
      <c r="F43" s="33"/>
      <c r="G43" s="33"/>
      <c r="H43" s="70"/>
    </row>
    <row r="44" spans="1:8" ht="9.75" customHeight="1" x14ac:dyDescent="0.25">
      <c r="A44" s="70"/>
      <c r="B44" s="70"/>
      <c r="C44" s="70"/>
      <c r="D44" s="70"/>
      <c r="E44" s="70"/>
      <c r="F44" s="33"/>
      <c r="G44" s="33"/>
      <c r="H44" s="70"/>
    </row>
    <row r="45" spans="1:8" ht="15.75" customHeight="1" x14ac:dyDescent="0.25">
      <c r="A45" s="70"/>
      <c r="B45" s="17"/>
      <c r="C45" s="17"/>
      <c r="D45" s="17"/>
      <c r="E45" s="829" t="s">
        <v>139</v>
      </c>
      <c r="F45" s="799"/>
      <c r="G45" s="799"/>
      <c r="H45" s="37">
        <f>ROUND(H42+H37,0)</f>
        <v>1813633</v>
      </c>
    </row>
  </sheetData>
  <mergeCells count="36">
    <mergeCell ref="E45:G45"/>
    <mergeCell ref="A33:B33"/>
    <mergeCell ref="A34:B34"/>
    <mergeCell ref="A35:B35"/>
    <mergeCell ref="A39:C39"/>
    <mergeCell ref="A40:C40"/>
    <mergeCell ref="A41:C41"/>
    <mergeCell ref="A42:C42"/>
    <mergeCell ref="H27:H29"/>
    <mergeCell ref="H32:H34"/>
    <mergeCell ref="H39:H41"/>
    <mergeCell ref="A21:C21"/>
    <mergeCell ref="A22:C22"/>
    <mergeCell ref="A25:C25"/>
    <mergeCell ref="A27:B27"/>
    <mergeCell ref="A29:B29"/>
    <mergeCell ref="A30:B30"/>
    <mergeCell ref="A32:B32"/>
    <mergeCell ref="E37:G37"/>
    <mergeCell ref="A13:C13"/>
    <mergeCell ref="A15:C15"/>
    <mergeCell ref="A16:C16"/>
    <mergeCell ref="A17:C17"/>
    <mergeCell ref="A18:C18"/>
    <mergeCell ref="A8:C8"/>
    <mergeCell ref="A9:C9"/>
    <mergeCell ref="A1:H1"/>
    <mergeCell ref="A2:D2"/>
    <mergeCell ref="E2:H2"/>
    <mergeCell ref="B4:F4"/>
    <mergeCell ref="B5:F5"/>
    <mergeCell ref="A7:C7"/>
    <mergeCell ref="H7:H12"/>
    <mergeCell ref="A12:C12"/>
    <mergeCell ref="A10:C10"/>
    <mergeCell ref="A11:C11"/>
  </mergeCells>
  <pageMargins left="0.51181102362204722" right="0.51181102362204722" top="0.55118110236220474" bottom="0.55118110236220474" header="0" footer="0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L45"/>
  <sheetViews>
    <sheetView view="pageBreakPreview" zoomScale="96" zoomScaleNormal="100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14.28515625" customWidth="1"/>
    <col min="9" max="12" width="11.42578125" customWidth="1"/>
    <col min="13" max="26" width="12.5703125" customWidth="1"/>
  </cols>
  <sheetData>
    <row r="1" spans="1:12" ht="17.25" customHeight="1" x14ac:dyDescent="0.25">
      <c r="A1" s="792" t="s">
        <v>100</v>
      </c>
      <c r="B1" s="793"/>
      <c r="C1" s="793"/>
      <c r="D1" s="793"/>
      <c r="E1" s="793"/>
      <c r="F1" s="793"/>
      <c r="G1" s="793"/>
      <c r="H1" s="794"/>
      <c r="I1" s="70"/>
      <c r="J1" s="70"/>
      <c r="K1" s="70"/>
      <c r="L1" s="70"/>
    </row>
    <row r="2" spans="1:12" ht="15" customHeight="1" x14ac:dyDescent="0.25">
      <c r="A2" s="795" t="s">
        <v>101</v>
      </c>
      <c r="B2" s="796"/>
      <c r="C2" s="796"/>
      <c r="D2" s="797"/>
      <c r="E2" s="795" t="s">
        <v>102</v>
      </c>
      <c r="F2" s="796"/>
      <c r="G2" s="796"/>
      <c r="H2" s="797"/>
      <c r="I2" s="70"/>
      <c r="J2" s="70"/>
      <c r="K2" s="70"/>
      <c r="L2" s="70"/>
    </row>
    <row r="3" spans="1:12" ht="9.75" customHeight="1" x14ac:dyDescent="0.25">
      <c r="A3" s="17"/>
      <c r="B3" s="17"/>
      <c r="C3" s="17"/>
      <c r="D3" s="17"/>
      <c r="E3" s="17"/>
      <c r="F3" s="18"/>
      <c r="G3" s="18"/>
      <c r="H3" s="17"/>
      <c r="I3" s="33"/>
      <c r="J3" s="70"/>
      <c r="K3" s="70"/>
      <c r="L3" s="70"/>
    </row>
    <row r="4" spans="1:12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16</v>
      </c>
      <c r="I4" s="33"/>
      <c r="J4" s="70"/>
      <c r="K4" s="70"/>
      <c r="L4" s="70"/>
    </row>
    <row r="5" spans="1:12" ht="24" customHeight="1" x14ac:dyDescent="0.25">
      <c r="A5" s="19" t="s">
        <v>105</v>
      </c>
      <c r="B5" s="800" t="str">
        <f>VLOOKUP(H4,'PRESUPUESTO DE OBRA'!A:E,2,0)</f>
        <v xml:space="preserve">Suministro e instalación de bordillo en concreto de 3000 psi, ancho 15cm, altura variable, incluye formaleta 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ml</v>
      </c>
      <c r="I5" s="174"/>
      <c r="J5" s="174"/>
      <c r="K5" s="174"/>
      <c r="L5" s="174"/>
    </row>
    <row r="6" spans="1:12" x14ac:dyDescent="0.25">
      <c r="A6" s="17" t="s">
        <v>107</v>
      </c>
      <c r="B6" s="17"/>
      <c r="C6" s="17"/>
      <c r="D6" s="17"/>
      <c r="E6" s="17"/>
      <c r="F6" s="18"/>
      <c r="G6" s="18"/>
      <c r="H6" s="17"/>
      <c r="I6" s="35"/>
      <c r="J6" s="70"/>
      <c r="K6" s="70"/>
      <c r="L6" s="175"/>
    </row>
    <row r="7" spans="1:12" x14ac:dyDescent="0.25">
      <c r="A7" s="801" t="s">
        <v>108</v>
      </c>
      <c r="B7" s="802"/>
      <c r="C7" s="803"/>
      <c r="D7" s="23" t="s">
        <v>109</v>
      </c>
      <c r="E7" s="23" t="s">
        <v>110</v>
      </c>
      <c r="F7" s="23" t="s">
        <v>111</v>
      </c>
      <c r="G7" s="24" t="s">
        <v>112</v>
      </c>
      <c r="H7" s="804"/>
      <c r="I7" s="35"/>
      <c r="J7" s="70"/>
      <c r="K7" s="70"/>
      <c r="L7" s="175"/>
    </row>
    <row r="8" spans="1:12" x14ac:dyDescent="0.25">
      <c r="A8" s="810" t="s">
        <v>140</v>
      </c>
      <c r="B8" s="811"/>
      <c r="C8" s="812"/>
      <c r="D8" s="98" t="s">
        <v>57</v>
      </c>
      <c r="E8" s="70"/>
      <c r="F8" s="151"/>
      <c r="G8" s="81">
        <f>+H34*0.05</f>
        <v>1563.2463819610484</v>
      </c>
      <c r="H8" s="805"/>
      <c r="I8" s="35"/>
      <c r="J8" s="70"/>
      <c r="K8" s="70"/>
      <c r="L8" s="175"/>
    </row>
    <row r="9" spans="1:12" x14ac:dyDescent="0.25">
      <c r="A9" s="823" t="s">
        <v>84</v>
      </c>
      <c r="B9" s="788"/>
      <c r="C9" s="789"/>
      <c r="D9" s="152" t="s">
        <v>206</v>
      </c>
      <c r="E9" s="153">
        <f>+'BASE DE DATOS'!D78</f>
        <v>10504</v>
      </c>
      <c r="F9" s="29">
        <v>2</v>
      </c>
      <c r="G9" s="81">
        <f t="shared" ref="G9:G10" si="0">+E9/F9</f>
        <v>5252</v>
      </c>
      <c r="H9" s="805"/>
      <c r="I9" s="35"/>
      <c r="J9" s="70"/>
      <c r="K9" s="70"/>
      <c r="L9" s="70"/>
    </row>
    <row r="10" spans="1:12" x14ac:dyDescent="0.25">
      <c r="A10" s="823" t="s">
        <v>85</v>
      </c>
      <c r="B10" s="788"/>
      <c r="C10" s="789"/>
      <c r="D10" s="152" t="s">
        <v>206</v>
      </c>
      <c r="E10" s="153">
        <f>+'BASE DE DATOS'!D79</f>
        <v>8845</v>
      </c>
      <c r="F10" s="29">
        <v>2</v>
      </c>
      <c r="G10" s="81">
        <f t="shared" si="0"/>
        <v>4422.5</v>
      </c>
      <c r="H10" s="806"/>
      <c r="I10" s="35"/>
      <c r="J10" s="70"/>
      <c r="K10" s="70"/>
      <c r="L10" s="70"/>
    </row>
    <row r="11" spans="1:12" x14ac:dyDescent="0.25">
      <c r="A11" s="814"/>
      <c r="B11" s="799"/>
      <c r="C11" s="799"/>
      <c r="D11" s="34"/>
      <c r="E11" s="35"/>
      <c r="F11" s="36"/>
      <c r="G11" s="36" t="s">
        <v>113</v>
      </c>
      <c r="H11" s="37">
        <f>SUM(G8:G10)</f>
        <v>11237.746381961049</v>
      </c>
      <c r="I11" s="35"/>
      <c r="J11" s="70"/>
      <c r="K11" s="70"/>
      <c r="L11" s="70"/>
    </row>
    <row r="12" spans="1:12" x14ac:dyDescent="0.25">
      <c r="A12" s="17" t="s">
        <v>114</v>
      </c>
      <c r="B12" s="17"/>
      <c r="C12" s="17"/>
      <c r="D12" s="17"/>
      <c r="E12" s="17"/>
      <c r="F12" s="18"/>
      <c r="G12" s="18"/>
      <c r="H12" s="17"/>
      <c r="I12" s="35"/>
      <c r="J12" s="70"/>
      <c r="K12" s="70"/>
      <c r="L12" s="70"/>
    </row>
    <row r="13" spans="1:12" x14ac:dyDescent="0.25">
      <c r="A13" s="825" t="s">
        <v>108</v>
      </c>
      <c r="B13" s="826"/>
      <c r="C13" s="827"/>
      <c r="D13" s="74" t="s">
        <v>115</v>
      </c>
      <c r="E13" s="74" t="s">
        <v>116</v>
      </c>
      <c r="F13" s="74" t="s">
        <v>117</v>
      </c>
      <c r="G13" s="88" t="s">
        <v>112</v>
      </c>
      <c r="H13" s="38"/>
      <c r="I13" s="35"/>
      <c r="J13" s="70"/>
      <c r="K13" s="70"/>
      <c r="L13" s="70"/>
    </row>
    <row r="14" spans="1:12" ht="14.25" customHeight="1" x14ac:dyDescent="0.25">
      <c r="A14" s="895" t="s">
        <v>45</v>
      </c>
      <c r="B14" s="811"/>
      <c r="C14" s="812"/>
      <c r="D14" s="39" t="s">
        <v>46</v>
      </c>
      <c r="E14" s="63">
        <f>+'BASE DE DATOS'!D35</f>
        <v>807</v>
      </c>
      <c r="F14" s="84">
        <f>L14*7</f>
        <v>0.2205</v>
      </c>
      <c r="G14" s="104">
        <f>+F14*E14</f>
        <v>177.9435</v>
      </c>
      <c r="H14" s="147"/>
      <c r="I14" s="35"/>
      <c r="J14" s="70"/>
      <c r="K14" s="70"/>
      <c r="L14" s="70">
        <f>0.15*0.2*1.05</f>
        <v>3.15E-2</v>
      </c>
    </row>
    <row r="15" spans="1:12" ht="14.25" customHeight="1" x14ac:dyDescent="0.25">
      <c r="A15" s="832" t="s">
        <v>48</v>
      </c>
      <c r="B15" s="788"/>
      <c r="C15" s="789"/>
      <c r="D15" s="82" t="s">
        <v>43</v>
      </c>
      <c r="E15" s="50">
        <f>+'BASE DE DATOS'!D37</f>
        <v>105037</v>
      </c>
      <c r="F15" s="154">
        <f>L14*0.8</f>
        <v>2.52E-2</v>
      </c>
      <c r="G15" s="81">
        <f t="shared" ref="G15:G20" si="1">E15*F15</f>
        <v>2646.9324000000001</v>
      </c>
      <c r="H15" s="147"/>
      <c r="I15" s="35"/>
      <c r="J15" s="70"/>
      <c r="K15" s="70"/>
      <c r="L15" s="70"/>
    </row>
    <row r="16" spans="1:12" ht="14.25" customHeight="1" x14ac:dyDescent="0.25">
      <c r="A16" s="832" t="s">
        <v>207</v>
      </c>
      <c r="B16" s="788"/>
      <c r="C16" s="789"/>
      <c r="D16" s="82" t="s">
        <v>43</v>
      </c>
      <c r="E16" s="155">
        <f>+'BASE DE DATOS'!D36</f>
        <v>99509</v>
      </c>
      <c r="F16" s="154">
        <f>L14*0.6</f>
        <v>1.89E-2</v>
      </c>
      <c r="G16" s="81">
        <f t="shared" si="1"/>
        <v>1880.7201</v>
      </c>
      <c r="H16" s="147"/>
      <c r="I16" s="35"/>
      <c r="J16" s="70"/>
      <c r="K16" s="70"/>
      <c r="L16" s="70"/>
    </row>
    <row r="17" spans="1:8" ht="14.25" customHeight="1" x14ac:dyDescent="0.25">
      <c r="A17" s="156" t="s">
        <v>40</v>
      </c>
      <c r="B17" s="157"/>
      <c r="C17" s="158"/>
      <c r="D17" s="159" t="s">
        <v>41</v>
      </c>
      <c r="E17" s="160">
        <f>+'BASE DE DATOS'!D31</f>
        <v>110</v>
      </c>
      <c r="F17" s="161">
        <f>L14*150</f>
        <v>4.7249999999999996</v>
      </c>
      <c r="G17" s="81">
        <f t="shared" si="1"/>
        <v>519.75</v>
      </c>
      <c r="H17" s="147"/>
    </row>
    <row r="18" spans="1:8" ht="14.25" customHeight="1" x14ac:dyDescent="0.25">
      <c r="A18" s="832" t="s">
        <v>49</v>
      </c>
      <c r="B18" s="788"/>
      <c r="C18" s="789"/>
      <c r="D18" s="82" t="s">
        <v>37</v>
      </c>
      <c r="E18" s="79">
        <f>+'BASE DE DATOS'!D38</f>
        <v>6082</v>
      </c>
      <c r="F18" s="154">
        <v>2</v>
      </c>
      <c r="G18" s="81">
        <f t="shared" si="1"/>
        <v>12164</v>
      </c>
      <c r="H18" s="147"/>
    </row>
    <row r="19" spans="1:8" ht="14.25" customHeight="1" x14ac:dyDescent="0.25">
      <c r="A19" s="832" t="s">
        <v>50</v>
      </c>
      <c r="B19" s="788"/>
      <c r="C19" s="789"/>
      <c r="D19" s="82" t="s">
        <v>51</v>
      </c>
      <c r="E19" s="79">
        <f>+'BASE DE DATOS'!D39</f>
        <v>6082</v>
      </c>
      <c r="F19" s="154">
        <v>0.2</v>
      </c>
      <c r="G19" s="81">
        <f t="shared" si="1"/>
        <v>1216.4000000000001</v>
      </c>
      <c r="H19" s="147"/>
    </row>
    <row r="20" spans="1:8" ht="14.25" customHeight="1" x14ac:dyDescent="0.25">
      <c r="A20" s="156" t="s">
        <v>52</v>
      </c>
      <c r="B20" s="157"/>
      <c r="C20" s="158"/>
      <c r="D20" s="159" t="s">
        <v>208</v>
      </c>
      <c r="E20" s="79">
        <f>+'BASE DE DATOS'!D40</f>
        <v>12162</v>
      </c>
      <c r="F20" s="161">
        <v>0.5</v>
      </c>
      <c r="G20" s="81">
        <f t="shared" si="1"/>
        <v>6081</v>
      </c>
      <c r="H20" s="147"/>
    </row>
    <row r="21" spans="1:8" ht="15.75" customHeight="1" x14ac:dyDescent="0.25">
      <c r="A21" s="814"/>
      <c r="B21" s="799"/>
      <c r="C21" s="799"/>
      <c r="D21" s="35"/>
      <c r="E21" s="35"/>
      <c r="F21" s="36"/>
      <c r="G21" s="36" t="s">
        <v>113</v>
      </c>
      <c r="H21" s="37">
        <f>SUM(G14:G20)</f>
        <v>24686.745999999999</v>
      </c>
    </row>
    <row r="22" spans="1:8" ht="15.75" customHeight="1" x14ac:dyDescent="0.25">
      <c r="A22" s="17" t="s">
        <v>121</v>
      </c>
      <c r="B22" s="17"/>
      <c r="C22" s="17"/>
      <c r="D22" s="17"/>
      <c r="E22" s="17"/>
      <c r="F22" s="18"/>
      <c r="G22" s="18"/>
      <c r="H22" s="17"/>
    </row>
    <row r="23" spans="1:8" ht="15.75" customHeight="1" x14ac:dyDescent="0.25">
      <c r="A23" s="821" t="s">
        <v>122</v>
      </c>
      <c r="B23" s="822"/>
      <c r="C23" s="47" t="s">
        <v>123</v>
      </c>
      <c r="D23" s="47" t="s">
        <v>124</v>
      </c>
      <c r="E23" s="47" t="s">
        <v>125</v>
      </c>
      <c r="F23" s="47" t="s">
        <v>126</v>
      </c>
      <c r="G23" s="48" t="s">
        <v>112</v>
      </c>
      <c r="H23" s="818"/>
    </row>
    <row r="24" spans="1:8" ht="15.75" customHeight="1" x14ac:dyDescent="0.25">
      <c r="A24" s="162" t="s">
        <v>48</v>
      </c>
      <c r="B24" s="163"/>
      <c r="C24" s="164" t="s">
        <v>43</v>
      </c>
      <c r="D24" s="95">
        <v>25</v>
      </c>
      <c r="E24" s="95">
        <f t="shared" ref="E24:E25" si="2">D24*F15</f>
        <v>0.63</v>
      </c>
      <c r="F24" s="95">
        <v>2340</v>
      </c>
      <c r="G24" s="95">
        <f t="shared" ref="G24:G25" si="3">+F24*E24</f>
        <v>1474.2</v>
      </c>
      <c r="H24" s="819"/>
    </row>
    <row r="25" spans="1:8" ht="15.75" customHeight="1" x14ac:dyDescent="0.25">
      <c r="A25" s="929" t="s">
        <v>207</v>
      </c>
      <c r="B25" s="809"/>
      <c r="C25" s="165" t="s">
        <v>43</v>
      </c>
      <c r="D25" s="166">
        <v>25</v>
      </c>
      <c r="E25" s="167">
        <f t="shared" si="2"/>
        <v>0.47250000000000003</v>
      </c>
      <c r="F25" s="167">
        <v>2340</v>
      </c>
      <c r="G25" s="167">
        <f t="shared" si="3"/>
        <v>1105.6500000000001</v>
      </c>
      <c r="H25" s="819"/>
    </row>
    <row r="26" spans="1:8" ht="15.75" customHeight="1" x14ac:dyDescent="0.25">
      <c r="A26" s="814"/>
      <c r="B26" s="799"/>
      <c r="C26" s="57"/>
      <c r="D26" s="58"/>
      <c r="E26" s="35"/>
      <c r="F26" s="36"/>
      <c r="G26" s="36" t="s">
        <v>113</v>
      </c>
      <c r="H26" s="59">
        <f>SUM(G24:G25)</f>
        <v>2579.8500000000004</v>
      </c>
    </row>
    <row r="27" spans="1:8" ht="15.75" customHeight="1" x14ac:dyDescent="0.25">
      <c r="A27" s="17" t="s">
        <v>127</v>
      </c>
      <c r="B27" s="17"/>
      <c r="C27" s="17"/>
      <c r="D27" s="17"/>
      <c r="E27" s="17"/>
      <c r="F27" s="18"/>
      <c r="G27" s="18"/>
      <c r="H27" s="17"/>
    </row>
    <row r="28" spans="1:8" ht="15.75" customHeight="1" x14ac:dyDescent="0.25">
      <c r="A28" s="801" t="s">
        <v>128</v>
      </c>
      <c r="B28" s="803"/>
      <c r="C28" s="23" t="s">
        <v>129</v>
      </c>
      <c r="D28" s="23" t="s">
        <v>130</v>
      </c>
      <c r="E28" s="23" t="s">
        <v>131</v>
      </c>
      <c r="F28" s="23" t="s">
        <v>111</v>
      </c>
      <c r="G28" s="24" t="s">
        <v>112</v>
      </c>
      <c r="H28" s="804"/>
    </row>
    <row r="29" spans="1:8" ht="15.75" customHeight="1" x14ac:dyDescent="0.25">
      <c r="A29" s="823" t="s">
        <v>142</v>
      </c>
      <c r="B29" s="789"/>
      <c r="C29" s="65">
        <f>+'BASE DE DATOS'!$D$3*2</f>
        <v>116728</v>
      </c>
      <c r="D29" s="62">
        <f>+'ANALISIS M.O'!$F$2</f>
        <v>1.7733266427932983</v>
      </c>
      <c r="E29" s="50">
        <f t="shared" ref="E29:E30" si="4">+D29*C29</f>
        <v>206996.87235997611</v>
      </c>
      <c r="F29" s="95">
        <v>12.579332792013558</v>
      </c>
      <c r="G29" s="85">
        <f t="shared" ref="G29:G30" si="5">+E29/F29</f>
        <v>16455.314107867114</v>
      </c>
      <c r="H29" s="805"/>
    </row>
    <row r="30" spans="1:8" ht="15.75" customHeight="1" x14ac:dyDescent="0.25">
      <c r="A30" s="823" t="s">
        <v>143</v>
      </c>
      <c r="B30" s="789"/>
      <c r="C30" s="50">
        <f>+'BASE DE DATOS'!$D$5</f>
        <v>105054</v>
      </c>
      <c r="D30" s="62">
        <f>+'ANALISIS M.O'!$F$2</f>
        <v>1.7733266427932983</v>
      </c>
      <c r="E30" s="86">
        <f t="shared" si="4"/>
        <v>186295.05713200718</v>
      </c>
      <c r="F30" s="95">
        <f>+F29</f>
        <v>12.579332792013558</v>
      </c>
      <c r="G30" s="85">
        <f t="shared" si="5"/>
        <v>14809.613531353849</v>
      </c>
      <c r="H30" s="805"/>
    </row>
    <row r="31" spans="1:8" ht="15.75" customHeight="1" x14ac:dyDescent="0.25">
      <c r="A31" s="831"/>
      <c r="B31" s="789"/>
      <c r="C31" s="65"/>
      <c r="D31" s="62"/>
      <c r="E31" s="50"/>
      <c r="F31" s="29"/>
      <c r="G31" s="51"/>
      <c r="H31" s="805"/>
    </row>
    <row r="32" spans="1:8" ht="15.75" customHeight="1" x14ac:dyDescent="0.25">
      <c r="A32" s="823"/>
      <c r="B32" s="789"/>
      <c r="C32" s="65"/>
      <c r="D32" s="62"/>
      <c r="E32" s="50"/>
      <c r="F32" s="29"/>
      <c r="G32" s="51"/>
      <c r="H32" s="805"/>
    </row>
    <row r="33" spans="1:8" ht="15.75" customHeight="1" x14ac:dyDescent="0.25">
      <c r="A33" s="807"/>
      <c r="B33" s="809"/>
      <c r="C33" s="66"/>
      <c r="D33" s="67"/>
      <c r="E33" s="56"/>
      <c r="F33" s="31"/>
      <c r="G33" s="68"/>
      <c r="H33" s="806"/>
    </row>
    <row r="34" spans="1:8" ht="15.75" customHeight="1" x14ac:dyDescent="0.25">
      <c r="A34" s="814"/>
      <c r="B34" s="799"/>
      <c r="C34" s="57"/>
      <c r="D34" s="35"/>
      <c r="E34" s="69"/>
      <c r="F34" s="36"/>
      <c r="G34" s="36" t="s">
        <v>113</v>
      </c>
      <c r="H34" s="37">
        <f>SUM(G29:G33)</f>
        <v>31264.927639220965</v>
      </c>
    </row>
    <row r="35" spans="1:8" ht="15.75" customHeight="1" x14ac:dyDescent="0.25">
      <c r="A35" s="70"/>
      <c r="B35" s="70"/>
      <c r="C35" s="57"/>
      <c r="D35" s="35"/>
      <c r="E35" s="69"/>
      <c r="F35" s="71"/>
      <c r="G35" s="57"/>
      <c r="H35" s="72"/>
    </row>
    <row r="36" spans="1:8" ht="15.75" customHeight="1" x14ac:dyDescent="0.25">
      <c r="A36" s="70"/>
      <c r="B36" s="17"/>
      <c r="C36" s="17"/>
      <c r="D36" s="17"/>
      <c r="E36" s="829" t="s">
        <v>134</v>
      </c>
      <c r="F36" s="799"/>
      <c r="G36" s="799"/>
      <c r="H36" s="37">
        <f>ROUND((+H11+H21+H26+H34),4)</f>
        <v>69769.27</v>
      </c>
    </row>
    <row r="37" spans="1:8" ht="15.75" customHeight="1" x14ac:dyDescent="0.25">
      <c r="A37" s="70"/>
      <c r="B37" s="70"/>
      <c r="C37" s="70"/>
      <c r="D37" s="18"/>
      <c r="E37" s="18"/>
      <c r="F37" s="18"/>
      <c r="G37" s="18"/>
      <c r="H37" s="73"/>
    </row>
    <row r="38" spans="1:8" ht="15.75" customHeight="1" x14ac:dyDescent="0.25">
      <c r="A38" s="17" t="s">
        <v>135</v>
      </c>
      <c r="B38" s="17"/>
      <c r="C38" s="17"/>
      <c r="D38" s="17"/>
      <c r="E38" s="17"/>
      <c r="F38" s="18"/>
      <c r="G38" s="18"/>
      <c r="H38" s="17"/>
    </row>
    <row r="39" spans="1:8" ht="15.75" customHeight="1" x14ac:dyDescent="0.25">
      <c r="A39" s="825" t="s">
        <v>108</v>
      </c>
      <c r="B39" s="826"/>
      <c r="C39" s="827"/>
      <c r="D39" s="74" t="s">
        <v>136</v>
      </c>
      <c r="E39" s="74" t="s">
        <v>110</v>
      </c>
      <c r="F39" s="74" t="s">
        <v>111</v>
      </c>
      <c r="G39" s="88" t="s">
        <v>112</v>
      </c>
      <c r="H39" s="804"/>
    </row>
    <row r="40" spans="1:8" ht="15.75" customHeight="1" x14ac:dyDescent="0.25">
      <c r="A40" s="828" t="s">
        <v>137</v>
      </c>
      <c r="B40" s="788"/>
      <c r="C40" s="789"/>
      <c r="D40" s="76">
        <f>+'1 localizacion'!$D$37</f>
        <v>0.32</v>
      </c>
      <c r="E40" s="26"/>
      <c r="F40" s="27"/>
      <c r="G40" s="89">
        <f t="shared" ref="G40:G41" si="6">$H$36*D40</f>
        <v>22326.166400000002</v>
      </c>
      <c r="H40" s="805"/>
    </row>
    <row r="41" spans="1:8" ht="15.75" customHeight="1" x14ac:dyDescent="0.25">
      <c r="A41" s="828" t="s">
        <v>138</v>
      </c>
      <c r="B41" s="788"/>
      <c r="C41" s="789"/>
      <c r="D41" s="76">
        <v>0.05</v>
      </c>
      <c r="E41" s="29"/>
      <c r="F41" s="29"/>
      <c r="G41" s="89">
        <f t="shared" si="6"/>
        <v>3488.4635000000003</v>
      </c>
      <c r="H41" s="805"/>
    </row>
    <row r="42" spans="1:8" ht="15.75" customHeight="1" x14ac:dyDescent="0.25">
      <c r="A42" s="814"/>
      <c r="B42" s="799"/>
      <c r="C42" s="799"/>
      <c r="D42" s="34"/>
      <c r="E42" s="35"/>
      <c r="F42" s="36"/>
      <c r="G42" s="36" t="s">
        <v>113</v>
      </c>
      <c r="H42" s="37">
        <f>SUM(G40:G41)</f>
        <v>25814.629900000004</v>
      </c>
    </row>
    <row r="43" spans="1:8" ht="9.75" customHeight="1" x14ac:dyDescent="0.25">
      <c r="A43" s="70"/>
      <c r="B43" s="70"/>
      <c r="C43" s="70"/>
      <c r="D43" s="70"/>
      <c r="E43" s="70"/>
      <c r="F43" s="33"/>
      <c r="G43" s="33"/>
      <c r="H43" s="70"/>
    </row>
    <row r="44" spans="1:8" ht="9.75" customHeight="1" x14ac:dyDescent="0.25">
      <c r="A44" s="70"/>
      <c r="B44" s="70"/>
      <c r="C44" s="70"/>
      <c r="D44" s="70"/>
      <c r="E44" s="70"/>
      <c r="F44" s="33"/>
      <c r="G44" s="33"/>
      <c r="H44" s="70"/>
    </row>
    <row r="45" spans="1:8" ht="15.75" customHeight="1" x14ac:dyDescent="0.25">
      <c r="A45" s="70"/>
      <c r="B45" s="17"/>
      <c r="C45" s="17"/>
      <c r="D45" s="17"/>
      <c r="E45" s="829" t="s">
        <v>139</v>
      </c>
      <c r="F45" s="799"/>
      <c r="G45" s="799"/>
      <c r="H45" s="176">
        <f>ROUND(H42+H36,2)</f>
        <v>95583.9</v>
      </c>
    </row>
  </sheetData>
  <mergeCells count="37">
    <mergeCell ref="A42:C42"/>
    <mergeCell ref="E45:G45"/>
    <mergeCell ref="A29:B29"/>
    <mergeCell ref="A30:B30"/>
    <mergeCell ref="A31:B31"/>
    <mergeCell ref="A32:B32"/>
    <mergeCell ref="A33:B33"/>
    <mergeCell ref="A34:B34"/>
    <mergeCell ref="E36:G36"/>
    <mergeCell ref="H23:H25"/>
    <mergeCell ref="H28:H33"/>
    <mergeCell ref="H39:H41"/>
    <mergeCell ref="A18:C18"/>
    <mergeCell ref="A19:C19"/>
    <mergeCell ref="A21:C21"/>
    <mergeCell ref="A23:B23"/>
    <mergeCell ref="A25:B25"/>
    <mergeCell ref="A26:B26"/>
    <mergeCell ref="A28:B28"/>
    <mergeCell ref="A39:C39"/>
    <mergeCell ref="A40:C40"/>
    <mergeCell ref="A41:C41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42"/>
  <sheetViews>
    <sheetView view="pageBreakPreview" zoomScale="98" zoomScaleNormal="100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92" t="s">
        <v>100</v>
      </c>
      <c r="B1" s="793"/>
      <c r="C1" s="793"/>
      <c r="D1" s="793"/>
      <c r="E1" s="793"/>
      <c r="F1" s="793"/>
      <c r="G1" s="793"/>
      <c r="H1" s="794"/>
    </row>
    <row r="2" spans="1:8" ht="15" customHeight="1" x14ac:dyDescent="0.25">
      <c r="A2" s="795" t="s">
        <v>101</v>
      </c>
      <c r="B2" s="796"/>
      <c r="C2" s="796"/>
      <c r="D2" s="797"/>
      <c r="E2" s="795" t="s">
        <v>102</v>
      </c>
      <c r="F2" s="796"/>
      <c r="G2" s="796"/>
      <c r="H2" s="797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17</v>
      </c>
    </row>
    <row r="5" spans="1:8" ht="24" customHeight="1" x14ac:dyDescent="0.25">
      <c r="A5" s="19" t="s">
        <v>105</v>
      </c>
      <c r="B5" s="800" t="str">
        <f>VLOOKUP(H4,'PRESUPUESTO DE OBRA'!A:E,2,0)</f>
        <v>Suministro e instalacion de sello elastomerico de junta de pavimento rigido 5mm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ml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01" t="s">
        <v>108</v>
      </c>
      <c r="B7" s="802"/>
      <c r="C7" s="803"/>
      <c r="D7" s="23" t="s">
        <v>109</v>
      </c>
      <c r="E7" s="23" t="s">
        <v>110</v>
      </c>
      <c r="F7" s="23" t="s">
        <v>111</v>
      </c>
      <c r="G7" s="24" t="s">
        <v>112</v>
      </c>
      <c r="H7" s="804"/>
    </row>
    <row r="8" spans="1:8" x14ac:dyDescent="0.25">
      <c r="A8" s="823" t="s">
        <v>140</v>
      </c>
      <c r="B8" s="788"/>
      <c r="C8" s="789"/>
      <c r="D8" s="29"/>
      <c r="E8" s="53"/>
      <c r="F8" s="53"/>
      <c r="G8" s="96">
        <f>+H31*0.05</f>
        <v>164.17570876139635</v>
      </c>
      <c r="H8" s="805"/>
    </row>
    <row r="9" spans="1:8" ht="15.75" x14ac:dyDescent="0.25">
      <c r="A9" s="813" t="s">
        <v>148</v>
      </c>
      <c r="B9" s="788"/>
      <c r="C9" s="789"/>
      <c r="D9" s="25"/>
      <c r="E9" s="26">
        <f>+'BASE DE DATOS'!D84</f>
        <v>3317</v>
      </c>
      <c r="F9" s="27">
        <v>10</v>
      </c>
      <c r="G9" s="97">
        <f>+E9/F9</f>
        <v>331.7</v>
      </c>
      <c r="H9" s="805"/>
    </row>
    <row r="10" spans="1:8" x14ac:dyDescent="0.25">
      <c r="A10" s="807"/>
      <c r="B10" s="808"/>
      <c r="C10" s="809"/>
      <c r="D10" s="30"/>
      <c r="E10" s="31"/>
      <c r="F10" s="31"/>
      <c r="G10" s="32"/>
      <c r="H10" s="806"/>
    </row>
    <row r="11" spans="1:8" x14ac:dyDescent="0.25">
      <c r="A11" s="814"/>
      <c r="B11" s="799"/>
      <c r="C11" s="799"/>
      <c r="D11" s="34"/>
      <c r="E11" s="35"/>
      <c r="F11" s="36"/>
      <c r="G11" s="36" t="s">
        <v>113</v>
      </c>
      <c r="H11" s="37">
        <f>SUM(G8:G10)</f>
        <v>495.87570876139637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01" t="s">
        <v>108</v>
      </c>
      <c r="B13" s="802"/>
      <c r="C13" s="803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10" t="s">
        <v>64</v>
      </c>
      <c r="B14" s="811"/>
      <c r="C14" s="812"/>
      <c r="D14" s="91" t="s">
        <v>37</v>
      </c>
      <c r="E14" s="94">
        <f>+'BASE DE DATOS'!D51</f>
        <v>1659</v>
      </c>
      <c r="F14" s="93">
        <v>1.05</v>
      </c>
      <c r="G14" s="94">
        <f t="shared" ref="G14:G15" si="0">+F14*E14</f>
        <v>1741.95</v>
      </c>
      <c r="H14" s="41"/>
    </row>
    <row r="15" spans="1:8" x14ac:dyDescent="0.25">
      <c r="A15" s="823" t="s">
        <v>65</v>
      </c>
      <c r="B15" s="788"/>
      <c r="C15" s="789"/>
      <c r="D15" s="29" t="s">
        <v>37</v>
      </c>
      <c r="E15" s="94">
        <f>+'BASE DE DATOS'!D52</f>
        <v>7519</v>
      </c>
      <c r="F15" s="25">
        <v>1.05</v>
      </c>
      <c r="G15" s="90">
        <f t="shared" si="0"/>
        <v>7894.9500000000007</v>
      </c>
      <c r="H15" s="41"/>
    </row>
    <row r="16" spans="1:8" x14ac:dyDescent="0.25">
      <c r="A16" s="807"/>
      <c r="B16" s="808"/>
      <c r="C16" s="809"/>
      <c r="D16" s="45"/>
      <c r="E16" s="30"/>
      <c r="F16" s="31"/>
      <c r="G16" s="32"/>
      <c r="H16" s="46"/>
    </row>
    <row r="17" spans="1:8" x14ac:dyDescent="0.25">
      <c r="A17" s="814"/>
      <c r="B17" s="799"/>
      <c r="C17" s="799"/>
      <c r="D17" s="35"/>
      <c r="E17" s="35"/>
      <c r="F17" s="36"/>
      <c r="G17" s="36" t="s">
        <v>113</v>
      </c>
      <c r="H17" s="37">
        <f>SUM(G14:G16)</f>
        <v>9636.9000000000015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21" t="s">
        <v>122</v>
      </c>
      <c r="B19" s="822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8"/>
    </row>
    <row r="20" spans="1:8" ht="15.75" x14ac:dyDescent="0.25">
      <c r="A20" s="823"/>
      <c r="B20" s="789"/>
      <c r="C20" s="49"/>
      <c r="D20" s="27"/>
      <c r="E20" s="49"/>
      <c r="F20" s="50"/>
      <c r="G20" s="51"/>
      <c r="H20" s="819"/>
    </row>
    <row r="21" spans="1:8" ht="15.75" customHeight="1" x14ac:dyDescent="0.25">
      <c r="A21" s="824"/>
      <c r="B21" s="788"/>
      <c r="C21" s="52"/>
      <c r="D21" s="53"/>
      <c r="E21" s="53"/>
      <c r="F21" s="25"/>
      <c r="G21" s="54"/>
      <c r="H21" s="819"/>
    </row>
    <row r="22" spans="1:8" ht="15.75" customHeight="1" x14ac:dyDescent="0.25">
      <c r="A22" s="807"/>
      <c r="B22" s="808"/>
      <c r="C22" s="55"/>
      <c r="D22" s="56"/>
      <c r="E22" s="56"/>
      <c r="F22" s="30"/>
      <c r="G22" s="32"/>
      <c r="H22" s="820"/>
    </row>
    <row r="23" spans="1:8" ht="15.75" customHeight="1" x14ac:dyDescent="0.25">
      <c r="A23" s="814"/>
      <c r="B23" s="799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01" t="s">
        <v>128</v>
      </c>
      <c r="B25" s="803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4"/>
    </row>
    <row r="26" spans="1:8" ht="15.75" customHeight="1" x14ac:dyDescent="0.25">
      <c r="A26" s="823" t="s">
        <v>146</v>
      </c>
      <c r="B26" s="789"/>
      <c r="C26" s="65">
        <f>+'BASE DE DATOS'!$D$4</f>
        <v>81709</v>
      </c>
      <c r="D26" s="62">
        <f>+'ANALISIS M.O'!$F$2</f>
        <v>1.7733266427932983</v>
      </c>
      <c r="E26" s="50">
        <f t="shared" ref="E26:E27" si="1">+D26*C26</f>
        <v>144896.74665599762</v>
      </c>
      <c r="F26" s="379">
        <v>75.649188515759391</v>
      </c>
      <c r="G26" s="85">
        <f t="shared" ref="G26:G27" si="2">+E26/F26</f>
        <v>1915.377408520548</v>
      </c>
      <c r="H26" s="805"/>
    </row>
    <row r="27" spans="1:8" ht="15.75" customHeight="1" x14ac:dyDescent="0.25">
      <c r="A27" s="823" t="s">
        <v>147</v>
      </c>
      <c r="B27" s="789"/>
      <c r="C27" s="65">
        <f>+'BASE DE DATOS'!$D$3</f>
        <v>58364</v>
      </c>
      <c r="D27" s="62">
        <f>+'ANALISIS M.O'!$F$2</f>
        <v>1.7733266427932983</v>
      </c>
      <c r="E27" s="50">
        <f t="shared" si="1"/>
        <v>103498.43617998806</v>
      </c>
      <c r="F27" s="379">
        <f>+F26</f>
        <v>75.649188515759391</v>
      </c>
      <c r="G27" s="85">
        <f t="shared" si="2"/>
        <v>1368.1367667073791</v>
      </c>
      <c r="H27" s="805"/>
    </row>
    <row r="28" spans="1:8" ht="15.75" customHeight="1" x14ac:dyDescent="0.25">
      <c r="A28" s="831"/>
      <c r="B28" s="789"/>
      <c r="C28" s="65"/>
      <c r="D28" s="62"/>
      <c r="E28" s="50"/>
      <c r="F28" s="29"/>
      <c r="G28" s="51"/>
      <c r="H28" s="805"/>
    </row>
    <row r="29" spans="1:8" ht="15.75" customHeight="1" x14ac:dyDescent="0.25">
      <c r="A29" s="823"/>
      <c r="B29" s="789"/>
      <c r="C29" s="65"/>
      <c r="D29" s="62"/>
      <c r="E29" s="50"/>
      <c r="F29" s="29"/>
      <c r="G29" s="51"/>
      <c r="H29" s="805"/>
    </row>
    <row r="30" spans="1:8" ht="15.75" customHeight="1" x14ac:dyDescent="0.25">
      <c r="A30" s="807"/>
      <c r="B30" s="809"/>
      <c r="C30" s="66"/>
      <c r="D30" s="67"/>
      <c r="E30" s="56"/>
      <c r="F30" s="31"/>
      <c r="G30" s="68"/>
      <c r="H30" s="806"/>
    </row>
    <row r="31" spans="1:8" ht="15.75" customHeight="1" x14ac:dyDescent="0.25">
      <c r="A31" s="814"/>
      <c r="B31" s="799"/>
      <c r="C31" s="57"/>
      <c r="D31" s="35"/>
      <c r="E31" s="69"/>
      <c r="F31" s="36"/>
      <c r="G31" s="36" t="s">
        <v>113</v>
      </c>
      <c r="H31" s="37">
        <f>SUM(G26:G30)</f>
        <v>3283.5141752279269</v>
      </c>
    </row>
    <row r="33" spans="1:8" ht="15.75" customHeight="1" x14ac:dyDescent="0.25">
      <c r="A33" s="70"/>
      <c r="B33" s="17"/>
      <c r="C33" s="17"/>
      <c r="D33" s="17"/>
      <c r="E33" s="829" t="s">
        <v>134</v>
      </c>
      <c r="F33" s="799"/>
      <c r="G33" s="799"/>
      <c r="H33" s="37">
        <f>ROUND((+H11+H17+H23+H31),4)</f>
        <v>13416.2899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5" t="s">
        <v>108</v>
      </c>
      <c r="B36" s="826"/>
      <c r="C36" s="827"/>
      <c r="D36" s="74" t="s">
        <v>136</v>
      </c>
      <c r="E36" s="74" t="s">
        <v>110</v>
      </c>
      <c r="F36" s="74" t="s">
        <v>111</v>
      </c>
      <c r="G36" s="88" t="s">
        <v>112</v>
      </c>
      <c r="H36" s="804"/>
    </row>
    <row r="37" spans="1:8" ht="15.75" customHeight="1" x14ac:dyDescent="0.25">
      <c r="A37" s="828" t="s">
        <v>137</v>
      </c>
      <c r="B37" s="788"/>
      <c r="C37" s="789"/>
      <c r="D37" s="76">
        <f>+'1 localizacion'!$D$37</f>
        <v>0.32</v>
      </c>
      <c r="E37" s="26"/>
      <c r="F37" s="27"/>
      <c r="G37" s="89">
        <f t="shared" ref="G37:G38" si="3">$H$33*D37</f>
        <v>4293.2127680000003</v>
      </c>
      <c r="H37" s="805"/>
    </row>
    <row r="38" spans="1:8" ht="15.75" customHeight="1" x14ac:dyDescent="0.25">
      <c r="A38" s="828" t="s">
        <v>138</v>
      </c>
      <c r="B38" s="788"/>
      <c r="C38" s="789"/>
      <c r="D38" s="76">
        <v>0.05</v>
      </c>
      <c r="E38" s="29"/>
      <c r="F38" s="29"/>
      <c r="G38" s="89">
        <f t="shared" si="3"/>
        <v>670.81449500000008</v>
      </c>
      <c r="H38" s="805"/>
    </row>
    <row r="39" spans="1:8" ht="15.75" customHeight="1" x14ac:dyDescent="0.25">
      <c r="A39" s="814"/>
      <c r="B39" s="799"/>
      <c r="C39" s="799"/>
      <c r="D39" s="34"/>
      <c r="E39" s="35"/>
      <c r="F39" s="36"/>
      <c r="G39" s="36" t="s">
        <v>113</v>
      </c>
      <c r="H39" s="37">
        <f>SUM(G37:G38)</f>
        <v>4964.0272629999999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9" t="s">
        <v>139</v>
      </c>
      <c r="F42" s="799"/>
      <c r="G42" s="799"/>
      <c r="H42" s="37">
        <f>ROUND(H39+H33,0)</f>
        <v>18380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H42"/>
  <sheetViews>
    <sheetView view="pageBreakPreview" zoomScale="83" zoomScaleNormal="100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92" t="s">
        <v>100</v>
      </c>
      <c r="B1" s="793"/>
      <c r="C1" s="793"/>
      <c r="D1" s="793"/>
      <c r="E1" s="793"/>
      <c r="F1" s="793"/>
      <c r="G1" s="793"/>
      <c r="H1" s="794"/>
    </row>
    <row r="2" spans="1:8" ht="15" customHeight="1" x14ac:dyDescent="0.25">
      <c r="A2" s="795" t="s">
        <v>101</v>
      </c>
      <c r="B2" s="796"/>
      <c r="C2" s="796"/>
      <c r="D2" s="797"/>
      <c r="E2" s="795" t="s">
        <v>102</v>
      </c>
      <c r="F2" s="796"/>
      <c r="G2" s="796"/>
      <c r="H2" s="797"/>
    </row>
    <row r="3" spans="1:8" ht="9.75" customHeight="1" x14ac:dyDescent="0.25">
      <c r="A3" s="17"/>
      <c r="B3" s="17"/>
      <c r="C3" s="17"/>
      <c r="D3" s="17"/>
      <c r="E3" s="17"/>
      <c r="F3" s="411"/>
      <c r="G3" s="18"/>
      <c r="H3" s="17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18</v>
      </c>
    </row>
    <row r="5" spans="1:8" ht="24" customHeight="1" x14ac:dyDescent="0.25">
      <c r="A5" s="19" t="s">
        <v>105</v>
      </c>
      <c r="B5" s="800" t="str">
        <f>VLOOKUP(H4,'PRESUPUESTO DE OBRA'!A:E,2,0)</f>
        <v xml:space="preserve">Acero de refuerzo 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kg</v>
      </c>
    </row>
    <row r="6" spans="1:8" x14ac:dyDescent="0.25">
      <c r="A6" s="17" t="s">
        <v>107</v>
      </c>
      <c r="B6" s="17"/>
      <c r="C6" s="17"/>
      <c r="D6" s="17"/>
      <c r="E6" s="17"/>
      <c r="F6" s="411"/>
      <c r="G6" s="18"/>
      <c r="H6" s="17"/>
    </row>
    <row r="7" spans="1:8" x14ac:dyDescent="0.25">
      <c r="A7" s="801" t="s">
        <v>108</v>
      </c>
      <c r="B7" s="802"/>
      <c r="C7" s="803"/>
      <c r="D7" s="23" t="s">
        <v>109</v>
      </c>
      <c r="E7" s="23" t="s">
        <v>110</v>
      </c>
      <c r="F7" s="412" t="s">
        <v>111</v>
      </c>
      <c r="G7" s="24" t="s">
        <v>112</v>
      </c>
      <c r="H7" s="804"/>
    </row>
    <row r="8" spans="1:8" x14ac:dyDescent="0.25">
      <c r="A8" s="810" t="s">
        <v>140</v>
      </c>
      <c r="B8" s="811"/>
      <c r="C8" s="812"/>
      <c r="D8" s="39"/>
      <c r="E8" s="99"/>
      <c r="F8" s="413"/>
      <c r="G8" s="104">
        <f>+H31*0.05</f>
        <v>109.24775819221759</v>
      </c>
      <c r="H8" s="805"/>
    </row>
    <row r="9" spans="1:8" x14ac:dyDescent="0.25">
      <c r="A9" s="894"/>
      <c r="B9" s="788"/>
      <c r="C9" s="789"/>
      <c r="D9" s="143"/>
      <c r="E9" s="29"/>
      <c r="F9" s="379"/>
      <c r="G9" s="81"/>
      <c r="H9" s="805"/>
    </row>
    <row r="10" spans="1:8" ht="15.75" x14ac:dyDescent="0.25">
      <c r="A10" s="813"/>
      <c r="B10" s="788"/>
      <c r="C10" s="789"/>
      <c r="D10" s="25"/>
      <c r="E10" s="144"/>
      <c r="F10" s="27"/>
      <c r="G10" s="81"/>
      <c r="H10" s="806"/>
    </row>
    <row r="11" spans="1:8" x14ac:dyDescent="0.25">
      <c r="A11" s="814"/>
      <c r="B11" s="799"/>
      <c r="C11" s="799"/>
      <c r="D11" s="34"/>
      <c r="E11" s="35"/>
      <c r="F11" s="414"/>
      <c r="G11" s="36" t="s">
        <v>113</v>
      </c>
      <c r="H11" s="37">
        <f>SUM(G8:G10)</f>
        <v>109.24775819221759</v>
      </c>
    </row>
    <row r="12" spans="1:8" x14ac:dyDescent="0.25">
      <c r="A12" s="17" t="s">
        <v>114</v>
      </c>
      <c r="B12" s="17"/>
      <c r="C12" s="17"/>
      <c r="D12" s="17"/>
      <c r="E12" s="17"/>
      <c r="F12" s="411"/>
      <c r="G12" s="18"/>
      <c r="H12" s="17"/>
    </row>
    <row r="13" spans="1:8" x14ac:dyDescent="0.25">
      <c r="A13" s="825" t="s">
        <v>108</v>
      </c>
      <c r="B13" s="826"/>
      <c r="C13" s="827"/>
      <c r="D13" s="74" t="s">
        <v>115</v>
      </c>
      <c r="E13" s="74" t="s">
        <v>116</v>
      </c>
      <c r="F13" s="415" t="s">
        <v>117</v>
      </c>
      <c r="G13" s="88" t="s">
        <v>112</v>
      </c>
      <c r="H13" s="38"/>
    </row>
    <row r="14" spans="1:8" ht="14.25" customHeight="1" x14ac:dyDescent="0.25">
      <c r="A14" s="810" t="s">
        <v>54</v>
      </c>
      <c r="B14" s="811"/>
      <c r="C14" s="812"/>
      <c r="D14" s="91" t="s">
        <v>46</v>
      </c>
      <c r="E14" s="94">
        <f>+'BASE DE DATOS'!D42</f>
        <v>7187</v>
      </c>
      <c r="F14" s="416">
        <v>1.05</v>
      </c>
      <c r="G14" s="94">
        <f t="shared" ref="G14:G15" si="0">+F14*E14</f>
        <v>7546.35</v>
      </c>
      <c r="H14" s="147"/>
    </row>
    <row r="15" spans="1:8" ht="13.5" customHeight="1" x14ac:dyDescent="0.25">
      <c r="A15" s="823" t="s">
        <v>60</v>
      </c>
      <c r="B15" s="788"/>
      <c r="C15" s="789"/>
      <c r="D15" s="29" t="s">
        <v>46</v>
      </c>
      <c r="E15" s="90">
        <f>+'BASE DE DATOS'!D47</f>
        <v>13268</v>
      </c>
      <c r="F15" s="417">
        <v>3.7999999999999999E-2</v>
      </c>
      <c r="G15" s="94">
        <f t="shared" si="0"/>
        <v>504.18399999999997</v>
      </c>
      <c r="H15" s="147"/>
    </row>
    <row r="16" spans="1:8" ht="14.25" customHeight="1" x14ac:dyDescent="0.25">
      <c r="A16" s="893"/>
      <c r="B16" s="788"/>
      <c r="C16" s="789"/>
      <c r="D16" s="148"/>
      <c r="E16" s="149"/>
      <c r="F16" s="379"/>
      <c r="G16" s="90"/>
      <c r="H16" s="150"/>
    </row>
    <row r="17" spans="1:8" x14ac:dyDescent="0.25">
      <c r="A17" s="814"/>
      <c r="B17" s="799"/>
      <c r="C17" s="799"/>
      <c r="D17" s="35"/>
      <c r="E17" s="35"/>
      <c r="F17" s="414"/>
      <c r="G17" s="36" t="s">
        <v>113</v>
      </c>
      <c r="H17" s="37">
        <f>SUM(G14:G16)</f>
        <v>8050.5340000000006</v>
      </c>
    </row>
    <row r="18" spans="1:8" x14ac:dyDescent="0.25">
      <c r="A18" s="17" t="s">
        <v>121</v>
      </c>
      <c r="B18" s="17"/>
      <c r="C18" s="17"/>
      <c r="D18" s="17"/>
      <c r="E18" s="17"/>
      <c r="F18" s="411"/>
      <c r="G18" s="18"/>
      <c r="H18" s="17"/>
    </row>
    <row r="19" spans="1:8" ht="22.5" x14ac:dyDescent="0.25">
      <c r="A19" s="821" t="s">
        <v>122</v>
      </c>
      <c r="B19" s="822"/>
      <c r="C19" s="47" t="s">
        <v>123</v>
      </c>
      <c r="D19" s="47" t="s">
        <v>124</v>
      </c>
      <c r="E19" s="47" t="s">
        <v>125</v>
      </c>
      <c r="F19" s="418" t="s">
        <v>126</v>
      </c>
      <c r="G19" s="48" t="s">
        <v>112</v>
      </c>
      <c r="H19" s="818"/>
    </row>
    <row r="20" spans="1:8" ht="15.75" x14ac:dyDescent="0.25">
      <c r="A20" s="823"/>
      <c r="B20" s="789"/>
      <c r="C20" s="49"/>
      <c r="D20" s="27"/>
      <c r="E20" s="49"/>
      <c r="F20" s="419"/>
      <c r="G20" s="51"/>
      <c r="H20" s="819"/>
    </row>
    <row r="21" spans="1:8" ht="15.75" customHeight="1" x14ac:dyDescent="0.25">
      <c r="A21" s="824"/>
      <c r="B21" s="788"/>
      <c r="C21" s="52"/>
      <c r="D21" s="53"/>
      <c r="E21" s="53"/>
      <c r="F21" s="417"/>
      <c r="G21" s="54"/>
      <c r="H21" s="819"/>
    </row>
    <row r="22" spans="1:8" ht="15.75" customHeight="1" x14ac:dyDescent="0.25">
      <c r="A22" s="807"/>
      <c r="B22" s="808"/>
      <c r="C22" s="55"/>
      <c r="D22" s="56"/>
      <c r="E22" s="56"/>
      <c r="F22" s="420"/>
      <c r="G22" s="32"/>
      <c r="H22" s="820"/>
    </row>
    <row r="23" spans="1:8" ht="15.75" customHeight="1" x14ac:dyDescent="0.25">
      <c r="A23" s="814"/>
      <c r="B23" s="799"/>
      <c r="C23" s="57"/>
      <c r="D23" s="58"/>
      <c r="E23" s="35"/>
      <c r="F23" s="414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411"/>
      <c r="G24" s="18"/>
      <c r="H24" s="17"/>
    </row>
    <row r="25" spans="1:8" ht="15.75" customHeight="1" x14ac:dyDescent="0.25">
      <c r="A25" s="801" t="s">
        <v>128</v>
      </c>
      <c r="B25" s="803"/>
      <c r="C25" s="23" t="s">
        <v>129</v>
      </c>
      <c r="D25" s="23" t="s">
        <v>130</v>
      </c>
      <c r="E25" s="23" t="s">
        <v>131</v>
      </c>
      <c r="F25" s="412" t="s">
        <v>111</v>
      </c>
      <c r="G25" s="24" t="s">
        <v>112</v>
      </c>
      <c r="H25" s="804"/>
    </row>
    <row r="26" spans="1:8" ht="15.75" customHeight="1" x14ac:dyDescent="0.25">
      <c r="A26" s="823" t="s">
        <v>142</v>
      </c>
      <c r="B26" s="789"/>
      <c r="C26" s="65">
        <f>+'BASE DE DATOS'!$D$3*2</f>
        <v>116728</v>
      </c>
      <c r="D26" s="62">
        <f>+'ANALISIS M.O'!$F$2</f>
        <v>1.7733266427932983</v>
      </c>
      <c r="E26" s="50">
        <f t="shared" ref="E26:E27" si="1">+D26*C26</f>
        <v>206996.87235997611</v>
      </c>
      <c r="F26" s="379">
        <v>180</v>
      </c>
      <c r="G26" s="85">
        <f t="shared" ref="G26:G27" si="2">+E26/F26</f>
        <v>1149.9826242220895</v>
      </c>
      <c r="H26" s="805"/>
    </row>
    <row r="27" spans="1:8" ht="15.75" customHeight="1" x14ac:dyDescent="0.25">
      <c r="A27" s="823" t="s">
        <v>143</v>
      </c>
      <c r="B27" s="789"/>
      <c r="C27" s="50">
        <f>+'BASE DE DATOS'!$D$5</f>
        <v>105054</v>
      </c>
      <c r="D27" s="62">
        <f>+'ANALISIS M.O'!$F$2</f>
        <v>1.7733266427932983</v>
      </c>
      <c r="E27" s="86">
        <f t="shared" si="1"/>
        <v>186295.05713200718</v>
      </c>
      <c r="F27" s="379">
        <f>+F26</f>
        <v>180</v>
      </c>
      <c r="G27" s="85">
        <f t="shared" si="2"/>
        <v>1034.972539622262</v>
      </c>
      <c r="H27" s="805"/>
    </row>
    <row r="28" spans="1:8" ht="15.75" customHeight="1" x14ac:dyDescent="0.25">
      <c r="A28" s="831"/>
      <c r="B28" s="789"/>
      <c r="C28" s="65"/>
      <c r="D28" s="62"/>
      <c r="E28" s="50"/>
      <c r="F28" s="421"/>
      <c r="G28" s="51"/>
      <c r="H28" s="805"/>
    </row>
    <row r="29" spans="1:8" ht="15.75" customHeight="1" x14ac:dyDescent="0.25">
      <c r="A29" s="823"/>
      <c r="B29" s="789"/>
      <c r="C29" s="65"/>
      <c r="D29" s="62"/>
      <c r="E29" s="50"/>
      <c r="F29" s="421"/>
      <c r="G29" s="51"/>
      <c r="H29" s="805"/>
    </row>
    <row r="30" spans="1:8" ht="15.75" customHeight="1" x14ac:dyDescent="0.25">
      <c r="A30" s="807"/>
      <c r="B30" s="809"/>
      <c r="C30" s="66"/>
      <c r="D30" s="67"/>
      <c r="E30" s="56"/>
      <c r="F30" s="422"/>
      <c r="G30" s="68"/>
      <c r="H30" s="806"/>
    </row>
    <row r="31" spans="1:8" ht="15.75" customHeight="1" x14ac:dyDescent="0.25">
      <c r="A31" s="814"/>
      <c r="B31" s="799"/>
      <c r="C31" s="57"/>
      <c r="D31" s="35"/>
      <c r="E31" s="69"/>
      <c r="F31" s="414"/>
      <c r="G31" s="36" t="s">
        <v>113</v>
      </c>
      <c r="H31" s="37">
        <f>SUM(G26:G30)</f>
        <v>2184.9551638443518</v>
      </c>
    </row>
    <row r="33" spans="1:8" ht="15.75" customHeight="1" x14ac:dyDescent="0.25">
      <c r="A33" s="70"/>
      <c r="B33" s="17"/>
      <c r="C33" s="17"/>
      <c r="D33" s="17"/>
      <c r="E33" s="829" t="s">
        <v>134</v>
      </c>
      <c r="F33" s="799"/>
      <c r="G33" s="799"/>
      <c r="H33" s="37">
        <f>ROUND((+H11+H17+H23+H31),4)</f>
        <v>10344.7369</v>
      </c>
    </row>
    <row r="34" spans="1:8" ht="15.75" customHeight="1" x14ac:dyDescent="0.25">
      <c r="A34" s="70"/>
      <c r="B34" s="70"/>
      <c r="C34" s="70"/>
      <c r="D34" s="18"/>
      <c r="E34" s="18"/>
      <c r="F34" s="411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411"/>
      <c r="G35" s="18"/>
      <c r="H35" s="17"/>
    </row>
    <row r="36" spans="1:8" ht="15.75" customHeight="1" x14ac:dyDescent="0.25">
      <c r="A36" s="825" t="s">
        <v>108</v>
      </c>
      <c r="B36" s="826"/>
      <c r="C36" s="827"/>
      <c r="D36" s="74" t="s">
        <v>136</v>
      </c>
      <c r="E36" s="74" t="s">
        <v>110</v>
      </c>
      <c r="F36" s="415" t="s">
        <v>111</v>
      </c>
      <c r="G36" s="88" t="s">
        <v>112</v>
      </c>
      <c r="H36" s="804"/>
    </row>
    <row r="37" spans="1:8" ht="15.75" customHeight="1" x14ac:dyDescent="0.25">
      <c r="A37" s="828" t="s">
        <v>137</v>
      </c>
      <c r="B37" s="788"/>
      <c r="C37" s="789"/>
      <c r="D37" s="76">
        <f>+'1 localizacion'!$D$37</f>
        <v>0.32</v>
      </c>
      <c r="E37" s="26"/>
      <c r="F37" s="27"/>
      <c r="G37" s="89">
        <f t="shared" ref="G37:G38" si="3">$H$33*D37</f>
        <v>3310.3158079999998</v>
      </c>
      <c r="H37" s="805"/>
    </row>
    <row r="38" spans="1:8" ht="15.75" customHeight="1" x14ac:dyDescent="0.25">
      <c r="A38" s="828" t="s">
        <v>138</v>
      </c>
      <c r="B38" s="788"/>
      <c r="C38" s="789"/>
      <c r="D38" s="76">
        <v>0.05</v>
      </c>
      <c r="E38" s="29"/>
      <c r="F38" s="421"/>
      <c r="G38" s="89">
        <f t="shared" si="3"/>
        <v>517.23684500000002</v>
      </c>
      <c r="H38" s="805"/>
    </row>
    <row r="39" spans="1:8" ht="15.75" customHeight="1" x14ac:dyDescent="0.25">
      <c r="A39" s="814"/>
      <c r="B39" s="799"/>
      <c r="C39" s="799"/>
      <c r="D39" s="34"/>
      <c r="E39" s="35"/>
      <c r="F39" s="414"/>
      <c r="G39" s="36" t="s">
        <v>113</v>
      </c>
      <c r="H39" s="37">
        <f>SUM(G37:G38)</f>
        <v>3827.5526529999997</v>
      </c>
    </row>
    <row r="40" spans="1:8" ht="9.75" customHeight="1" x14ac:dyDescent="0.25">
      <c r="A40" s="70"/>
      <c r="B40" s="70"/>
      <c r="C40" s="70"/>
      <c r="D40" s="70"/>
      <c r="E40" s="70"/>
      <c r="F40" s="42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423"/>
      <c r="G41" s="33"/>
      <c r="H41" s="70"/>
    </row>
    <row r="42" spans="1:8" ht="15.75" customHeight="1" x14ac:dyDescent="0.25">
      <c r="A42" s="70"/>
      <c r="B42" s="17"/>
      <c r="C42" s="17"/>
      <c r="D42" s="17"/>
      <c r="E42" s="829" t="s">
        <v>139</v>
      </c>
      <c r="F42" s="799"/>
      <c r="G42" s="799"/>
      <c r="H42" s="37">
        <f>ROUND(H39+H33,0)</f>
        <v>14172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H42"/>
  <sheetViews>
    <sheetView view="pageBreakPreview" zoomScale="60" zoomScaleNormal="100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92" t="s">
        <v>100</v>
      </c>
      <c r="B1" s="793"/>
      <c r="C1" s="793"/>
      <c r="D1" s="793"/>
      <c r="E1" s="793"/>
      <c r="F1" s="793"/>
      <c r="G1" s="793"/>
      <c r="H1" s="794"/>
    </row>
    <row r="2" spans="1:8" ht="15" customHeight="1" x14ac:dyDescent="0.25">
      <c r="A2" s="795" t="s">
        <v>101</v>
      </c>
      <c r="B2" s="796"/>
      <c r="C2" s="796"/>
      <c r="D2" s="797"/>
      <c r="E2" s="795" t="s">
        <v>102</v>
      </c>
      <c r="F2" s="796"/>
      <c r="G2" s="796"/>
      <c r="H2" s="797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19</v>
      </c>
    </row>
    <row r="5" spans="1:8" ht="24" customHeight="1" x14ac:dyDescent="0.25">
      <c r="A5" s="19" t="s">
        <v>105</v>
      </c>
      <c r="B5" s="800" t="str">
        <f>VLOOKUP(H4,'PRESUPUESTO DE OBRA'!A:E,2,0)</f>
        <v xml:space="preserve">Canastillas para soporte de dovelas 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ml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01" t="s">
        <v>108</v>
      </c>
      <c r="B7" s="802"/>
      <c r="C7" s="803"/>
      <c r="D7" s="23" t="s">
        <v>109</v>
      </c>
      <c r="E7" s="23" t="s">
        <v>110</v>
      </c>
      <c r="F7" s="23" t="s">
        <v>111</v>
      </c>
      <c r="G7" s="24" t="s">
        <v>112</v>
      </c>
      <c r="H7" s="804"/>
    </row>
    <row r="8" spans="1:8" x14ac:dyDescent="0.25">
      <c r="A8" s="810" t="s">
        <v>140</v>
      </c>
      <c r="B8" s="811"/>
      <c r="C8" s="812"/>
      <c r="D8" s="39"/>
      <c r="E8" s="99"/>
      <c r="F8" s="99"/>
      <c r="G8" s="104">
        <f>+H31*0.05</f>
        <v>550.85571119103895</v>
      </c>
      <c r="H8" s="805"/>
    </row>
    <row r="9" spans="1:8" x14ac:dyDescent="0.25">
      <c r="A9" s="894"/>
      <c r="B9" s="788"/>
      <c r="C9" s="789"/>
      <c r="D9" s="143"/>
      <c r="E9" s="29"/>
      <c r="F9" s="95"/>
      <c r="G9" s="81"/>
      <c r="H9" s="805"/>
    </row>
    <row r="10" spans="1:8" ht="15.75" x14ac:dyDescent="0.25">
      <c r="A10" s="813"/>
      <c r="B10" s="788"/>
      <c r="C10" s="789"/>
      <c r="D10" s="25"/>
      <c r="E10" s="144"/>
      <c r="F10" s="27"/>
      <c r="G10" s="81"/>
      <c r="H10" s="806"/>
    </row>
    <row r="11" spans="1:8" x14ac:dyDescent="0.25">
      <c r="A11" s="814"/>
      <c r="B11" s="799"/>
      <c r="C11" s="799"/>
      <c r="D11" s="34"/>
      <c r="E11" s="35"/>
      <c r="F11" s="36"/>
      <c r="G11" s="36" t="s">
        <v>113</v>
      </c>
      <c r="H11" s="37">
        <f>SUM(G8:G10)</f>
        <v>550.85571119103895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25" t="s">
        <v>108</v>
      </c>
      <c r="B13" s="826"/>
      <c r="C13" s="827"/>
      <c r="D13" s="74" t="s">
        <v>115</v>
      </c>
      <c r="E13" s="74" t="s">
        <v>116</v>
      </c>
      <c r="F13" s="74" t="s">
        <v>117</v>
      </c>
      <c r="G13" s="88" t="s">
        <v>112</v>
      </c>
      <c r="H13" s="38"/>
    </row>
    <row r="14" spans="1:8" ht="14.25" customHeight="1" x14ac:dyDescent="0.25">
      <c r="A14" s="810" t="s">
        <v>212</v>
      </c>
      <c r="B14" s="811"/>
      <c r="C14" s="812"/>
      <c r="D14" s="91" t="s">
        <v>30</v>
      </c>
      <c r="E14" s="94">
        <f>+'BASE DE DATOS'!D65</f>
        <v>26833</v>
      </c>
      <c r="F14" s="93">
        <v>1</v>
      </c>
      <c r="G14" s="94">
        <f>+F14*E14</f>
        <v>26833</v>
      </c>
      <c r="H14" s="147"/>
    </row>
    <row r="15" spans="1:8" ht="13.5" customHeight="1" x14ac:dyDescent="0.25">
      <c r="A15" s="823"/>
      <c r="B15" s="788"/>
      <c r="C15" s="789"/>
      <c r="D15" s="29"/>
      <c r="E15" s="90"/>
      <c r="F15" s="25"/>
      <c r="G15" s="94"/>
      <c r="H15" s="147"/>
    </row>
    <row r="16" spans="1:8" ht="14.25" customHeight="1" x14ac:dyDescent="0.25">
      <c r="A16" s="893"/>
      <c r="B16" s="788"/>
      <c r="C16" s="789"/>
      <c r="D16" s="148"/>
      <c r="E16" s="149"/>
      <c r="F16" s="95"/>
      <c r="G16" s="90"/>
      <c r="H16" s="150"/>
    </row>
    <row r="17" spans="1:8" x14ac:dyDescent="0.25">
      <c r="A17" s="814"/>
      <c r="B17" s="799"/>
      <c r="C17" s="799"/>
      <c r="D17" s="35"/>
      <c r="E17" s="35"/>
      <c r="F17" s="36"/>
      <c r="G17" s="36" t="s">
        <v>113</v>
      </c>
      <c r="H17" s="37">
        <f>SUM(G14:G16)</f>
        <v>26833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21" t="s">
        <v>122</v>
      </c>
      <c r="B19" s="822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8"/>
    </row>
    <row r="20" spans="1:8" ht="15.75" x14ac:dyDescent="0.25">
      <c r="A20" s="823"/>
      <c r="B20" s="789"/>
      <c r="C20" s="49"/>
      <c r="D20" s="27"/>
      <c r="E20" s="49"/>
      <c r="F20" s="50"/>
      <c r="G20" s="51"/>
      <c r="H20" s="819"/>
    </row>
    <row r="21" spans="1:8" ht="15.75" customHeight="1" x14ac:dyDescent="0.25">
      <c r="A21" s="824"/>
      <c r="B21" s="788"/>
      <c r="C21" s="52"/>
      <c r="D21" s="53"/>
      <c r="E21" s="53"/>
      <c r="F21" s="25"/>
      <c r="G21" s="54"/>
      <c r="H21" s="819"/>
    </row>
    <row r="22" spans="1:8" ht="15.75" customHeight="1" x14ac:dyDescent="0.25">
      <c r="A22" s="807"/>
      <c r="B22" s="808"/>
      <c r="C22" s="55"/>
      <c r="D22" s="56"/>
      <c r="E22" s="56"/>
      <c r="F22" s="30"/>
      <c r="G22" s="32"/>
      <c r="H22" s="820"/>
    </row>
    <row r="23" spans="1:8" ht="15.75" customHeight="1" x14ac:dyDescent="0.25">
      <c r="A23" s="814"/>
      <c r="B23" s="799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01" t="s">
        <v>128</v>
      </c>
      <c r="B25" s="803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4"/>
    </row>
    <row r="26" spans="1:8" ht="15.75" customHeight="1" x14ac:dyDescent="0.25">
      <c r="A26" s="823" t="s">
        <v>142</v>
      </c>
      <c r="B26" s="789"/>
      <c r="C26" s="65">
        <f>+'BASE DE DATOS'!$D$3*2</f>
        <v>116728</v>
      </c>
      <c r="D26" s="62">
        <f>+'ANALISIS M.O'!$F$2</f>
        <v>1.7733266427932983</v>
      </c>
      <c r="E26" s="50">
        <f t="shared" ref="E26:E27" si="0">+D26*C26</f>
        <v>206996.87235997611</v>
      </c>
      <c r="F26" s="95">
        <v>35.698271026510973</v>
      </c>
      <c r="G26" s="85">
        <f t="shared" ref="G26:G27" si="1">+E26/F26</f>
        <v>5798.5125443821044</v>
      </c>
      <c r="H26" s="805"/>
    </row>
    <row r="27" spans="1:8" ht="15.75" customHeight="1" x14ac:dyDescent="0.25">
      <c r="A27" s="823" t="s">
        <v>143</v>
      </c>
      <c r="B27" s="789"/>
      <c r="C27" s="50">
        <f>+'BASE DE DATOS'!$D$5</f>
        <v>105054</v>
      </c>
      <c r="D27" s="62">
        <f>+'ANALISIS M.O'!$F$2</f>
        <v>1.7733266427932983</v>
      </c>
      <c r="E27" s="86">
        <f t="shared" si="0"/>
        <v>186295.05713200718</v>
      </c>
      <c r="F27" s="95">
        <f>+F26</f>
        <v>35.698271026510973</v>
      </c>
      <c r="G27" s="85">
        <f t="shared" si="1"/>
        <v>5218.6016794386751</v>
      </c>
      <c r="H27" s="805"/>
    </row>
    <row r="28" spans="1:8" ht="15.75" customHeight="1" x14ac:dyDescent="0.25">
      <c r="A28" s="831"/>
      <c r="B28" s="789"/>
      <c r="C28" s="65"/>
      <c r="D28" s="62"/>
      <c r="E28" s="50"/>
      <c r="F28" s="29"/>
      <c r="G28" s="51"/>
      <c r="H28" s="805"/>
    </row>
    <row r="29" spans="1:8" ht="15.75" customHeight="1" x14ac:dyDescent="0.25">
      <c r="A29" s="823"/>
      <c r="B29" s="789"/>
      <c r="C29" s="65"/>
      <c r="D29" s="62"/>
      <c r="E29" s="50"/>
      <c r="F29" s="29"/>
      <c r="G29" s="51"/>
      <c r="H29" s="805"/>
    </row>
    <row r="30" spans="1:8" ht="15.75" customHeight="1" x14ac:dyDescent="0.25">
      <c r="A30" s="807"/>
      <c r="B30" s="809"/>
      <c r="C30" s="66"/>
      <c r="D30" s="67"/>
      <c r="E30" s="56"/>
      <c r="F30" s="31"/>
      <c r="G30" s="68"/>
      <c r="H30" s="806"/>
    </row>
    <row r="31" spans="1:8" ht="15.75" customHeight="1" x14ac:dyDescent="0.25">
      <c r="A31" s="814"/>
      <c r="B31" s="799"/>
      <c r="C31" s="57"/>
      <c r="D31" s="35"/>
      <c r="E31" s="69"/>
      <c r="F31" s="36"/>
      <c r="G31" s="36" t="s">
        <v>113</v>
      </c>
      <c r="H31" s="37">
        <f>SUM(G26:G30)</f>
        <v>11017.114223820779</v>
      </c>
    </row>
    <row r="33" spans="1:8" ht="15.75" customHeight="1" x14ac:dyDescent="0.25">
      <c r="A33" s="70"/>
      <c r="B33" s="17"/>
      <c r="C33" s="17"/>
      <c r="D33" s="17"/>
      <c r="E33" s="829" t="s">
        <v>134</v>
      </c>
      <c r="F33" s="799"/>
      <c r="G33" s="799"/>
      <c r="H33" s="37">
        <f>ROUND((+H11+H17+H23+H31),4)</f>
        <v>38400.969899999996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5" t="s">
        <v>108</v>
      </c>
      <c r="B36" s="826"/>
      <c r="C36" s="827"/>
      <c r="D36" s="74" t="s">
        <v>136</v>
      </c>
      <c r="E36" s="74" t="s">
        <v>110</v>
      </c>
      <c r="F36" s="74" t="s">
        <v>111</v>
      </c>
      <c r="G36" s="88" t="s">
        <v>112</v>
      </c>
      <c r="H36" s="804"/>
    </row>
    <row r="37" spans="1:8" ht="15.75" customHeight="1" x14ac:dyDescent="0.25">
      <c r="A37" s="828" t="s">
        <v>137</v>
      </c>
      <c r="B37" s="788"/>
      <c r="C37" s="789"/>
      <c r="D37" s="76">
        <f>+'1 localizacion'!$D$37</f>
        <v>0.32</v>
      </c>
      <c r="E37" s="26"/>
      <c r="F37" s="27"/>
      <c r="G37" s="89">
        <f t="shared" ref="G37:G38" si="2">$H$33*D37</f>
        <v>12288.310367999999</v>
      </c>
      <c r="H37" s="805"/>
    </row>
    <row r="38" spans="1:8" ht="15.75" customHeight="1" x14ac:dyDescent="0.25">
      <c r="A38" s="828" t="s">
        <v>138</v>
      </c>
      <c r="B38" s="788"/>
      <c r="C38" s="789"/>
      <c r="D38" s="76">
        <v>0.05</v>
      </c>
      <c r="E38" s="29"/>
      <c r="F38" s="29"/>
      <c r="G38" s="89">
        <f t="shared" si="2"/>
        <v>1920.048495</v>
      </c>
      <c r="H38" s="805"/>
    </row>
    <row r="39" spans="1:8" ht="15.75" customHeight="1" x14ac:dyDescent="0.25">
      <c r="A39" s="814"/>
      <c r="B39" s="799"/>
      <c r="C39" s="799"/>
      <c r="D39" s="34"/>
      <c r="E39" s="35"/>
      <c r="F39" s="36"/>
      <c r="G39" s="36" t="s">
        <v>113</v>
      </c>
      <c r="H39" s="37">
        <f>SUM(G37:G38)</f>
        <v>14208.358862999998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9" t="s">
        <v>139</v>
      </c>
      <c r="F42" s="799"/>
      <c r="G42" s="799"/>
      <c r="H42" s="37">
        <f>ROUND(H39+H33,0)</f>
        <v>52609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1B4DF-86B7-4A3D-819A-EB37DE7E0B9B}">
  <sheetPr>
    <pageSetUpPr fitToPage="1"/>
  </sheetPr>
  <dimension ref="A1:H42"/>
  <sheetViews>
    <sheetView view="pageBreakPreview" zoomScale="108" zoomScaleNormal="100" workbookViewId="0">
      <selection activeCell="C4" sqref="C4"/>
    </sheetView>
  </sheetViews>
  <sheetFormatPr baseColWidth="10" defaultColWidth="14.42578125" defaultRowHeight="15" customHeight="1" x14ac:dyDescent="0.25"/>
  <cols>
    <col min="1" max="1" width="15.5703125" style="681" customWidth="1"/>
    <col min="2" max="2" width="11.42578125" style="681" customWidth="1"/>
    <col min="3" max="3" width="8.140625" style="681" customWidth="1"/>
    <col min="4" max="4" width="13.42578125" style="681" customWidth="1"/>
    <col min="5" max="5" width="9.85546875" style="681" customWidth="1"/>
    <col min="6" max="6" width="11.7109375" style="757" customWidth="1"/>
    <col min="7" max="7" width="10" style="681" customWidth="1"/>
    <col min="8" max="8" width="12.7109375" style="681" customWidth="1"/>
    <col min="9" max="26" width="12.5703125" style="681" customWidth="1"/>
    <col min="27" max="16384" width="14.42578125" style="681"/>
  </cols>
  <sheetData>
    <row r="1" spans="1:8" ht="17.25" customHeight="1" thickBot="1" x14ac:dyDescent="0.3">
      <c r="A1" s="949" t="s">
        <v>100</v>
      </c>
      <c r="B1" s="950"/>
      <c r="C1" s="950"/>
      <c r="D1" s="950"/>
      <c r="E1" s="950"/>
      <c r="F1" s="950"/>
      <c r="G1" s="950"/>
      <c r="H1" s="951"/>
    </row>
    <row r="2" spans="1:8" ht="15" customHeight="1" thickBot="1" x14ac:dyDescent="0.3">
      <c r="A2" s="952" t="s">
        <v>101</v>
      </c>
      <c r="B2" s="953"/>
      <c r="C2" s="953"/>
      <c r="D2" s="954"/>
      <c r="E2" s="952" t="s">
        <v>102</v>
      </c>
      <c r="F2" s="953"/>
      <c r="G2" s="953"/>
      <c r="H2" s="954"/>
    </row>
    <row r="3" spans="1:8" ht="9.75" customHeight="1" x14ac:dyDescent="0.25">
      <c r="A3" s="682"/>
      <c r="B3" s="682"/>
      <c r="C3" s="682"/>
      <c r="D3" s="682"/>
      <c r="E3" s="682"/>
      <c r="F3" s="683"/>
      <c r="G3" s="684"/>
      <c r="H3" s="682"/>
    </row>
    <row r="4" spans="1:8" ht="27.75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20</v>
      </c>
    </row>
    <row r="5" spans="1:8" ht="24" customHeight="1" x14ac:dyDescent="0.25">
      <c r="A5" s="19" t="s">
        <v>105</v>
      </c>
      <c r="B5" s="800" t="str">
        <f>VLOOKUP(H4,'PRESUPUESTO DE OBRA'!A:E,2,0)</f>
        <v xml:space="preserve">Suministro e instalación de malla electrosoldada 15x15cm x 4mm 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m2</v>
      </c>
    </row>
    <row r="6" spans="1:8" ht="15.75" thickBot="1" x14ac:dyDescent="0.3">
      <c r="A6" s="682" t="s">
        <v>107</v>
      </c>
      <c r="B6" s="682"/>
      <c r="C6" s="682"/>
      <c r="D6" s="682"/>
      <c r="E6" s="682"/>
      <c r="F6" s="683"/>
      <c r="G6" s="684"/>
      <c r="H6" s="682"/>
    </row>
    <row r="7" spans="1:8" ht="16.5" thickTop="1" thickBot="1" x14ac:dyDescent="0.3">
      <c r="A7" s="941" t="s">
        <v>108</v>
      </c>
      <c r="B7" s="942"/>
      <c r="C7" s="943"/>
      <c r="D7" s="685" t="s">
        <v>109</v>
      </c>
      <c r="E7" s="685" t="s">
        <v>110</v>
      </c>
      <c r="F7" s="686" t="s">
        <v>111</v>
      </c>
      <c r="G7" s="687" t="s">
        <v>112</v>
      </c>
      <c r="H7" s="944"/>
    </row>
    <row r="8" spans="1:8" ht="15.75" thickTop="1" x14ac:dyDescent="0.25">
      <c r="A8" s="935" t="s">
        <v>140</v>
      </c>
      <c r="B8" s="936"/>
      <c r="C8" s="937"/>
      <c r="D8" s="688"/>
      <c r="E8" s="689"/>
      <c r="F8" s="690"/>
      <c r="G8" s="691">
        <f>+H31*0.05</f>
        <v>245.80745593248957</v>
      </c>
      <c r="H8" s="945"/>
    </row>
    <row r="9" spans="1:8" x14ac:dyDescent="0.25">
      <c r="A9" s="947"/>
      <c r="B9" s="939"/>
      <c r="C9" s="940"/>
      <c r="D9" s="692"/>
      <c r="E9" s="693"/>
      <c r="F9" s="694"/>
      <c r="G9" s="695"/>
      <c r="H9" s="945"/>
    </row>
    <row r="10" spans="1:8" ht="16.5" thickBot="1" x14ac:dyDescent="0.3">
      <c r="A10" s="948"/>
      <c r="B10" s="939"/>
      <c r="C10" s="940"/>
      <c r="D10" s="696"/>
      <c r="E10" s="697"/>
      <c r="F10" s="698"/>
      <c r="G10" s="695"/>
      <c r="H10" s="946"/>
    </row>
    <row r="11" spans="1:8" ht="16.5" thickTop="1" thickBot="1" x14ac:dyDescent="0.3">
      <c r="A11" s="930"/>
      <c r="B11" s="931"/>
      <c r="C11" s="931"/>
      <c r="D11" s="699"/>
      <c r="E11" s="700"/>
      <c r="F11" s="701"/>
      <c r="G11" s="702" t="s">
        <v>113</v>
      </c>
      <c r="H11" s="703">
        <f>SUM(G8:G10)</f>
        <v>245.80745593248957</v>
      </c>
    </row>
    <row r="12" spans="1:8" ht="16.5" thickTop="1" thickBot="1" x14ac:dyDescent="0.3">
      <c r="A12" s="682" t="s">
        <v>114</v>
      </c>
      <c r="B12" s="682"/>
      <c r="C12" s="682"/>
      <c r="D12" s="682"/>
      <c r="E12" s="682"/>
      <c r="F12" s="704"/>
      <c r="G12" s="684"/>
      <c r="H12" s="682"/>
    </row>
    <row r="13" spans="1:8" ht="16.5" thickTop="1" thickBot="1" x14ac:dyDescent="0.3">
      <c r="A13" s="932" t="s">
        <v>108</v>
      </c>
      <c r="B13" s="933"/>
      <c r="C13" s="934"/>
      <c r="D13" s="705" t="s">
        <v>115</v>
      </c>
      <c r="E13" s="705" t="s">
        <v>116</v>
      </c>
      <c r="F13" s="706" t="s">
        <v>117</v>
      </c>
      <c r="G13" s="707" t="s">
        <v>112</v>
      </c>
      <c r="H13" s="708"/>
    </row>
    <row r="14" spans="1:8" ht="14.25" customHeight="1" thickTop="1" thickBot="1" x14ac:dyDescent="0.3">
      <c r="A14" s="935" t="s">
        <v>381</v>
      </c>
      <c r="B14" s="936"/>
      <c r="C14" s="937"/>
      <c r="D14" s="709" t="s">
        <v>382</v>
      </c>
      <c r="E14" s="710">
        <v>17884</v>
      </c>
      <c r="F14" s="711">
        <v>1</v>
      </c>
      <c r="G14" s="710">
        <f>+F14*E14</f>
        <v>17884</v>
      </c>
      <c r="H14" s="712"/>
    </row>
    <row r="15" spans="1:8" ht="13.5" customHeight="1" x14ac:dyDescent="0.25">
      <c r="A15" s="938"/>
      <c r="B15" s="939"/>
      <c r="C15" s="940"/>
      <c r="D15" s="693"/>
      <c r="E15" s="713"/>
      <c r="F15" s="714"/>
      <c r="G15" s="710"/>
      <c r="H15" s="712"/>
    </row>
    <row r="16" spans="1:8" ht="14.25" customHeight="1" thickBot="1" x14ac:dyDescent="0.3">
      <c r="A16" s="955"/>
      <c r="B16" s="939"/>
      <c r="C16" s="940"/>
      <c r="D16" s="715"/>
      <c r="E16" s="716"/>
      <c r="F16" s="717"/>
      <c r="G16" s="713"/>
      <c r="H16" s="718"/>
    </row>
    <row r="17" spans="1:8" ht="16.5" thickTop="1" thickBot="1" x14ac:dyDescent="0.3">
      <c r="A17" s="930"/>
      <c r="B17" s="931"/>
      <c r="C17" s="931"/>
      <c r="D17" s="700"/>
      <c r="E17" s="700"/>
      <c r="F17" s="701"/>
      <c r="G17" s="702" t="s">
        <v>113</v>
      </c>
      <c r="H17" s="703">
        <f>SUM(G14:G16)</f>
        <v>17884</v>
      </c>
    </row>
    <row r="18" spans="1:8" ht="16.5" thickTop="1" thickBot="1" x14ac:dyDescent="0.3">
      <c r="A18" s="682" t="s">
        <v>121</v>
      </c>
      <c r="B18" s="682"/>
      <c r="C18" s="682"/>
      <c r="D18" s="682"/>
      <c r="E18" s="682"/>
      <c r="F18" s="704"/>
      <c r="G18" s="684"/>
      <c r="H18" s="682"/>
    </row>
    <row r="19" spans="1:8" ht="23.25" thickTop="1" x14ac:dyDescent="0.25">
      <c r="A19" s="962" t="s">
        <v>122</v>
      </c>
      <c r="B19" s="936"/>
      <c r="C19" s="719" t="s">
        <v>123</v>
      </c>
      <c r="D19" s="719" t="s">
        <v>124</v>
      </c>
      <c r="E19" s="719" t="s">
        <v>125</v>
      </c>
      <c r="F19" s="720" t="s">
        <v>126</v>
      </c>
      <c r="G19" s="721" t="s">
        <v>112</v>
      </c>
      <c r="H19" s="956"/>
    </row>
    <row r="20" spans="1:8" ht="15.75" x14ac:dyDescent="0.25">
      <c r="A20" s="938"/>
      <c r="B20" s="940"/>
      <c r="C20" s="722"/>
      <c r="D20" s="723"/>
      <c r="E20" s="722"/>
      <c r="F20" s="724"/>
      <c r="G20" s="725"/>
      <c r="H20" s="957"/>
    </row>
    <row r="21" spans="1:8" ht="15.75" customHeight="1" x14ac:dyDescent="0.25">
      <c r="A21" s="959"/>
      <c r="B21" s="939"/>
      <c r="C21" s="726"/>
      <c r="D21" s="727"/>
      <c r="E21" s="727"/>
      <c r="F21" s="714"/>
      <c r="G21" s="728"/>
      <c r="H21" s="957"/>
    </row>
    <row r="22" spans="1:8" ht="15.75" customHeight="1" thickBot="1" x14ac:dyDescent="0.3">
      <c r="A22" s="960"/>
      <c r="B22" s="961"/>
      <c r="C22" s="729"/>
      <c r="D22" s="730"/>
      <c r="E22" s="730"/>
      <c r="F22" s="731"/>
      <c r="G22" s="732"/>
      <c r="H22" s="958"/>
    </row>
    <row r="23" spans="1:8" ht="15.75" customHeight="1" thickTop="1" thickBot="1" x14ac:dyDescent="0.3">
      <c r="A23" s="930"/>
      <c r="B23" s="931"/>
      <c r="C23" s="733"/>
      <c r="D23" s="734"/>
      <c r="E23" s="700"/>
      <c r="F23" s="701"/>
      <c r="G23" s="702" t="s">
        <v>113</v>
      </c>
      <c r="H23" s="735">
        <f>SUM(G20:G22)</f>
        <v>0</v>
      </c>
    </row>
    <row r="24" spans="1:8" ht="15.75" customHeight="1" thickTop="1" thickBot="1" x14ac:dyDescent="0.3">
      <c r="A24" s="682" t="s">
        <v>127</v>
      </c>
      <c r="B24" s="682"/>
      <c r="C24" s="682"/>
      <c r="D24" s="682"/>
      <c r="E24" s="682"/>
      <c r="F24" s="704"/>
      <c r="G24" s="684"/>
      <c r="H24" s="682"/>
    </row>
    <row r="25" spans="1:8" ht="15.75" customHeight="1" thickTop="1" thickBot="1" x14ac:dyDescent="0.3">
      <c r="A25" s="941" t="s">
        <v>128</v>
      </c>
      <c r="B25" s="943"/>
      <c r="C25" s="685" t="s">
        <v>129</v>
      </c>
      <c r="D25" s="685" t="s">
        <v>130</v>
      </c>
      <c r="E25" s="685" t="s">
        <v>131</v>
      </c>
      <c r="F25" s="686" t="s">
        <v>111</v>
      </c>
      <c r="G25" s="687" t="s">
        <v>112</v>
      </c>
      <c r="H25" s="944"/>
    </row>
    <row r="26" spans="1:8" ht="15.75" customHeight="1" thickTop="1" x14ac:dyDescent="0.25">
      <c r="A26" s="847" t="s">
        <v>142</v>
      </c>
      <c r="B26" s="846"/>
      <c r="C26" s="65">
        <f>+'BASE DE DATOS'!$D$3*2</f>
        <v>116728</v>
      </c>
      <c r="D26" s="62">
        <f>+'ANALISIS M.O'!$F$2</f>
        <v>1.7733266427932983</v>
      </c>
      <c r="E26" s="534">
        <f t="shared" ref="E26:E27" si="0">+D26*C26</f>
        <v>206996.87235997611</v>
      </c>
      <c r="F26" s="694">
        <v>80</v>
      </c>
      <c r="G26" s="739">
        <f t="shared" ref="G26:G27" si="1">+E26/F26</f>
        <v>2587.4609044997014</v>
      </c>
      <c r="H26" s="945"/>
    </row>
    <row r="27" spans="1:8" ht="15.75" customHeight="1" x14ac:dyDescent="0.25">
      <c r="A27" s="847" t="s">
        <v>143</v>
      </c>
      <c r="B27" s="846"/>
      <c r="C27" s="50">
        <f>+'BASE DE DATOS'!$D$5</f>
        <v>105054</v>
      </c>
      <c r="D27" s="62">
        <f>+'ANALISIS M.O'!$F$2</f>
        <v>1.7733266427932983</v>
      </c>
      <c r="E27" s="539">
        <f t="shared" si="0"/>
        <v>186295.05713200718</v>
      </c>
      <c r="F27" s="694">
        <f>+F26</f>
        <v>80</v>
      </c>
      <c r="G27" s="739">
        <f t="shared" si="1"/>
        <v>2328.6882141500896</v>
      </c>
      <c r="H27" s="945"/>
    </row>
    <row r="28" spans="1:8" ht="15.75" customHeight="1" x14ac:dyDescent="0.25">
      <c r="A28" s="964"/>
      <c r="B28" s="940"/>
      <c r="C28" s="736"/>
      <c r="D28" s="737"/>
      <c r="E28" s="738"/>
      <c r="F28" s="740"/>
      <c r="G28" s="725"/>
      <c r="H28" s="945"/>
    </row>
    <row r="29" spans="1:8" ht="15.75" customHeight="1" x14ac:dyDescent="0.25">
      <c r="A29" s="938"/>
      <c r="B29" s="940"/>
      <c r="C29" s="736"/>
      <c r="D29" s="737"/>
      <c r="E29" s="738"/>
      <c r="F29" s="740"/>
      <c r="G29" s="725"/>
      <c r="H29" s="945"/>
    </row>
    <row r="30" spans="1:8" ht="15.75" customHeight="1" thickBot="1" x14ac:dyDescent="0.3">
      <c r="A30" s="960"/>
      <c r="B30" s="965"/>
      <c r="C30" s="741"/>
      <c r="D30" s="742"/>
      <c r="E30" s="730"/>
      <c r="F30" s="743"/>
      <c r="G30" s="744"/>
      <c r="H30" s="946"/>
    </row>
    <row r="31" spans="1:8" ht="15.75" customHeight="1" thickTop="1" thickBot="1" x14ac:dyDescent="0.3">
      <c r="A31" s="930"/>
      <c r="B31" s="931"/>
      <c r="C31" s="733"/>
      <c r="D31" s="700"/>
      <c r="E31" s="745"/>
      <c r="F31" s="701"/>
      <c r="G31" s="702" t="s">
        <v>113</v>
      </c>
      <c r="H31" s="703">
        <f>SUM(G26:G30)</f>
        <v>4916.1491186497915</v>
      </c>
    </row>
    <row r="32" spans="1:8" ht="15.75" customHeight="1" thickTop="1" thickBot="1" x14ac:dyDescent="0.3">
      <c r="A32" s="746"/>
      <c r="B32" s="746"/>
      <c r="C32" s="733"/>
      <c r="D32" s="700"/>
      <c r="E32" s="745"/>
      <c r="F32" s="747"/>
      <c r="G32" s="733"/>
      <c r="H32" s="748"/>
    </row>
    <row r="33" spans="1:8" ht="15.75" customHeight="1" thickTop="1" thickBot="1" x14ac:dyDescent="0.3">
      <c r="A33" s="746"/>
      <c r="B33" s="682"/>
      <c r="C33" s="682"/>
      <c r="D33" s="682"/>
      <c r="E33" s="966" t="s">
        <v>134</v>
      </c>
      <c r="F33" s="931"/>
      <c r="G33" s="931"/>
      <c r="H33" s="703">
        <f>ROUND((+H11+H17+H23+H31),4)</f>
        <v>23045.956600000001</v>
      </c>
    </row>
    <row r="34" spans="1:8" ht="15.75" customHeight="1" thickTop="1" x14ac:dyDescent="0.25">
      <c r="A34" s="746"/>
      <c r="B34" s="746"/>
      <c r="C34" s="746"/>
      <c r="D34" s="684"/>
      <c r="E34" s="684"/>
      <c r="F34" s="704"/>
      <c r="G34" s="684"/>
      <c r="H34" s="749"/>
    </row>
    <row r="35" spans="1:8" ht="15.75" customHeight="1" thickBot="1" x14ac:dyDescent="0.3">
      <c r="A35" s="682" t="s">
        <v>135</v>
      </c>
      <c r="B35" s="682"/>
      <c r="C35" s="682"/>
      <c r="D35" s="682"/>
      <c r="E35" s="682"/>
      <c r="F35" s="704"/>
      <c r="G35" s="684"/>
      <c r="H35" s="682"/>
    </row>
    <row r="36" spans="1:8" ht="15.75" customHeight="1" thickTop="1" x14ac:dyDescent="0.25">
      <c r="A36" s="932" t="s">
        <v>108</v>
      </c>
      <c r="B36" s="933"/>
      <c r="C36" s="934"/>
      <c r="D36" s="705" t="s">
        <v>136</v>
      </c>
      <c r="E36" s="705" t="s">
        <v>110</v>
      </c>
      <c r="F36" s="706" t="s">
        <v>111</v>
      </c>
      <c r="G36" s="707" t="s">
        <v>112</v>
      </c>
      <c r="H36" s="944"/>
    </row>
    <row r="37" spans="1:8" ht="15.75" customHeight="1" x14ac:dyDescent="0.25">
      <c r="A37" s="963" t="s">
        <v>137</v>
      </c>
      <c r="B37" s="939"/>
      <c r="C37" s="940"/>
      <c r="D37" s="750">
        <v>0.32</v>
      </c>
      <c r="E37" s="751"/>
      <c r="F37" s="752"/>
      <c r="G37" s="753">
        <f t="shared" ref="G37:G38" si="2">$H$33*D37</f>
        <v>7374.7061120000008</v>
      </c>
      <c r="H37" s="945"/>
    </row>
    <row r="38" spans="1:8" ht="15.75" customHeight="1" thickBot="1" x14ac:dyDescent="0.3">
      <c r="A38" s="963" t="s">
        <v>138</v>
      </c>
      <c r="B38" s="939"/>
      <c r="C38" s="940"/>
      <c r="D38" s="750">
        <v>0.05</v>
      </c>
      <c r="E38" s="693"/>
      <c r="F38" s="754"/>
      <c r="G38" s="753">
        <f t="shared" si="2"/>
        <v>1152.2978300000002</v>
      </c>
      <c r="H38" s="945"/>
    </row>
    <row r="39" spans="1:8" ht="15.75" customHeight="1" thickTop="1" thickBot="1" x14ac:dyDescent="0.3">
      <c r="A39" s="930"/>
      <c r="B39" s="931"/>
      <c r="C39" s="931"/>
      <c r="D39" s="699"/>
      <c r="E39" s="700"/>
      <c r="F39" s="701"/>
      <c r="G39" s="702" t="s">
        <v>113</v>
      </c>
      <c r="H39" s="703">
        <f>SUM(G37:G38)</f>
        <v>8527.0039420000012</v>
      </c>
    </row>
    <row r="40" spans="1:8" ht="9.75" customHeight="1" thickTop="1" x14ac:dyDescent="0.25">
      <c r="A40" s="746"/>
      <c r="B40" s="746"/>
      <c r="C40" s="746"/>
      <c r="D40" s="746"/>
      <c r="E40" s="746"/>
      <c r="F40" s="755"/>
      <c r="G40" s="756"/>
      <c r="H40" s="746"/>
    </row>
    <row r="41" spans="1:8" ht="9.75" customHeight="1" thickBot="1" x14ac:dyDescent="0.3">
      <c r="A41" s="746"/>
      <c r="B41" s="746"/>
      <c r="C41" s="746"/>
      <c r="D41" s="746"/>
      <c r="E41" s="746"/>
      <c r="F41" s="755"/>
      <c r="G41" s="756"/>
      <c r="H41" s="746"/>
    </row>
    <row r="42" spans="1:8" ht="15.75" customHeight="1" thickTop="1" thickBot="1" x14ac:dyDescent="0.3">
      <c r="A42" s="746"/>
      <c r="B42" s="682"/>
      <c r="C42" s="682"/>
      <c r="D42" s="682"/>
      <c r="E42" s="966" t="s">
        <v>139</v>
      </c>
      <c r="F42" s="931"/>
      <c r="G42" s="931"/>
      <c r="H42" s="703">
        <f>ROUND(H39+H33,0)</f>
        <v>31573</v>
      </c>
    </row>
  </sheetData>
  <mergeCells count="37">
    <mergeCell ref="A23:B23"/>
    <mergeCell ref="A39:C39"/>
    <mergeCell ref="E42:G42"/>
    <mergeCell ref="A31:B31"/>
    <mergeCell ref="E33:G33"/>
    <mergeCell ref="A36:C36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16:C16"/>
    <mergeCell ref="H19:H22"/>
    <mergeCell ref="A20:B20"/>
    <mergeCell ref="A21:B21"/>
    <mergeCell ref="A22:B22"/>
    <mergeCell ref="A17:C17"/>
    <mergeCell ref="A19:B19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1:C11"/>
    <mergeCell ref="A13:C13"/>
    <mergeCell ref="A14:C14"/>
    <mergeCell ref="A15:C15"/>
    <mergeCell ref="A7:C7"/>
  </mergeCells>
  <pageMargins left="0.51181102362204722" right="0.51181102362204722" top="0.55118110236220474" bottom="0.55118110236220474" header="0" footer="0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H43"/>
  <sheetViews>
    <sheetView view="pageBreakPreview" zoomScale="85" zoomScaleNormal="100" zoomScaleSheetLayoutView="85" workbookViewId="0">
      <selection activeCell="C4" sqref="C4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60" t="s">
        <v>100</v>
      </c>
      <c r="B1" s="861"/>
      <c r="C1" s="861"/>
      <c r="D1" s="861"/>
      <c r="E1" s="861"/>
      <c r="F1" s="861"/>
      <c r="G1" s="861"/>
      <c r="H1" s="862"/>
    </row>
    <row r="2" spans="1:8" ht="15.6" customHeight="1" thickBot="1" x14ac:dyDescent="0.3">
      <c r="A2" s="863" t="s">
        <v>101</v>
      </c>
      <c r="B2" s="864"/>
      <c r="C2" s="864"/>
      <c r="D2" s="865"/>
      <c r="E2" s="866" t="s">
        <v>102</v>
      </c>
      <c r="F2" s="864"/>
      <c r="G2" s="864"/>
      <c r="H2" s="867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21</v>
      </c>
    </row>
    <row r="5" spans="1:8" ht="24.6" customHeight="1" x14ac:dyDescent="0.25">
      <c r="A5" s="19" t="s">
        <v>105</v>
      </c>
      <c r="B5" s="800" t="str">
        <f>VLOOKUP(H4,'PRESUPUESTO DE OBRA'!A:E,2,0)</f>
        <v>Suministro e instalación de tubería PVC corrugada de 8"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ml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42" t="s">
        <v>108</v>
      </c>
      <c r="B7" s="868"/>
      <c r="C7" s="843"/>
      <c r="D7" s="541" t="s">
        <v>109</v>
      </c>
      <c r="E7" s="541" t="s">
        <v>110</v>
      </c>
      <c r="F7" s="541" t="s">
        <v>111</v>
      </c>
      <c r="G7" s="540" t="s">
        <v>112</v>
      </c>
      <c r="H7" s="840"/>
    </row>
    <row r="8" spans="1:8" ht="25.15" customHeight="1" thickTop="1" x14ac:dyDescent="0.25">
      <c r="A8" s="869" t="s">
        <v>140</v>
      </c>
      <c r="B8" s="857"/>
      <c r="C8" s="859"/>
      <c r="D8" s="564"/>
      <c r="E8" s="563"/>
      <c r="F8" s="563"/>
      <c r="G8" s="562">
        <f>+H31*0.05</f>
        <v>1515.0783722666988</v>
      </c>
      <c r="H8" s="841"/>
    </row>
    <row r="9" spans="1:8" ht="12.75" x14ac:dyDescent="0.25">
      <c r="A9" s="967"/>
      <c r="B9" s="855"/>
      <c r="C9" s="846"/>
      <c r="D9" s="561"/>
      <c r="E9" s="560"/>
      <c r="F9" s="559"/>
      <c r="G9" s="558"/>
      <c r="H9" s="841"/>
    </row>
    <row r="10" spans="1:8" ht="16.5" thickBot="1" x14ac:dyDescent="0.3">
      <c r="A10" s="876"/>
      <c r="B10" s="855"/>
      <c r="C10" s="846"/>
      <c r="D10" s="538"/>
      <c r="E10" s="557"/>
      <c r="F10" s="477"/>
      <c r="G10" s="556"/>
      <c r="H10" s="844"/>
    </row>
    <row r="11" spans="1:8" ht="14.25" thickTop="1" thickBot="1" x14ac:dyDescent="0.3">
      <c r="A11" s="834"/>
      <c r="B11" s="835"/>
      <c r="C11" s="835"/>
      <c r="D11" s="555"/>
      <c r="E11" s="525"/>
      <c r="F11" s="526"/>
      <c r="G11" s="526" t="s">
        <v>113</v>
      </c>
      <c r="H11" s="519">
        <f>SUM(G8:G10)</f>
        <v>1515.0783722666988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42" t="s">
        <v>108</v>
      </c>
      <c r="B13" s="868"/>
      <c r="C13" s="843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ht="13.5" thickTop="1" x14ac:dyDescent="0.25">
      <c r="A14" s="847" t="s">
        <v>360</v>
      </c>
      <c r="B14" s="855"/>
      <c r="C14" s="846"/>
      <c r="D14" s="551" t="s">
        <v>30</v>
      </c>
      <c r="E14" s="571">
        <f>+'BASE DE DATOS'!D95</f>
        <v>89558</v>
      </c>
      <c r="F14" s="587">
        <v>1</v>
      </c>
      <c r="G14" s="550">
        <f>E14*F14</f>
        <v>89558</v>
      </c>
      <c r="H14" s="552"/>
    </row>
    <row r="15" spans="1:8" ht="12.75" x14ac:dyDescent="0.25">
      <c r="A15" s="847"/>
      <c r="B15" s="855"/>
      <c r="C15" s="846"/>
      <c r="D15" s="551"/>
      <c r="E15" s="574"/>
      <c r="F15" s="538"/>
      <c r="G15" s="550"/>
      <c r="H15" s="552"/>
    </row>
    <row r="16" spans="1:8" ht="13.5" thickBot="1" x14ac:dyDescent="0.3">
      <c r="A16" s="848"/>
      <c r="B16" s="850"/>
      <c r="C16" s="849"/>
      <c r="D16" s="575"/>
      <c r="E16" s="545"/>
      <c r="F16" s="528"/>
      <c r="G16" s="544"/>
      <c r="H16" s="549"/>
    </row>
    <row r="17" spans="1:8" ht="14.25" thickTop="1" thickBot="1" x14ac:dyDescent="0.3">
      <c r="A17" s="834"/>
      <c r="B17" s="835"/>
      <c r="C17" s="835"/>
      <c r="D17" s="525"/>
      <c r="E17" s="525"/>
      <c r="F17" s="526"/>
      <c r="G17" s="526" t="s">
        <v>113</v>
      </c>
      <c r="H17" s="519">
        <f>SUM(G14:G16)</f>
        <v>89558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56" t="s">
        <v>122</v>
      </c>
      <c r="B19" s="857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51"/>
    </row>
    <row r="20" spans="1:8" ht="15.75" x14ac:dyDescent="0.25">
      <c r="A20" s="847"/>
      <c r="B20" s="846"/>
      <c r="C20" s="478"/>
      <c r="D20" s="477"/>
      <c r="E20" s="478"/>
      <c r="F20" s="534"/>
      <c r="G20" s="532"/>
      <c r="H20" s="852"/>
    </row>
    <row r="21" spans="1:8" ht="12.75" x14ac:dyDescent="0.25">
      <c r="A21" s="854"/>
      <c r="B21" s="855"/>
      <c r="C21" s="576"/>
      <c r="D21" s="568"/>
      <c r="E21" s="568"/>
      <c r="F21" s="538"/>
      <c r="G21" s="577"/>
      <c r="H21" s="852"/>
    </row>
    <row r="22" spans="1:8" ht="13.5" thickBot="1" x14ac:dyDescent="0.3">
      <c r="A22" s="848"/>
      <c r="B22" s="850"/>
      <c r="C22" s="546"/>
      <c r="D22" s="529"/>
      <c r="E22" s="529"/>
      <c r="F22" s="545"/>
      <c r="G22" s="544"/>
      <c r="H22" s="853"/>
    </row>
    <row r="23" spans="1:8" ht="14.25" thickTop="1" thickBot="1" x14ac:dyDescent="0.3">
      <c r="A23" s="834"/>
      <c r="B23" s="835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42" t="s">
        <v>128</v>
      </c>
      <c r="B25" s="843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40"/>
    </row>
    <row r="26" spans="1:8" ht="13.5" thickTop="1" x14ac:dyDescent="0.25">
      <c r="A26" s="847" t="s">
        <v>142</v>
      </c>
      <c r="B26" s="846"/>
      <c r="C26" s="65">
        <f>+'BASE DE DATOS'!$D$3*2</f>
        <v>116728</v>
      </c>
      <c r="D26" s="62">
        <f>+'ANALISIS M.O'!$F$2</f>
        <v>1.7733266427932983</v>
      </c>
      <c r="E26" s="534">
        <f t="shared" ref="E26:E27" si="0">+D26*C26</f>
        <v>206996.87235997611</v>
      </c>
      <c r="F26" s="587">
        <v>12.979260237989598</v>
      </c>
      <c r="G26" s="537">
        <f t="shared" ref="G26:G27" si="1">+E26/F26</f>
        <v>15948.279683468198</v>
      </c>
      <c r="H26" s="841"/>
    </row>
    <row r="27" spans="1:8" ht="12.75" x14ac:dyDescent="0.25">
      <c r="A27" s="847" t="s">
        <v>143</v>
      </c>
      <c r="B27" s="846"/>
      <c r="C27" s="50">
        <f>+'BASE DE DATOS'!$D$5</f>
        <v>105054</v>
      </c>
      <c r="D27" s="62">
        <f>+'ANALISIS M.O'!$F$2</f>
        <v>1.7733266427932983</v>
      </c>
      <c r="E27" s="539">
        <f t="shared" si="0"/>
        <v>186295.05713200718</v>
      </c>
      <c r="F27" s="587">
        <f>+F26</f>
        <v>12.979260237989598</v>
      </c>
      <c r="G27" s="537">
        <f t="shared" si="1"/>
        <v>14353.287761865777</v>
      </c>
      <c r="H27" s="841"/>
    </row>
    <row r="28" spans="1:8" ht="12.75" x14ac:dyDescent="0.25">
      <c r="A28" s="845"/>
      <c r="B28" s="846"/>
      <c r="C28" s="536"/>
      <c r="D28" s="535"/>
      <c r="E28" s="534"/>
      <c r="F28" s="533"/>
      <c r="G28" s="532"/>
      <c r="H28" s="841"/>
    </row>
    <row r="29" spans="1:8" ht="12.75" x14ac:dyDescent="0.25">
      <c r="A29" s="847"/>
      <c r="B29" s="846"/>
      <c r="C29" s="536"/>
      <c r="D29" s="535"/>
      <c r="E29" s="534"/>
      <c r="F29" s="533"/>
      <c r="G29" s="532"/>
      <c r="H29" s="841"/>
    </row>
    <row r="30" spans="1:8" ht="13.5" thickBot="1" x14ac:dyDescent="0.3">
      <c r="A30" s="848"/>
      <c r="B30" s="849"/>
      <c r="C30" s="531"/>
      <c r="D30" s="530"/>
      <c r="E30" s="529"/>
      <c r="F30" s="528"/>
      <c r="G30" s="527"/>
      <c r="H30" s="844"/>
    </row>
    <row r="31" spans="1:8" ht="14.25" thickTop="1" thickBot="1" x14ac:dyDescent="0.3">
      <c r="A31" s="834"/>
      <c r="B31" s="835"/>
      <c r="C31" s="522"/>
      <c r="D31" s="525"/>
      <c r="E31" s="524"/>
      <c r="F31" s="526"/>
      <c r="G31" s="526" t="s">
        <v>113</v>
      </c>
      <c r="H31" s="519">
        <f>SUM(G26:G30)</f>
        <v>30301.567445333974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8" ht="14.25" thickTop="1" thickBot="1" x14ac:dyDescent="0.3">
      <c r="A33" s="518"/>
      <c r="B33" s="520"/>
      <c r="C33" s="520"/>
      <c r="D33" s="520"/>
      <c r="E33" s="836" t="s">
        <v>134</v>
      </c>
      <c r="F33" s="835"/>
      <c r="G33" s="835"/>
      <c r="H33" s="519">
        <f>ROUND((+H11+H17+H23+H31),4)</f>
        <v>121374.6458</v>
      </c>
    </row>
    <row r="34" spans="1:8" ht="13.5" thickTop="1" x14ac:dyDescent="0.25">
      <c r="A34" s="518"/>
      <c r="B34" s="518"/>
      <c r="C34" s="518"/>
      <c r="D34" s="517"/>
      <c r="E34" s="517"/>
      <c r="F34" s="517"/>
      <c r="G34" s="517"/>
      <c r="H34" s="516"/>
    </row>
    <row r="35" spans="1:8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</row>
    <row r="36" spans="1:8" ht="13.5" thickTop="1" x14ac:dyDescent="0.25">
      <c r="A36" s="837" t="s">
        <v>108</v>
      </c>
      <c r="B36" s="838"/>
      <c r="C36" s="839"/>
      <c r="D36" s="579" t="s">
        <v>136</v>
      </c>
      <c r="E36" s="579" t="s">
        <v>110</v>
      </c>
      <c r="F36" s="579" t="s">
        <v>111</v>
      </c>
      <c r="G36" s="580" t="s">
        <v>112</v>
      </c>
      <c r="H36" s="840"/>
    </row>
    <row r="37" spans="1:8" ht="15.75" x14ac:dyDescent="0.25">
      <c r="A37" s="871" t="s">
        <v>137</v>
      </c>
      <c r="B37" s="872"/>
      <c r="C37" s="872"/>
      <c r="D37" s="76">
        <f>+'1 localizacion'!$D$37</f>
        <v>0.32</v>
      </c>
      <c r="E37" s="582"/>
      <c r="F37" s="583"/>
      <c r="G37" s="584">
        <f>$H$33*D37</f>
        <v>38839.886656000002</v>
      </c>
      <c r="H37" s="841"/>
    </row>
    <row r="38" spans="1:8" ht="13.5" thickBot="1" x14ac:dyDescent="0.3">
      <c r="A38" s="871" t="s">
        <v>138</v>
      </c>
      <c r="B38" s="873"/>
      <c r="C38" s="873"/>
      <c r="D38" s="76">
        <v>0.05</v>
      </c>
      <c r="E38" s="585"/>
      <c r="F38" s="585"/>
      <c r="G38" s="584">
        <f t="shared" ref="G38" si="2">$H$33*D38</f>
        <v>6068.7322899999999</v>
      </c>
      <c r="H38" s="841"/>
    </row>
    <row r="39" spans="1:8" ht="14.25" thickTop="1" thickBot="1" x14ac:dyDescent="0.3">
      <c r="A39" s="834"/>
      <c r="B39" s="835"/>
      <c r="C39" s="835"/>
      <c r="D39" s="555"/>
      <c r="E39" s="525"/>
      <c r="F39" s="526"/>
      <c r="G39" s="526" t="s">
        <v>113</v>
      </c>
      <c r="H39" s="519">
        <f>SUM(G37:G38)</f>
        <v>44908.618946000002</v>
      </c>
    </row>
    <row r="40" spans="1:8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</row>
    <row r="41" spans="1:8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</row>
    <row r="42" spans="1:8" ht="14.25" thickTop="1" thickBot="1" x14ac:dyDescent="0.3">
      <c r="A42" s="518"/>
      <c r="B42" s="520"/>
      <c r="C42" s="520"/>
      <c r="D42" s="520"/>
      <c r="E42" s="836" t="s">
        <v>139</v>
      </c>
      <c r="F42" s="835"/>
      <c r="G42" s="835"/>
      <c r="H42" s="519">
        <f>ROUND(H39+H33,0)</f>
        <v>166283</v>
      </c>
    </row>
    <row r="43" spans="1:8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H43"/>
  <sheetViews>
    <sheetView view="pageBreakPreview" zoomScale="85" zoomScaleNormal="100" zoomScaleSheetLayoutView="85" workbookViewId="0">
      <selection activeCell="C4" sqref="C4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60" t="s">
        <v>100</v>
      </c>
      <c r="B1" s="861"/>
      <c r="C1" s="861"/>
      <c r="D1" s="861"/>
      <c r="E1" s="861"/>
      <c r="F1" s="861"/>
      <c r="G1" s="861"/>
      <c r="H1" s="862"/>
    </row>
    <row r="2" spans="1:8" ht="15.6" customHeight="1" thickBot="1" x14ac:dyDescent="0.3">
      <c r="A2" s="863" t="s">
        <v>101</v>
      </c>
      <c r="B2" s="864"/>
      <c r="C2" s="864"/>
      <c r="D2" s="865"/>
      <c r="E2" s="866" t="s">
        <v>102</v>
      </c>
      <c r="F2" s="864"/>
      <c r="G2" s="864"/>
      <c r="H2" s="867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22</v>
      </c>
    </row>
    <row r="5" spans="1:8" ht="24.6" customHeight="1" x14ac:dyDescent="0.25">
      <c r="A5" s="19" t="s">
        <v>105</v>
      </c>
      <c r="B5" s="800" t="str">
        <f>VLOOKUP(H4,'PRESUPUESTO DE OBRA'!A:E,2,0)</f>
        <v>Empalme a cámara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und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42" t="s">
        <v>108</v>
      </c>
      <c r="B7" s="868"/>
      <c r="C7" s="843"/>
      <c r="D7" s="541" t="s">
        <v>109</v>
      </c>
      <c r="E7" s="541" t="s">
        <v>110</v>
      </c>
      <c r="F7" s="541" t="s">
        <v>111</v>
      </c>
      <c r="G7" s="540" t="s">
        <v>112</v>
      </c>
      <c r="H7" s="840"/>
    </row>
    <row r="8" spans="1:8" ht="25.15" customHeight="1" thickTop="1" x14ac:dyDescent="0.25">
      <c r="A8" s="869" t="s">
        <v>140</v>
      </c>
      <c r="B8" s="857"/>
      <c r="C8" s="859"/>
      <c r="D8" s="564"/>
      <c r="E8" s="563"/>
      <c r="F8" s="563"/>
      <c r="G8" s="562">
        <f>+H31*0.05</f>
        <v>4059.9897366929272</v>
      </c>
      <c r="H8" s="841"/>
    </row>
    <row r="9" spans="1:8" ht="27" customHeight="1" x14ac:dyDescent="0.25">
      <c r="A9" s="967"/>
      <c r="B9" s="855"/>
      <c r="C9" s="846"/>
      <c r="D9" s="561"/>
      <c r="E9" s="560"/>
      <c r="F9" s="559"/>
      <c r="G9" s="558"/>
      <c r="H9" s="841"/>
    </row>
    <row r="10" spans="1:8" ht="16.5" thickBot="1" x14ac:dyDescent="0.3">
      <c r="A10" s="876"/>
      <c r="B10" s="855"/>
      <c r="C10" s="846"/>
      <c r="D10" s="538"/>
      <c r="E10" s="557"/>
      <c r="F10" s="477"/>
      <c r="G10" s="556"/>
      <c r="H10" s="844"/>
    </row>
    <row r="11" spans="1:8" ht="14.25" thickTop="1" thickBot="1" x14ac:dyDescent="0.3">
      <c r="A11" s="834"/>
      <c r="B11" s="835"/>
      <c r="C11" s="835"/>
      <c r="D11" s="555"/>
      <c r="E11" s="525"/>
      <c r="F11" s="526"/>
      <c r="G11" s="526" t="s">
        <v>113</v>
      </c>
      <c r="H11" s="519">
        <f>SUM(G8:G10)</f>
        <v>4059.9897366929272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42" t="s">
        <v>108</v>
      </c>
      <c r="B13" s="868"/>
      <c r="C13" s="843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ht="13.5" thickTop="1" x14ac:dyDescent="0.25">
      <c r="A14" s="968"/>
      <c r="B14" s="855"/>
      <c r="C14" s="846"/>
      <c r="D14" s="597"/>
      <c r="E14" s="598"/>
      <c r="F14" s="599"/>
      <c r="G14" s="600"/>
      <c r="H14" s="552"/>
    </row>
    <row r="15" spans="1:8" ht="12.75" x14ac:dyDescent="0.25">
      <c r="A15" s="847" t="s">
        <v>361</v>
      </c>
      <c r="B15" s="855"/>
      <c r="C15" s="846"/>
      <c r="D15" s="551" t="s">
        <v>43</v>
      </c>
      <c r="E15" s="550">
        <f>+'BASE DE DATOS'!D94</f>
        <v>938554</v>
      </c>
      <c r="F15" s="538">
        <v>0.05</v>
      </c>
      <c r="G15" s="601">
        <f>+F15*E15</f>
        <v>46927.700000000004</v>
      </c>
      <c r="H15" s="552"/>
    </row>
    <row r="16" spans="1:8" ht="13.5" thickBot="1" x14ac:dyDescent="0.3">
      <c r="A16" s="848"/>
      <c r="B16" s="850"/>
      <c r="C16" s="849"/>
      <c r="D16" s="575"/>
      <c r="E16" s="545"/>
      <c r="F16" s="528"/>
      <c r="G16" s="544"/>
      <c r="H16" s="549"/>
    </row>
    <row r="17" spans="1:8" ht="14.25" thickTop="1" thickBot="1" x14ac:dyDescent="0.3">
      <c r="A17" s="834"/>
      <c r="B17" s="835"/>
      <c r="C17" s="835"/>
      <c r="D17" s="525"/>
      <c r="E17" s="525"/>
      <c r="F17" s="526"/>
      <c r="G17" s="526" t="s">
        <v>113</v>
      </c>
      <c r="H17" s="519">
        <f>SUM(G14:G16)</f>
        <v>46927.700000000004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56" t="s">
        <v>122</v>
      </c>
      <c r="B19" s="857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51"/>
    </row>
    <row r="20" spans="1:8" ht="15.75" x14ac:dyDescent="0.25">
      <c r="A20" s="847"/>
      <c r="B20" s="846"/>
      <c r="C20" s="478"/>
      <c r="D20" s="477"/>
      <c r="E20" s="478"/>
      <c r="F20" s="534"/>
      <c r="G20" s="532"/>
      <c r="H20" s="852"/>
    </row>
    <row r="21" spans="1:8" ht="12.75" x14ac:dyDescent="0.25">
      <c r="A21" s="854"/>
      <c r="B21" s="855"/>
      <c r="C21" s="576"/>
      <c r="D21" s="568"/>
      <c r="E21" s="568"/>
      <c r="F21" s="538"/>
      <c r="G21" s="577"/>
      <c r="H21" s="852"/>
    </row>
    <row r="22" spans="1:8" ht="13.5" thickBot="1" x14ac:dyDescent="0.3">
      <c r="A22" s="848"/>
      <c r="B22" s="850"/>
      <c r="C22" s="546"/>
      <c r="D22" s="529"/>
      <c r="E22" s="529"/>
      <c r="F22" s="545"/>
      <c r="G22" s="544"/>
      <c r="H22" s="853"/>
    </row>
    <row r="23" spans="1:8" ht="14.25" thickTop="1" thickBot="1" x14ac:dyDescent="0.3">
      <c r="A23" s="834"/>
      <c r="B23" s="835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42" t="s">
        <v>128</v>
      </c>
      <c r="B25" s="843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40"/>
    </row>
    <row r="26" spans="1:8" ht="13.5" thickTop="1" x14ac:dyDescent="0.25">
      <c r="A26" s="847" t="s">
        <v>142</v>
      </c>
      <c r="B26" s="846"/>
      <c r="C26" s="65">
        <f>+'BASE DE DATOS'!$D$3*2</f>
        <v>116728</v>
      </c>
      <c r="D26" s="62">
        <f>+'ANALISIS M.O'!$F$2</f>
        <v>1.7733266427932983</v>
      </c>
      <c r="E26" s="534">
        <f t="shared" ref="E26:E27" si="0">+D26*C26</f>
        <v>206996.87235997611</v>
      </c>
      <c r="F26" s="587">
        <v>4.8435089125661195</v>
      </c>
      <c r="G26" s="537">
        <f t="shared" ref="G26:G27" si="1">+E26/F26</f>
        <v>42736.965306895232</v>
      </c>
      <c r="H26" s="841"/>
    </row>
    <row r="27" spans="1:8" ht="12.75" x14ac:dyDescent="0.25">
      <c r="A27" s="847" t="s">
        <v>143</v>
      </c>
      <c r="B27" s="846"/>
      <c r="C27" s="50">
        <f>+'BASE DE DATOS'!$D$5</f>
        <v>105054</v>
      </c>
      <c r="D27" s="62">
        <f>+'ANALISIS M.O'!$F$2</f>
        <v>1.7733266427932983</v>
      </c>
      <c r="E27" s="539">
        <f t="shared" si="0"/>
        <v>186295.05713200718</v>
      </c>
      <c r="F27" s="587">
        <f>+F26</f>
        <v>4.8435089125661195</v>
      </c>
      <c r="G27" s="537">
        <f t="shared" si="1"/>
        <v>38462.829426963304</v>
      </c>
      <c r="H27" s="841"/>
    </row>
    <row r="28" spans="1:8" ht="12.75" x14ac:dyDescent="0.25">
      <c r="A28" s="845"/>
      <c r="B28" s="846"/>
      <c r="C28" s="536"/>
      <c r="D28" s="535"/>
      <c r="E28" s="534"/>
      <c r="F28" s="533"/>
      <c r="G28" s="532"/>
      <c r="H28" s="841"/>
    </row>
    <row r="29" spans="1:8" ht="12.75" x14ac:dyDescent="0.25">
      <c r="A29" s="847"/>
      <c r="B29" s="846"/>
      <c r="C29" s="536"/>
      <c r="D29" s="535"/>
      <c r="E29" s="534"/>
      <c r="F29" s="533"/>
      <c r="G29" s="532"/>
      <c r="H29" s="841"/>
    </row>
    <row r="30" spans="1:8" ht="13.5" thickBot="1" x14ac:dyDescent="0.3">
      <c r="A30" s="848"/>
      <c r="B30" s="849"/>
      <c r="C30" s="531"/>
      <c r="D30" s="530"/>
      <c r="E30" s="529"/>
      <c r="F30" s="528"/>
      <c r="G30" s="527"/>
      <c r="H30" s="844"/>
    </row>
    <row r="31" spans="1:8" ht="14.25" thickTop="1" thickBot="1" x14ac:dyDescent="0.3">
      <c r="A31" s="834"/>
      <c r="B31" s="835"/>
      <c r="C31" s="522"/>
      <c r="D31" s="525"/>
      <c r="E31" s="524"/>
      <c r="F31" s="526"/>
      <c r="G31" s="526" t="s">
        <v>113</v>
      </c>
      <c r="H31" s="519">
        <f>SUM(G26:G30)</f>
        <v>81199.794733858536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8" ht="14.25" thickTop="1" thickBot="1" x14ac:dyDescent="0.3">
      <c r="A33" s="518"/>
      <c r="B33" s="520"/>
      <c r="C33" s="520"/>
      <c r="D33" s="520"/>
      <c r="E33" s="836" t="s">
        <v>134</v>
      </c>
      <c r="F33" s="835"/>
      <c r="G33" s="835"/>
      <c r="H33" s="519">
        <f>ROUND((+H11+H17+H23+H31),4)</f>
        <v>132187.48449999999</v>
      </c>
    </row>
    <row r="34" spans="1:8" ht="13.5" thickTop="1" x14ac:dyDescent="0.25">
      <c r="A34" s="518"/>
      <c r="B34" s="518"/>
      <c r="C34" s="518"/>
      <c r="D34" s="517"/>
      <c r="E34" s="517"/>
      <c r="F34" s="517"/>
      <c r="G34" s="517"/>
      <c r="H34" s="516"/>
    </row>
    <row r="35" spans="1:8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</row>
    <row r="36" spans="1:8" ht="13.5" thickTop="1" x14ac:dyDescent="0.25">
      <c r="A36" s="837" t="s">
        <v>108</v>
      </c>
      <c r="B36" s="838"/>
      <c r="C36" s="839"/>
      <c r="D36" s="579" t="s">
        <v>136</v>
      </c>
      <c r="E36" s="579" t="s">
        <v>110</v>
      </c>
      <c r="F36" s="579" t="s">
        <v>111</v>
      </c>
      <c r="G36" s="580" t="s">
        <v>112</v>
      </c>
      <c r="H36" s="840"/>
    </row>
    <row r="37" spans="1:8" ht="15.75" x14ac:dyDescent="0.25">
      <c r="A37" s="871" t="s">
        <v>137</v>
      </c>
      <c r="B37" s="872"/>
      <c r="C37" s="872"/>
      <c r="D37" s="76">
        <f>+'1 localizacion'!$D$37</f>
        <v>0.32</v>
      </c>
      <c r="E37" s="582"/>
      <c r="F37" s="583"/>
      <c r="G37" s="584">
        <f>$H$33*D37</f>
        <v>42299.995040000002</v>
      </c>
      <c r="H37" s="841"/>
    </row>
    <row r="38" spans="1:8" ht="13.5" thickBot="1" x14ac:dyDescent="0.3">
      <c r="A38" s="871" t="s">
        <v>138</v>
      </c>
      <c r="B38" s="873"/>
      <c r="C38" s="873"/>
      <c r="D38" s="76">
        <v>0.05</v>
      </c>
      <c r="E38" s="585"/>
      <c r="F38" s="585"/>
      <c r="G38" s="584">
        <f t="shared" ref="G38" si="2">$H$33*D38</f>
        <v>6609.3742249999996</v>
      </c>
      <c r="H38" s="841"/>
    </row>
    <row r="39" spans="1:8" ht="14.25" thickTop="1" thickBot="1" x14ac:dyDescent="0.3">
      <c r="A39" s="834"/>
      <c r="B39" s="835"/>
      <c r="C39" s="835"/>
      <c r="D39" s="555"/>
      <c r="E39" s="525"/>
      <c r="F39" s="526"/>
      <c r="G39" s="526" t="s">
        <v>113</v>
      </c>
      <c r="H39" s="519">
        <f>SUM(G37:G38)</f>
        <v>48909.369265000001</v>
      </c>
    </row>
    <row r="40" spans="1:8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</row>
    <row r="41" spans="1:8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</row>
    <row r="42" spans="1:8" ht="14.25" thickTop="1" thickBot="1" x14ac:dyDescent="0.3">
      <c r="A42" s="518"/>
      <c r="B42" s="520"/>
      <c r="C42" s="520"/>
      <c r="D42" s="520"/>
      <c r="E42" s="836" t="s">
        <v>139</v>
      </c>
      <c r="F42" s="835"/>
      <c r="G42" s="835"/>
      <c r="H42" s="519">
        <f>ROUND(H39+H33,0)</f>
        <v>181097</v>
      </c>
    </row>
    <row r="43" spans="1:8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H46"/>
  <sheetViews>
    <sheetView view="pageBreakPreview" zoomScale="85" zoomScaleNormal="100" zoomScaleSheetLayoutView="85" workbookViewId="0">
      <selection activeCell="C4" sqref="C4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2.7109375" style="497" bestFit="1" customWidth="1"/>
    <col min="8" max="8" width="14.28515625" style="497" bestFit="1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60" t="s">
        <v>100</v>
      </c>
      <c r="B1" s="861"/>
      <c r="C1" s="861"/>
      <c r="D1" s="861"/>
      <c r="E1" s="861"/>
      <c r="F1" s="861"/>
      <c r="G1" s="861"/>
      <c r="H1" s="862"/>
    </row>
    <row r="2" spans="1:8" ht="15.6" customHeight="1" thickBot="1" x14ac:dyDescent="0.3">
      <c r="A2" s="863" t="s">
        <v>101</v>
      </c>
      <c r="B2" s="864"/>
      <c r="C2" s="864"/>
      <c r="D2" s="865"/>
      <c r="E2" s="866" t="s">
        <v>102</v>
      </c>
      <c r="F2" s="864"/>
      <c r="G2" s="864"/>
      <c r="H2" s="867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23</v>
      </c>
    </row>
    <row r="5" spans="1:8" ht="36" customHeight="1" x14ac:dyDescent="0.25">
      <c r="A5" s="19" t="s">
        <v>105</v>
      </c>
      <c r="B5" s="800" t="str">
        <f>VLOOKUP(H4,'PRESUPUESTO DE OBRA'!A:E,2,0)</f>
        <v>Suministro, transporte e instalación sumidero transversal en concreto de 3.000 psi. Incluye reja en varilla corrugada de 1", angulo de 1 1/2" x 3/16 y platina de 1 1/2" x 3/16. Espesor muros 12cm. Incluye acero de refuerzo.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ml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42" t="s">
        <v>108</v>
      </c>
      <c r="B7" s="868"/>
      <c r="C7" s="843"/>
      <c r="D7" s="541" t="s">
        <v>109</v>
      </c>
      <c r="E7" s="541" t="s">
        <v>110</v>
      </c>
      <c r="F7" s="541" t="s">
        <v>111</v>
      </c>
      <c r="G7" s="540" t="s">
        <v>112</v>
      </c>
      <c r="H7" s="840"/>
    </row>
    <row r="8" spans="1:8" ht="13.5" thickTop="1" x14ac:dyDescent="0.25">
      <c r="A8" s="869" t="s">
        <v>140</v>
      </c>
      <c r="B8" s="857"/>
      <c r="C8" s="859"/>
      <c r="D8" s="564"/>
      <c r="E8" s="563"/>
      <c r="F8" s="563"/>
      <c r="G8" s="562">
        <f>+H34*0.05</f>
        <v>20009.626728398649</v>
      </c>
      <c r="H8" s="841"/>
    </row>
    <row r="9" spans="1:8" ht="12.75" x14ac:dyDescent="0.25">
      <c r="A9" s="967"/>
      <c r="B9" s="855"/>
      <c r="C9" s="846"/>
      <c r="D9" s="561"/>
      <c r="E9" s="560" t="s">
        <v>258</v>
      </c>
      <c r="F9" s="559"/>
      <c r="G9" s="558"/>
      <c r="H9" s="841"/>
    </row>
    <row r="10" spans="1:8" ht="16.5" thickBot="1" x14ac:dyDescent="0.3">
      <c r="A10" s="876"/>
      <c r="B10" s="855"/>
      <c r="C10" s="846"/>
      <c r="D10" s="538"/>
      <c r="E10" s="557"/>
      <c r="F10" s="477"/>
      <c r="G10" s="556"/>
      <c r="H10" s="844"/>
    </row>
    <row r="11" spans="1:8" ht="14.25" thickTop="1" thickBot="1" x14ac:dyDescent="0.3">
      <c r="A11" s="834"/>
      <c r="B11" s="835"/>
      <c r="C11" s="835"/>
      <c r="D11" s="555"/>
      <c r="E11" s="525"/>
      <c r="F11" s="526"/>
      <c r="G11" s="526" t="s">
        <v>113</v>
      </c>
      <c r="H11" s="519">
        <f>SUM(G8:G10)</f>
        <v>20009.626728398649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42" t="s">
        <v>108</v>
      </c>
      <c r="B13" s="868"/>
      <c r="C13" s="843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customFormat="1" ht="14.25" customHeight="1" thickTop="1" x14ac:dyDescent="0.25">
      <c r="A14" s="895" t="s">
        <v>45</v>
      </c>
      <c r="B14" s="980"/>
      <c r="C14" s="981"/>
      <c r="D14" s="39" t="s">
        <v>46</v>
      </c>
      <c r="E14" s="63">
        <f>+'BASE DE DATOS'!D35</f>
        <v>807</v>
      </c>
      <c r="F14" s="84">
        <v>350</v>
      </c>
      <c r="G14" s="104">
        <f>+F14*E14</f>
        <v>282450</v>
      </c>
      <c r="H14" s="147"/>
    </row>
    <row r="15" spans="1:8" customFormat="1" ht="14.25" customHeight="1" x14ac:dyDescent="0.25">
      <c r="A15" s="982" t="s">
        <v>48</v>
      </c>
      <c r="B15" s="983"/>
      <c r="C15" s="984"/>
      <c r="D15" s="82" t="s">
        <v>43</v>
      </c>
      <c r="E15" s="50">
        <f>+'BASE DE DATOS'!D37</f>
        <v>105037</v>
      </c>
      <c r="F15" s="154">
        <v>0.8</v>
      </c>
      <c r="G15" s="81">
        <f t="shared" ref="G15:G17" si="0">E15*F15</f>
        <v>84029.6</v>
      </c>
      <c r="H15" s="147"/>
    </row>
    <row r="16" spans="1:8" customFormat="1" ht="14.25" customHeight="1" x14ac:dyDescent="0.25">
      <c r="A16" s="982" t="s">
        <v>207</v>
      </c>
      <c r="B16" s="983"/>
      <c r="C16" s="984"/>
      <c r="D16" s="82" t="s">
        <v>43</v>
      </c>
      <c r="E16" s="155">
        <f>+'BASE DE DATOS'!D36</f>
        <v>99509</v>
      </c>
      <c r="F16" s="154">
        <v>0.6</v>
      </c>
      <c r="G16" s="81">
        <f t="shared" si="0"/>
        <v>59705.399999999994</v>
      </c>
      <c r="H16" s="147"/>
    </row>
    <row r="17" spans="1:8" customFormat="1" ht="14.25" customHeight="1" x14ac:dyDescent="0.25">
      <c r="A17" s="156" t="s">
        <v>40</v>
      </c>
      <c r="B17" s="157"/>
      <c r="C17" s="158"/>
      <c r="D17" s="159" t="s">
        <v>41</v>
      </c>
      <c r="E17" s="160">
        <f>+'BASE DE DATOS'!D31</f>
        <v>110</v>
      </c>
      <c r="F17" s="161">
        <v>150</v>
      </c>
      <c r="G17" s="81">
        <f t="shared" si="0"/>
        <v>16500</v>
      </c>
      <c r="H17" s="147"/>
    </row>
    <row r="18" spans="1:8" ht="12.75" x14ac:dyDescent="0.25">
      <c r="A18" s="847" t="s">
        <v>356</v>
      </c>
      <c r="B18" s="855"/>
      <c r="C18" s="846"/>
      <c r="D18" s="553" t="s">
        <v>37</v>
      </c>
      <c r="E18" s="534">
        <f>+'BASE DE DATOS'!D43</f>
        <v>7740</v>
      </c>
      <c r="F18" s="538">
        <v>2</v>
      </c>
      <c r="G18" s="550">
        <f>+F18*E18</f>
        <v>15480</v>
      </c>
      <c r="H18" s="552"/>
    </row>
    <row r="19" spans="1:8" ht="12.75" x14ac:dyDescent="0.25">
      <c r="A19" s="847" t="s">
        <v>357</v>
      </c>
      <c r="B19" s="855"/>
      <c r="C19" s="846"/>
      <c r="D19" s="553" t="s">
        <v>51</v>
      </c>
      <c r="E19" s="534">
        <f>+'BASE DE DATOS'!D39</f>
        <v>6082</v>
      </c>
      <c r="F19" s="538">
        <v>1</v>
      </c>
      <c r="G19" s="550">
        <f>+F19*E19</f>
        <v>6082</v>
      </c>
      <c r="H19" s="552"/>
    </row>
    <row r="20" spans="1:8" ht="13.5" thickBot="1" x14ac:dyDescent="0.3">
      <c r="A20" s="847" t="s">
        <v>354</v>
      </c>
      <c r="B20" s="855"/>
      <c r="C20" s="846"/>
      <c r="D20" s="551" t="s">
        <v>39</v>
      </c>
      <c r="E20" s="534">
        <f>+'BASE DE DATOS'!D93</f>
        <v>450000</v>
      </c>
      <c r="F20" s="538">
        <v>1</v>
      </c>
      <c r="G20" s="550">
        <f>+F20*E20</f>
        <v>450000</v>
      </c>
      <c r="H20" s="549"/>
    </row>
    <row r="21" spans="1:8" ht="14.25" thickTop="1" thickBot="1" x14ac:dyDescent="0.3">
      <c r="A21" s="834"/>
      <c r="B21" s="835"/>
      <c r="C21" s="835"/>
      <c r="D21" s="525"/>
      <c r="E21" s="525"/>
      <c r="F21" s="526"/>
      <c r="G21" s="526" t="s">
        <v>113</v>
      </c>
      <c r="H21" s="519">
        <f>SUM(G14:G20)</f>
        <v>914247</v>
      </c>
    </row>
    <row r="22" spans="1:8" ht="14.25" thickTop="1" thickBot="1" x14ac:dyDescent="0.3">
      <c r="A22" s="520" t="s">
        <v>121</v>
      </c>
      <c r="B22" s="520"/>
      <c r="C22" s="520"/>
      <c r="D22" s="520"/>
      <c r="E22" s="520"/>
      <c r="F22" s="517"/>
      <c r="G22" s="517"/>
      <c r="H22" s="520"/>
    </row>
    <row r="23" spans="1:8" ht="32.450000000000003" customHeight="1" thickTop="1" x14ac:dyDescent="0.25">
      <c r="A23" s="856" t="s">
        <v>122</v>
      </c>
      <c r="B23" s="857"/>
      <c r="C23" s="548" t="s">
        <v>123</v>
      </c>
      <c r="D23" s="548" t="s">
        <v>124</v>
      </c>
      <c r="E23" s="548" t="s">
        <v>125</v>
      </c>
      <c r="F23" s="548" t="s">
        <v>126</v>
      </c>
      <c r="G23" s="547" t="s">
        <v>112</v>
      </c>
      <c r="H23" s="851"/>
    </row>
    <row r="24" spans="1:8" customFormat="1" ht="15.75" customHeight="1" x14ac:dyDescent="0.25">
      <c r="A24" s="162" t="s">
        <v>48</v>
      </c>
      <c r="B24" s="163"/>
      <c r="C24" s="172" t="s">
        <v>43</v>
      </c>
      <c r="D24" s="95">
        <v>25</v>
      </c>
      <c r="E24" s="95">
        <f>D24*F15</f>
        <v>20</v>
      </c>
      <c r="F24" s="95">
        <v>2340</v>
      </c>
      <c r="G24" s="95">
        <f t="shared" ref="G24:G25" si="1">+F24*E24</f>
        <v>46800</v>
      </c>
      <c r="H24" s="985"/>
    </row>
    <row r="25" spans="1:8" customFormat="1" ht="15.75" customHeight="1" thickBot="1" x14ac:dyDescent="0.3">
      <c r="A25" s="929" t="s">
        <v>207</v>
      </c>
      <c r="B25" s="809"/>
      <c r="C25" s="165" t="s">
        <v>43</v>
      </c>
      <c r="D25" s="166">
        <v>25</v>
      </c>
      <c r="E25" s="167">
        <f>D25*F16</f>
        <v>15</v>
      </c>
      <c r="F25" s="167">
        <f>+F24</f>
        <v>2340</v>
      </c>
      <c r="G25" s="167">
        <f t="shared" si="1"/>
        <v>35100</v>
      </c>
      <c r="H25" s="985"/>
    </row>
    <row r="26" spans="1:8" ht="14.25" thickTop="1" thickBot="1" x14ac:dyDescent="0.3">
      <c r="A26" s="834"/>
      <c r="B26" s="835"/>
      <c r="C26" s="522"/>
      <c r="D26" s="543"/>
      <c r="E26" s="525"/>
      <c r="F26" s="526"/>
      <c r="G26" s="526" t="s">
        <v>113</v>
      </c>
      <c r="H26" s="542">
        <f>SUM(G24:G25)</f>
        <v>81900</v>
      </c>
    </row>
    <row r="27" spans="1:8" ht="14.25" thickTop="1" thickBot="1" x14ac:dyDescent="0.3">
      <c r="A27" s="520" t="s">
        <v>127</v>
      </c>
      <c r="B27" s="520"/>
      <c r="C27" s="520"/>
      <c r="D27" s="520"/>
      <c r="E27" s="520"/>
      <c r="F27" s="517"/>
      <c r="G27" s="517"/>
      <c r="H27" s="520"/>
    </row>
    <row r="28" spans="1:8" ht="14.25" thickTop="1" thickBot="1" x14ac:dyDescent="0.3">
      <c r="A28" s="842" t="s">
        <v>128</v>
      </c>
      <c r="B28" s="843"/>
      <c r="C28" s="541" t="s">
        <v>129</v>
      </c>
      <c r="D28" s="541" t="s">
        <v>130</v>
      </c>
      <c r="E28" s="541" t="s">
        <v>131</v>
      </c>
      <c r="F28" s="541" t="s">
        <v>111</v>
      </c>
      <c r="G28" s="540" t="s">
        <v>112</v>
      </c>
      <c r="H28" s="840"/>
    </row>
    <row r="29" spans="1:8" ht="13.5" thickTop="1" x14ac:dyDescent="0.25">
      <c r="A29" s="847" t="s">
        <v>151</v>
      </c>
      <c r="B29" s="846"/>
      <c r="C29" s="65">
        <f>+'BASE DE DATOS'!$D$3*4</f>
        <v>233456</v>
      </c>
      <c r="D29" s="62">
        <f>+'ANALISIS M.O'!$F$2</f>
        <v>1.7733266427932983</v>
      </c>
      <c r="E29" s="534">
        <f>+D29*C29</f>
        <v>413993.74471995223</v>
      </c>
      <c r="F29" s="538">
        <v>1.5</v>
      </c>
      <c r="G29" s="537">
        <f>+E29/F29</f>
        <v>275995.82981330151</v>
      </c>
      <c r="H29" s="841"/>
    </row>
    <row r="30" spans="1:8" ht="12.75" x14ac:dyDescent="0.25">
      <c r="A30" s="847" t="s">
        <v>143</v>
      </c>
      <c r="B30" s="846"/>
      <c r="C30" s="50">
        <f>+'BASE DE DATOS'!$D$5</f>
        <v>105054</v>
      </c>
      <c r="D30" s="62">
        <f>+'ANALISIS M.O'!$F$2</f>
        <v>1.7733266427932983</v>
      </c>
      <c r="E30" s="539">
        <f>+D30*C30</f>
        <v>186295.05713200718</v>
      </c>
      <c r="F30" s="538">
        <f>+F29</f>
        <v>1.5</v>
      </c>
      <c r="G30" s="537">
        <f>+E30/F30</f>
        <v>124196.70475467145</v>
      </c>
      <c r="H30" s="841"/>
    </row>
    <row r="31" spans="1:8" ht="12.75" x14ac:dyDescent="0.25">
      <c r="A31" s="845"/>
      <c r="B31" s="846"/>
      <c r="C31" s="536"/>
      <c r="D31" s="535"/>
      <c r="E31" s="534"/>
      <c r="F31" s="533"/>
      <c r="G31" s="532"/>
      <c r="H31" s="841"/>
    </row>
    <row r="32" spans="1:8" ht="12.75" x14ac:dyDescent="0.25">
      <c r="A32" s="847"/>
      <c r="B32" s="846"/>
      <c r="C32" s="536"/>
      <c r="D32" s="535"/>
      <c r="E32" s="534"/>
      <c r="F32" s="533"/>
      <c r="G32" s="532"/>
      <c r="H32" s="841"/>
    </row>
    <row r="33" spans="1:8" ht="13.5" thickBot="1" x14ac:dyDescent="0.3">
      <c r="A33" s="848"/>
      <c r="B33" s="849"/>
      <c r="C33" s="531"/>
      <c r="D33" s="530"/>
      <c r="E33" s="529"/>
      <c r="F33" s="528"/>
      <c r="G33" s="527"/>
      <c r="H33" s="844"/>
    </row>
    <row r="34" spans="1:8" ht="14.25" thickTop="1" thickBot="1" x14ac:dyDescent="0.3">
      <c r="A34" s="834"/>
      <c r="B34" s="835"/>
      <c r="C34" s="522"/>
      <c r="D34" s="525"/>
      <c r="E34" s="524"/>
      <c r="F34" s="526"/>
      <c r="G34" s="526" t="s">
        <v>113</v>
      </c>
      <c r="H34" s="519">
        <f>SUM(G29:G33)</f>
        <v>400192.53456797294</v>
      </c>
    </row>
    <row r="35" spans="1:8" ht="14.25" thickTop="1" thickBot="1" x14ac:dyDescent="0.3">
      <c r="A35" s="518"/>
      <c r="B35" s="518"/>
      <c r="C35" s="522"/>
      <c r="D35" s="525"/>
      <c r="E35" s="524"/>
      <c r="F35" s="523"/>
      <c r="G35" s="522"/>
      <c r="H35" s="521"/>
    </row>
    <row r="36" spans="1:8" ht="14.25" thickTop="1" thickBot="1" x14ac:dyDescent="0.3">
      <c r="A36" s="518"/>
      <c r="B36" s="520"/>
      <c r="C36" s="520"/>
      <c r="D36" s="520"/>
      <c r="E36" s="836" t="s">
        <v>134</v>
      </c>
      <c r="F36" s="835"/>
      <c r="G36" s="835"/>
      <c r="H36" s="519">
        <f>ROUND((+H11+H21+H26+H34),0)</f>
        <v>1416349</v>
      </c>
    </row>
    <row r="37" spans="1:8" ht="13.5" thickTop="1" x14ac:dyDescent="0.25">
      <c r="A37" s="518"/>
      <c r="B37" s="518"/>
      <c r="C37" s="518"/>
      <c r="D37" s="517"/>
      <c r="E37" s="517"/>
      <c r="F37" s="517"/>
      <c r="G37" s="517"/>
      <c r="H37" s="516"/>
    </row>
    <row r="38" spans="1:8" ht="13.5" thickBot="1" x14ac:dyDescent="0.3">
      <c r="A38" s="479" t="s">
        <v>135</v>
      </c>
      <c r="B38" s="479"/>
      <c r="C38" s="479"/>
      <c r="D38" s="479"/>
      <c r="E38" s="479"/>
      <c r="F38" s="496"/>
      <c r="G38" s="496"/>
      <c r="H38" s="479"/>
    </row>
    <row r="39" spans="1:8" ht="13.5" thickTop="1" x14ac:dyDescent="0.25">
      <c r="A39" s="977" t="s">
        <v>108</v>
      </c>
      <c r="B39" s="978"/>
      <c r="C39" s="979"/>
      <c r="D39" s="480" t="s">
        <v>136</v>
      </c>
      <c r="E39" s="480" t="s">
        <v>110</v>
      </c>
      <c r="F39" s="480" t="s">
        <v>111</v>
      </c>
      <c r="G39" s="481" t="s">
        <v>112</v>
      </c>
      <c r="H39" s="969"/>
    </row>
    <row r="40" spans="1:8" ht="15.75" x14ac:dyDescent="0.25">
      <c r="A40" s="971" t="s">
        <v>137</v>
      </c>
      <c r="B40" s="972"/>
      <c r="C40" s="972"/>
      <c r="D40" s="76">
        <f>+'1 localizacion'!$D$37</f>
        <v>0.32</v>
      </c>
      <c r="E40" s="482"/>
      <c r="F40" s="483"/>
      <c r="G40" s="484">
        <f>H36*D40</f>
        <v>453231.68</v>
      </c>
      <c r="H40" s="970"/>
    </row>
    <row r="41" spans="1:8" ht="13.5" thickBot="1" x14ac:dyDescent="0.3">
      <c r="A41" s="971" t="s">
        <v>138</v>
      </c>
      <c r="B41" s="973"/>
      <c r="C41" s="973"/>
      <c r="D41" s="76">
        <v>0.05</v>
      </c>
      <c r="E41" s="485"/>
      <c r="F41" s="485"/>
      <c r="G41" s="484">
        <f>H36*D41</f>
        <v>70817.45</v>
      </c>
      <c r="H41" s="970"/>
    </row>
    <row r="42" spans="1:8" ht="16.5" thickTop="1" thickBot="1" x14ac:dyDescent="0.3">
      <c r="A42" s="974"/>
      <c r="B42" s="975"/>
      <c r="C42" s="975"/>
      <c r="D42" s="486"/>
      <c r="E42" s="487"/>
      <c r="F42" s="488"/>
      <c r="G42" s="488" t="s">
        <v>113</v>
      </c>
      <c r="H42" s="489">
        <f>SUM(G40:G41)</f>
        <v>524049.13</v>
      </c>
    </row>
    <row r="43" spans="1:8" ht="13.5" thickTop="1" x14ac:dyDescent="0.25">
      <c r="A43" s="490"/>
      <c r="B43" s="490"/>
      <c r="C43" s="490"/>
      <c r="D43" s="490"/>
      <c r="E43" s="490"/>
      <c r="F43" s="495"/>
      <c r="G43" s="495"/>
      <c r="H43" s="490"/>
    </row>
    <row r="44" spans="1:8" ht="13.5" thickBot="1" x14ac:dyDescent="0.3">
      <c r="A44" s="490"/>
      <c r="B44" s="490"/>
      <c r="C44" s="490"/>
      <c r="D44" s="490"/>
      <c r="E44" s="490"/>
      <c r="F44" s="495"/>
      <c r="G44" s="495"/>
      <c r="H44" s="490"/>
    </row>
    <row r="45" spans="1:8" ht="15" customHeight="1" thickTop="1" thickBot="1" x14ac:dyDescent="0.3">
      <c r="A45" s="490"/>
      <c r="B45" s="479"/>
      <c r="C45" s="479"/>
      <c r="D45" s="479"/>
      <c r="E45" s="976" t="s">
        <v>139</v>
      </c>
      <c r="F45" s="975"/>
      <c r="G45" s="975"/>
      <c r="H45" s="489">
        <f>ROUND(H42+H36,0)</f>
        <v>1940398</v>
      </c>
    </row>
    <row r="46" spans="1:8" ht="15" customHeight="1" thickTop="1" x14ac:dyDescent="0.25"/>
  </sheetData>
  <mergeCells count="38">
    <mergeCell ref="E36:G36"/>
    <mergeCell ref="A28:B28"/>
    <mergeCell ref="A23:B23"/>
    <mergeCell ref="A21:C21"/>
    <mergeCell ref="H28:H33"/>
    <mergeCell ref="A29:B29"/>
    <mergeCell ref="A30:B30"/>
    <mergeCell ref="A31:B31"/>
    <mergeCell ref="A32:B32"/>
    <mergeCell ref="H23:H25"/>
    <mergeCell ref="A26:B26"/>
    <mergeCell ref="A25:B25"/>
    <mergeCell ref="A33:B33"/>
    <mergeCell ref="A34:B34"/>
    <mergeCell ref="A11:C11"/>
    <mergeCell ref="A13:C13"/>
    <mergeCell ref="A19:C19"/>
    <mergeCell ref="A20:C20"/>
    <mergeCell ref="A18:C18"/>
    <mergeCell ref="A14:C14"/>
    <mergeCell ref="A15:C15"/>
    <mergeCell ref="A16:C16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H39:H41"/>
    <mergeCell ref="A40:C40"/>
    <mergeCell ref="A41:C41"/>
    <mergeCell ref="A42:C42"/>
    <mergeCell ref="E45:G45"/>
    <mergeCell ref="A39:C39"/>
  </mergeCells>
  <pageMargins left="0.51181102362204722" right="0.51181102362204722" top="0.55118110236220474" bottom="0.55118110236220474" header="0" footer="0"/>
  <pageSetup scale="98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4248E-CB20-4F49-8F25-EFC7A3DDC28B}">
  <sheetPr>
    <pageSetUpPr fitToPage="1"/>
  </sheetPr>
  <dimension ref="A1:H43"/>
  <sheetViews>
    <sheetView view="pageBreakPreview" zoomScale="85" zoomScaleNormal="100" zoomScaleSheetLayoutView="85" workbookViewId="0">
      <selection activeCell="C4" sqref="C4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60" t="s">
        <v>100</v>
      </c>
      <c r="B1" s="861"/>
      <c r="C1" s="861"/>
      <c r="D1" s="861"/>
      <c r="E1" s="861"/>
      <c r="F1" s="861"/>
      <c r="G1" s="861"/>
      <c r="H1" s="862"/>
    </row>
    <row r="2" spans="1:8" ht="15.6" customHeight="1" thickBot="1" x14ac:dyDescent="0.3">
      <c r="A2" s="863" t="s">
        <v>101</v>
      </c>
      <c r="B2" s="864"/>
      <c r="C2" s="864"/>
      <c r="D2" s="865"/>
      <c r="E2" s="866" t="s">
        <v>102</v>
      </c>
      <c r="F2" s="864"/>
      <c r="G2" s="864"/>
      <c r="H2" s="867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24</v>
      </c>
    </row>
    <row r="5" spans="1:8" ht="24.6" customHeight="1" x14ac:dyDescent="0.25">
      <c r="A5" s="19" t="s">
        <v>105</v>
      </c>
      <c r="B5" s="800" t="str">
        <f>VLOOKUP(H4,'PRESUPUESTO DE OBRA'!A:E,2,0)</f>
        <v>Suministro, transporte e instalación de tapa con aro pozo de inspección en HF  D=0.59cm  para trafico pesado.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Un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42" t="s">
        <v>108</v>
      </c>
      <c r="B7" s="868"/>
      <c r="C7" s="843"/>
      <c r="D7" s="541" t="s">
        <v>109</v>
      </c>
      <c r="E7" s="541" t="s">
        <v>110</v>
      </c>
      <c r="F7" s="541" t="s">
        <v>111</v>
      </c>
      <c r="G7" s="540" t="s">
        <v>112</v>
      </c>
      <c r="H7" s="840"/>
    </row>
    <row r="8" spans="1:8" ht="13.5" thickTop="1" x14ac:dyDescent="0.25">
      <c r="A8" s="869" t="s">
        <v>140</v>
      </c>
      <c r="B8" s="857"/>
      <c r="C8" s="859"/>
      <c r="D8" s="564"/>
      <c r="E8" s="563"/>
      <c r="F8" s="563"/>
      <c r="G8" s="562">
        <f>+H31*0.05</f>
        <v>7609.7919537978423</v>
      </c>
      <c r="H8" s="841"/>
    </row>
    <row r="9" spans="1:8" ht="12.75" x14ac:dyDescent="0.25">
      <c r="A9" s="967"/>
      <c r="B9" s="855"/>
      <c r="C9" s="846"/>
      <c r="D9" s="561"/>
      <c r="E9" s="560"/>
      <c r="F9" s="559"/>
      <c r="G9" s="558"/>
      <c r="H9" s="841"/>
    </row>
    <row r="10" spans="1:8" ht="16.5" thickBot="1" x14ac:dyDescent="0.3">
      <c r="A10" s="876"/>
      <c r="B10" s="855"/>
      <c r="C10" s="846"/>
      <c r="D10" s="538"/>
      <c r="E10" s="557"/>
      <c r="F10" s="477"/>
      <c r="G10" s="556"/>
      <c r="H10" s="844"/>
    </row>
    <row r="11" spans="1:8" ht="14.25" thickTop="1" thickBot="1" x14ac:dyDescent="0.3">
      <c r="A11" s="834"/>
      <c r="B11" s="835"/>
      <c r="C11" s="835"/>
      <c r="D11" s="555"/>
      <c r="E11" s="525"/>
      <c r="F11" s="526"/>
      <c r="G11" s="526" t="s">
        <v>113</v>
      </c>
      <c r="H11" s="519">
        <f>SUM(G8:G10)</f>
        <v>7609.7919537978423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42" t="s">
        <v>108</v>
      </c>
      <c r="B13" s="868"/>
      <c r="C13" s="843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ht="13.5" thickTop="1" x14ac:dyDescent="0.25">
      <c r="A14" s="968" t="s">
        <v>67</v>
      </c>
      <c r="B14" s="855"/>
      <c r="C14" s="846"/>
      <c r="D14" s="597" t="s">
        <v>39</v>
      </c>
      <c r="E14" s="598">
        <f>+'BASE DE DATOS'!D54</f>
        <v>718674</v>
      </c>
      <c r="F14" s="599">
        <v>1</v>
      </c>
      <c r="G14" s="600">
        <f>E14*F14</f>
        <v>718674</v>
      </c>
      <c r="H14" s="552"/>
    </row>
    <row r="15" spans="1:8" ht="12.75" x14ac:dyDescent="0.25">
      <c r="A15" s="620"/>
      <c r="B15" s="621"/>
      <c r="C15" s="619"/>
      <c r="D15" s="551"/>
      <c r="E15" s="550"/>
      <c r="F15" s="538"/>
      <c r="G15" s="601"/>
      <c r="H15" s="552"/>
    </row>
    <row r="16" spans="1:8" ht="13.5" thickBot="1" x14ac:dyDescent="0.3">
      <c r="A16" s="848"/>
      <c r="B16" s="850"/>
      <c r="C16" s="849"/>
      <c r="D16" s="575"/>
      <c r="E16" s="545"/>
      <c r="F16" s="528"/>
      <c r="G16" s="544"/>
      <c r="H16" s="549"/>
    </row>
    <row r="17" spans="1:8" ht="14.25" thickTop="1" thickBot="1" x14ac:dyDescent="0.3">
      <c r="A17" s="834"/>
      <c r="B17" s="835"/>
      <c r="C17" s="835"/>
      <c r="D17" s="525"/>
      <c r="E17" s="525"/>
      <c r="F17" s="526"/>
      <c r="G17" s="526" t="s">
        <v>113</v>
      </c>
      <c r="H17" s="519">
        <f>SUM(G14:G16)</f>
        <v>718674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56" t="s">
        <v>122</v>
      </c>
      <c r="B19" s="857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51"/>
    </row>
    <row r="20" spans="1:8" ht="15.75" x14ac:dyDescent="0.25">
      <c r="A20" s="847"/>
      <c r="B20" s="846"/>
      <c r="C20" s="478"/>
      <c r="D20" s="477"/>
      <c r="E20" s="478"/>
      <c r="F20" s="534"/>
      <c r="G20" s="532"/>
      <c r="H20" s="852"/>
    </row>
    <row r="21" spans="1:8" ht="12.75" x14ac:dyDescent="0.25">
      <c r="A21" s="854"/>
      <c r="B21" s="855"/>
      <c r="C21" s="576"/>
      <c r="D21" s="568"/>
      <c r="E21" s="568"/>
      <c r="F21" s="538"/>
      <c r="G21" s="577"/>
      <c r="H21" s="852"/>
    </row>
    <row r="22" spans="1:8" ht="13.5" thickBot="1" x14ac:dyDescent="0.3">
      <c r="A22" s="848"/>
      <c r="B22" s="850"/>
      <c r="C22" s="546"/>
      <c r="D22" s="529"/>
      <c r="E22" s="529"/>
      <c r="F22" s="545"/>
      <c r="G22" s="544"/>
      <c r="H22" s="853"/>
    </row>
    <row r="23" spans="1:8" ht="14.25" thickTop="1" thickBot="1" x14ac:dyDescent="0.3">
      <c r="A23" s="834"/>
      <c r="B23" s="835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42" t="s">
        <v>128</v>
      </c>
      <c r="B25" s="843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40"/>
    </row>
    <row r="26" spans="1:8" ht="13.5" thickTop="1" x14ac:dyDescent="0.25">
      <c r="A26" s="847" t="s">
        <v>151</v>
      </c>
      <c r="B26" s="846"/>
      <c r="C26" s="65">
        <f>+'BASE DE DATOS'!$D$3*2</f>
        <v>116728</v>
      </c>
      <c r="D26" s="62">
        <f>+'ANALISIS M.O'!$F$2</f>
        <v>1.7733266427932983</v>
      </c>
      <c r="E26" s="534">
        <f t="shared" ref="E26:E27" si="0">+D26*C26</f>
        <v>206996.87235997611</v>
      </c>
      <c r="F26" s="587">
        <v>2.5841174888868146</v>
      </c>
      <c r="G26" s="537">
        <f t="shared" ref="G26:G27" si="1">+E26/F26</f>
        <v>80103.506613062767</v>
      </c>
      <c r="H26" s="841"/>
    </row>
    <row r="27" spans="1:8" ht="12.75" x14ac:dyDescent="0.25">
      <c r="A27" s="847" t="s">
        <v>143</v>
      </c>
      <c r="B27" s="846"/>
      <c r="C27" s="50">
        <f>+'BASE DE DATOS'!$D$5</f>
        <v>105054</v>
      </c>
      <c r="D27" s="62">
        <f>+'ANALISIS M.O'!$F$2</f>
        <v>1.7733266427932983</v>
      </c>
      <c r="E27" s="539">
        <f t="shared" si="0"/>
        <v>186295.05713200718</v>
      </c>
      <c r="F27" s="587">
        <f>+F26</f>
        <v>2.5841174888868146</v>
      </c>
      <c r="G27" s="537">
        <f t="shared" si="1"/>
        <v>72092.332462894061</v>
      </c>
      <c r="H27" s="841"/>
    </row>
    <row r="28" spans="1:8" ht="12.75" x14ac:dyDescent="0.25">
      <c r="A28" s="845"/>
      <c r="B28" s="846"/>
      <c r="C28" s="536"/>
      <c r="D28" s="535"/>
      <c r="E28" s="534"/>
      <c r="F28" s="533"/>
      <c r="G28" s="532"/>
      <c r="H28" s="841"/>
    </row>
    <row r="29" spans="1:8" ht="12.75" x14ac:dyDescent="0.25">
      <c r="A29" s="847"/>
      <c r="B29" s="846"/>
      <c r="C29" s="536"/>
      <c r="D29" s="535"/>
      <c r="E29" s="534"/>
      <c r="F29" s="533"/>
      <c r="G29" s="532"/>
      <c r="H29" s="841"/>
    </row>
    <row r="30" spans="1:8" ht="13.5" thickBot="1" x14ac:dyDescent="0.3">
      <c r="A30" s="848"/>
      <c r="B30" s="849"/>
      <c r="C30" s="531"/>
      <c r="D30" s="530"/>
      <c r="E30" s="529"/>
      <c r="F30" s="528"/>
      <c r="G30" s="527"/>
      <c r="H30" s="844"/>
    </row>
    <row r="31" spans="1:8" ht="14.25" thickTop="1" thickBot="1" x14ac:dyDescent="0.3">
      <c r="A31" s="834"/>
      <c r="B31" s="835"/>
      <c r="C31" s="522"/>
      <c r="D31" s="525"/>
      <c r="E31" s="524"/>
      <c r="F31" s="526"/>
      <c r="G31" s="526" t="s">
        <v>113</v>
      </c>
      <c r="H31" s="519">
        <f>SUM(G26:G30)</f>
        <v>152195.83907595684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8" ht="14.25" thickTop="1" thickBot="1" x14ac:dyDescent="0.3">
      <c r="A33" s="518"/>
      <c r="B33" s="520"/>
      <c r="C33" s="520"/>
      <c r="D33" s="520"/>
      <c r="E33" s="836" t="s">
        <v>134</v>
      </c>
      <c r="F33" s="835"/>
      <c r="G33" s="835"/>
      <c r="H33" s="519">
        <f>ROUND((+H11+H17+H23+H31),4)</f>
        <v>878479.63100000005</v>
      </c>
    </row>
    <row r="34" spans="1:8" ht="13.5" thickTop="1" x14ac:dyDescent="0.25">
      <c r="A34" s="518"/>
      <c r="B34" s="518"/>
      <c r="C34" s="518"/>
      <c r="D34" s="517"/>
      <c r="E34" s="517"/>
      <c r="F34" s="517"/>
      <c r="G34" s="517"/>
      <c r="H34" s="516"/>
    </row>
    <row r="35" spans="1:8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</row>
    <row r="36" spans="1:8" ht="13.5" thickTop="1" x14ac:dyDescent="0.25">
      <c r="A36" s="837" t="s">
        <v>108</v>
      </c>
      <c r="B36" s="838"/>
      <c r="C36" s="839"/>
      <c r="D36" s="579" t="s">
        <v>136</v>
      </c>
      <c r="E36" s="579" t="s">
        <v>110</v>
      </c>
      <c r="F36" s="579" t="s">
        <v>111</v>
      </c>
      <c r="G36" s="580" t="s">
        <v>112</v>
      </c>
      <c r="H36" s="840"/>
    </row>
    <row r="37" spans="1:8" ht="15.75" x14ac:dyDescent="0.25">
      <c r="A37" s="971" t="s">
        <v>137</v>
      </c>
      <c r="B37" s="972"/>
      <c r="C37" s="972"/>
      <c r="D37" s="76">
        <f>+'1 localizacion'!$D$37</f>
        <v>0.32</v>
      </c>
      <c r="E37" s="482"/>
      <c r="F37" s="483"/>
      <c r="G37" s="484">
        <f>H33*D37</f>
        <v>281113.48192000005</v>
      </c>
      <c r="H37" s="841"/>
    </row>
    <row r="38" spans="1:8" ht="13.5" thickBot="1" x14ac:dyDescent="0.3">
      <c r="A38" s="971" t="s">
        <v>138</v>
      </c>
      <c r="B38" s="973"/>
      <c r="C38" s="973"/>
      <c r="D38" s="76">
        <v>0.05</v>
      </c>
      <c r="E38" s="485"/>
      <c r="F38" s="485"/>
      <c r="G38" s="484">
        <f>H33*D38</f>
        <v>43923.981550000004</v>
      </c>
      <c r="H38" s="841"/>
    </row>
    <row r="39" spans="1:8" ht="14.25" thickTop="1" thickBot="1" x14ac:dyDescent="0.3">
      <c r="A39" s="834"/>
      <c r="B39" s="835"/>
      <c r="C39" s="835"/>
      <c r="D39" s="555"/>
      <c r="E39" s="525"/>
      <c r="F39" s="526"/>
      <c r="G39" s="526" t="s">
        <v>113</v>
      </c>
      <c r="H39" s="519">
        <f>SUM(G37:G38)</f>
        <v>325037.46347000008</v>
      </c>
    </row>
    <row r="40" spans="1:8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</row>
    <row r="41" spans="1:8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</row>
    <row r="42" spans="1:8" ht="14.25" thickTop="1" thickBot="1" x14ac:dyDescent="0.3">
      <c r="A42" s="518"/>
      <c r="B42" s="520"/>
      <c r="C42" s="520"/>
      <c r="D42" s="520"/>
      <c r="E42" s="836" t="s">
        <v>139</v>
      </c>
      <c r="F42" s="835"/>
      <c r="G42" s="835"/>
      <c r="H42" s="519">
        <f>ROUND(H39+H33,0)</f>
        <v>1203517</v>
      </c>
    </row>
    <row r="43" spans="1:8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</row>
  </sheetData>
  <mergeCells count="36"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1:C11"/>
    <mergeCell ref="A13:C13"/>
    <mergeCell ref="A14:C14"/>
    <mergeCell ref="A16:C16"/>
    <mergeCell ref="A17:C17"/>
    <mergeCell ref="H36:H38"/>
    <mergeCell ref="A37:C37"/>
    <mergeCell ref="A38:C38"/>
    <mergeCell ref="H19:H22"/>
    <mergeCell ref="A20:B20"/>
    <mergeCell ref="A21:B21"/>
    <mergeCell ref="A22:B22"/>
    <mergeCell ref="A23:B23"/>
    <mergeCell ref="A25:B25"/>
    <mergeCell ref="H25:H30"/>
    <mergeCell ref="A26:B26"/>
    <mergeCell ref="A27:B27"/>
    <mergeCell ref="A28:B28"/>
    <mergeCell ref="A19:B19"/>
    <mergeCell ref="A39:C39"/>
    <mergeCell ref="E42:G42"/>
    <mergeCell ref="A29:B29"/>
    <mergeCell ref="A30:B30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75F0A-795D-451B-BB09-F522C26578D1}">
  <sheetPr>
    <pageSetUpPr fitToPage="1"/>
  </sheetPr>
  <dimension ref="A1:H42"/>
  <sheetViews>
    <sheetView view="pageBreakPreview" topLeftCell="A22" zoomScale="85" zoomScaleNormal="100" zoomScaleSheetLayoutView="85" workbookViewId="0">
      <selection activeCell="C4" sqref="C4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2.7109375" style="497" bestFit="1" customWidth="1"/>
    <col min="8" max="8" width="14.28515625" style="497" bestFit="1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60" t="s">
        <v>100</v>
      </c>
      <c r="B1" s="861"/>
      <c r="C1" s="861"/>
      <c r="D1" s="861"/>
      <c r="E1" s="861"/>
      <c r="F1" s="861"/>
      <c r="G1" s="861"/>
      <c r="H1" s="862"/>
    </row>
    <row r="2" spans="1:8" ht="15.6" customHeight="1" thickBot="1" x14ac:dyDescent="0.3">
      <c r="A2" s="863" t="s">
        <v>101</v>
      </c>
      <c r="B2" s="864"/>
      <c r="C2" s="864"/>
      <c r="D2" s="865"/>
      <c r="E2" s="866" t="s">
        <v>102</v>
      </c>
      <c r="F2" s="864"/>
      <c r="G2" s="864"/>
      <c r="H2" s="867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25</v>
      </c>
    </row>
    <row r="5" spans="1:8" ht="36" customHeight="1" x14ac:dyDescent="0.25">
      <c r="A5" s="19" t="s">
        <v>105</v>
      </c>
      <c r="B5" s="800" t="str">
        <f>VLOOKUP(H4,'PRESUPUESTO DE OBRA'!A:E,2,0)</f>
        <v>Suministro e instalacion demarcacion pasos peatonales, lineas de pare, símbolos, textos y otras, con pintura plástico en frío método llana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m2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42" t="s">
        <v>108</v>
      </c>
      <c r="B7" s="868"/>
      <c r="C7" s="843"/>
      <c r="D7" s="541" t="s">
        <v>109</v>
      </c>
      <c r="E7" s="541" t="s">
        <v>110</v>
      </c>
      <c r="F7" s="541" t="s">
        <v>111</v>
      </c>
      <c r="G7" s="540" t="s">
        <v>112</v>
      </c>
      <c r="H7" s="840"/>
    </row>
    <row r="8" spans="1:8" ht="13.5" thickTop="1" x14ac:dyDescent="0.25">
      <c r="A8" s="869" t="s">
        <v>140</v>
      </c>
      <c r="B8" s="857"/>
      <c r="C8" s="859"/>
      <c r="D8" s="564"/>
      <c r="E8" s="563"/>
      <c r="F8" s="563"/>
      <c r="G8" s="774">
        <f>+H30*0.05</f>
        <v>655.48654915330553</v>
      </c>
      <c r="H8" s="841"/>
    </row>
    <row r="9" spans="1:8" ht="12.75" x14ac:dyDescent="0.25">
      <c r="A9" s="967" t="s">
        <v>420</v>
      </c>
      <c r="B9" s="855"/>
      <c r="C9" s="846"/>
      <c r="D9" s="561" t="s">
        <v>76</v>
      </c>
      <c r="E9" s="560">
        <f>+'BASE DE DATOS'!D70</f>
        <v>8950</v>
      </c>
      <c r="F9" s="559">
        <v>12</v>
      </c>
      <c r="G9" s="775">
        <f>+E9/F9</f>
        <v>745.83333333333337</v>
      </c>
      <c r="H9" s="841"/>
    </row>
    <row r="10" spans="1:8" ht="16.5" thickBot="1" x14ac:dyDescent="0.3">
      <c r="A10" s="876"/>
      <c r="B10" s="855"/>
      <c r="C10" s="846"/>
      <c r="D10" s="538"/>
      <c r="E10" s="557"/>
      <c r="F10" s="477"/>
      <c r="G10" s="556"/>
      <c r="H10" s="844"/>
    </row>
    <row r="11" spans="1:8" ht="14.25" thickTop="1" thickBot="1" x14ac:dyDescent="0.3">
      <c r="A11" s="834"/>
      <c r="B11" s="835"/>
      <c r="C11" s="835"/>
      <c r="D11" s="555"/>
      <c r="E11" s="525"/>
      <c r="F11" s="526"/>
      <c r="G11" s="526" t="s">
        <v>113</v>
      </c>
      <c r="H11" s="519">
        <f>SUM(G8:G10)</f>
        <v>1401.319882486639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42" t="s">
        <v>108</v>
      </c>
      <c r="B13" s="868"/>
      <c r="C13" s="843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customFormat="1" ht="14.25" customHeight="1" thickTop="1" x14ac:dyDescent="0.25">
      <c r="A14" s="895" t="s">
        <v>417</v>
      </c>
      <c r="B14" s="980"/>
      <c r="C14" s="981"/>
      <c r="D14" s="39" t="s">
        <v>418</v>
      </c>
      <c r="E14" s="63">
        <f>+'BASE DE DATOS'!D97</f>
        <v>215600</v>
      </c>
      <c r="F14" s="84">
        <v>0.35</v>
      </c>
      <c r="G14" s="772">
        <f>+F14*E14</f>
        <v>75460</v>
      </c>
      <c r="H14" s="147"/>
    </row>
    <row r="15" spans="1:8" customFormat="1" ht="14.25" customHeight="1" x14ac:dyDescent="0.25">
      <c r="A15" s="982"/>
      <c r="B15" s="983"/>
      <c r="C15" s="984"/>
      <c r="D15" s="82"/>
      <c r="E15" s="50"/>
      <c r="F15" s="154"/>
      <c r="G15" s="81">
        <f t="shared" ref="G15:G16" si="0">E15*F15</f>
        <v>0</v>
      </c>
      <c r="H15" s="147"/>
    </row>
    <row r="16" spans="1:8" customFormat="1" ht="14.25" customHeight="1" thickBot="1" x14ac:dyDescent="0.3">
      <c r="A16" s="982"/>
      <c r="B16" s="983"/>
      <c r="C16" s="984"/>
      <c r="D16" s="82"/>
      <c r="E16" s="155"/>
      <c r="F16" s="154"/>
      <c r="G16" s="81">
        <f t="shared" si="0"/>
        <v>0</v>
      </c>
      <c r="H16" s="147"/>
    </row>
    <row r="17" spans="1:8" ht="14.25" thickTop="1" thickBot="1" x14ac:dyDescent="0.3">
      <c r="A17" s="834"/>
      <c r="B17" s="835"/>
      <c r="C17" s="835"/>
      <c r="D17" s="525"/>
      <c r="E17" s="525"/>
      <c r="F17" s="526"/>
      <c r="G17" s="526" t="s">
        <v>113</v>
      </c>
      <c r="H17" s="519">
        <f>SUM(G14:G16)</f>
        <v>75460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32.450000000000003" customHeight="1" thickTop="1" x14ac:dyDescent="0.25">
      <c r="A19" s="856" t="s">
        <v>122</v>
      </c>
      <c r="B19" s="857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51"/>
    </row>
    <row r="20" spans="1:8" customFormat="1" ht="15.75" customHeight="1" x14ac:dyDescent="0.25">
      <c r="A20" s="162"/>
      <c r="B20" s="163"/>
      <c r="C20" s="172"/>
      <c r="D20" s="95"/>
      <c r="E20" s="95"/>
      <c r="F20" s="95"/>
      <c r="G20" s="95"/>
      <c r="H20" s="985"/>
    </row>
    <row r="21" spans="1:8" customFormat="1" ht="15.75" customHeight="1" thickBot="1" x14ac:dyDescent="0.3">
      <c r="A21" s="929"/>
      <c r="B21" s="809"/>
      <c r="C21" s="165"/>
      <c r="D21" s="166"/>
      <c r="E21" s="167"/>
      <c r="F21" s="167"/>
      <c r="G21" s="167"/>
      <c r="H21" s="985"/>
    </row>
    <row r="22" spans="1:8" ht="14.25" thickTop="1" thickBot="1" x14ac:dyDescent="0.3">
      <c r="A22" s="834"/>
      <c r="B22" s="835"/>
      <c r="C22" s="522"/>
      <c r="D22" s="543"/>
      <c r="E22" s="525"/>
      <c r="F22" s="526"/>
      <c r="G22" s="526" t="s">
        <v>113</v>
      </c>
      <c r="H22" s="542">
        <f>SUM(G20:G21)</f>
        <v>0</v>
      </c>
    </row>
    <row r="23" spans="1:8" ht="14.25" thickTop="1" thickBot="1" x14ac:dyDescent="0.3">
      <c r="A23" s="520" t="s">
        <v>127</v>
      </c>
      <c r="B23" s="520"/>
      <c r="C23" s="520"/>
      <c r="D23" s="520"/>
      <c r="E23" s="520"/>
      <c r="F23" s="517"/>
      <c r="G23" s="517"/>
      <c r="H23" s="520"/>
    </row>
    <row r="24" spans="1:8" ht="14.25" thickTop="1" thickBot="1" x14ac:dyDescent="0.3">
      <c r="A24" s="842" t="s">
        <v>128</v>
      </c>
      <c r="B24" s="843"/>
      <c r="C24" s="541" t="s">
        <v>129</v>
      </c>
      <c r="D24" s="541" t="s">
        <v>130</v>
      </c>
      <c r="E24" s="541" t="s">
        <v>131</v>
      </c>
      <c r="F24" s="541" t="s">
        <v>111</v>
      </c>
      <c r="G24" s="540" t="s">
        <v>112</v>
      </c>
      <c r="H24" s="840"/>
    </row>
    <row r="25" spans="1:8" ht="13.5" thickTop="1" x14ac:dyDescent="0.25">
      <c r="A25" s="847" t="s">
        <v>142</v>
      </c>
      <c r="B25" s="846"/>
      <c r="C25" s="65">
        <f>+'BASE DE DATOS'!$D$3*2</f>
        <v>116728</v>
      </c>
      <c r="D25" s="62">
        <f>+'ANALISIS M.O'!$F$2</f>
        <v>1.7733266427932983</v>
      </c>
      <c r="E25" s="534">
        <f>+D25*C25</f>
        <v>206996.87235997611</v>
      </c>
      <c r="F25" s="538">
        <v>30</v>
      </c>
      <c r="G25" s="537">
        <f>+E25/F25</f>
        <v>6899.8957453325374</v>
      </c>
      <c r="H25" s="841"/>
    </row>
    <row r="26" spans="1:8" ht="12.75" x14ac:dyDescent="0.25">
      <c r="A26" s="847" t="s">
        <v>143</v>
      </c>
      <c r="B26" s="846"/>
      <c r="C26" s="50">
        <f>+'BASE DE DATOS'!$D$5</f>
        <v>105054</v>
      </c>
      <c r="D26" s="62">
        <f>+'ANALISIS M.O'!$F$2</f>
        <v>1.7733266427932983</v>
      </c>
      <c r="E26" s="539">
        <f>+D26*C26</f>
        <v>186295.05713200718</v>
      </c>
      <c r="F26" s="538">
        <f>+F25</f>
        <v>30</v>
      </c>
      <c r="G26" s="537">
        <f>+E26/F26</f>
        <v>6209.8352377335723</v>
      </c>
      <c r="H26" s="841"/>
    </row>
    <row r="27" spans="1:8" ht="12.75" x14ac:dyDescent="0.25">
      <c r="A27" s="845"/>
      <c r="B27" s="846"/>
      <c r="C27" s="536"/>
      <c r="D27" s="535"/>
      <c r="E27" s="534"/>
      <c r="F27" s="533"/>
      <c r="G27" s="532"/>
      <c r="H27" s="841"/>
    </row>
    <row r="28" spans="1:8" ht="12.75" x14ac:dyDescent="0.25">
      <c r="A28" s="847"/>
      <c r="B28" s="846"/>
      <c r="C28" s="536"/>
      <c r="D28" s="535"/>
      <c r="E28" s="534"/>
      <c r="F28" s="533"/>
      <c r="G28" s="532"/>
      <c r="H28" s="841"/>
    </row>
    <row r="29" spans="1:8" ht="13.5" thickBot="1" x14ac:dyDescent="0.3">
      <c r="A29" s="848"/>
      <c r="B29" s="849"/>
      <c r="C29" s="531"/>
      <c r="D29" s="530"/>
      <c r="E29" s="529"/>
      <c r="F29" s="528"/>
      <c r="G29" s="527"/>
      <c r="H29" s="844"/>
    </row>
    <row r="30" spans="1:8" ht="14.25" thickTop="1" thickBot="1" x14ac:dyDescent="0.3">
      <c r="A30" s="834"/>
      <c r="B30" s="835"/>
      <c r="C30" s="522"/>
      <c r="D30" s="525"/>
      <c r="E30" s="524"/>
      <c r="F30" s="526"/>
      <c r="G30" s="526" t="s">
        <v>113</v>
      </c>
      <c r="H30" s="519">
        <f>SUM(G25:G29)</f>
        <v>13109.730983066111</v>
      </c>
    </row>
    <row r="31" spans="1:8" ht="14.25" thickTop="1" thickBot="1" x14ac:dyDescent="0.3">
      <c r="A31" s="518"/>
      <c r="B31" s="518"/>
      <c r="C31" s="522"/>
      <c r="D31" s="525"/>
      <c r="E31" s="524"/>
      <c r="F31" s="523"/>
      <c r="G31" s="522"/>
      <c r="H31" s="521"/>
    </row>
    <row r="32" spans="1:8" ht="14.25" thickTop="1" thickBot="1" x14ac:dyDescent="0.3">
      <c r="A32" s="518"/>
      <c r="B32" s="520"/>
      <c r="C32" s="520"/>
      <c r="D32" s="520"/>
      <c r="E32" s="836" t="s">
        <v>134</v>
      </c>
      <c r="F32" s="835"/>
      <c r="G32" s="835"/>
      <c r="H32" s="519">
        <f>ROUND((+H11+H17+H22+H30),0)</f>
        <v>89971</v>
      </c>
    </row>
    <row r="33" spans="1:8" ht="13.5" thickTop="1" x14ac:dyDescent="0.25">
      <c r="A33" s="518"/>
      <c r="B33" s="518"/>
      <c r="C33" s="518"/>
      <c r="D33" s="517"/>
      <c r="E33" s="517"/>
      <c r="F33" s="517"/>
      <c r="G33" s="517"/>
      <c r="H33" s="516"/>
    </row>
    <row r="34" spans="1:8" ht="13.5" thickBot="1" x14ac:dyDescent="0.3">
      <c r="A34" s="479" t="s">
        <v>135</v>
      </c>
      <c r="B34" s="479"/>
      <c r="C34" s="479"/>
      <c r="D34" s="479"/>
      <c r="E34" s="479"/>
      <c r="F34" s="496"/>
      <c r="G34" s="496"/>
      <c r="H34" s="479"/>
    </row>
    <row r="35" spans="1:8" ht="13.5" thickTop="1" x14ac:dyDescent="0.25">
      <c r="A35" s="977" t="s">
        <v>108</v>
      </c>
      <c r="B35" s="978"/>
      <c r="C35" s="979"/>
      <c r="D35" s="480" t="s">
        <v>136</v>
      </c>
      <c r="E35" s="480" t="s">
        <v>110</v>
      </c>
      <c r="F35" s="480" t="s">
        <v>111</v>
      </c>
      <c r="G35" s="481" t="s">
        <v>112</v>
      </c>
      <c r="H35" s="969"/>
    </row>
    <row r="36" spans="1:8" ht="15.75" x14ac:dyDescent="0.25">
      <c r="A36" s="971" t="s">
        <v>137</v>
      </c>
      <c r="B36" s="972"/>
      <c r="C36" s="972"/>
      <c r="D36" s="76">
        <f>+'1 localizacion'!$D$37</f>
        <v>0.32</v>
      </c>
      <c r="E36" s="482"/>
      <c r="F36" s="483"/>
      <c r="G36" s="484">
        <f>H32*D36</f>
        <v>28790.720000000001</v>
      </c>
      <c r="H36" s="970"/>
    </row>
    <row r="37" spans="1:8" ht="13.5" thickBot="1" x14ac:dyDescent="0.3">
      <c r="A37" s="971" t="s">
        <v>138</v>
      </c>
      <c r="B37" s="973"/>
      <c r="C37" s="973"/>
      <c r="D37" s="76">
        <v>0.05</v>
      </c>
      <c r="E37" s="485"/>
      <c r="F37" s="485"/>
      <c r="G37" s="484">
        <f>H32*D37</f>
        <v>4498.55</v>
      </c>
      <c r="H37" s="970"/>
    </row>
    <row r="38" spans="1:8" ht="16.5" thickTop="1" thickBot="1" x14ac:dyDescent="0.3">
      <c r="A38" s="974"/>
      <c r="B38" s="975"/>
      <c r="C38" s="975"/>
      <c r="D38" s="486"/>
      <c r="E38" s="487"/>
      <c r="F38" s="488"/>
      <c r="G38" s="488" t="s">
        <v>113</v>
      </c>
      <c r="H38" s="489">
        <f>SUM(G36:G37)</f>
        <v>33289.270000000004</v>
      </c>
    </row>
    <row r="39" spans="1:8" ht="13.5" thickTop="1" x14ac:dyDescent="0.25">
      <c r="A39" s="490"/>
      <c r="B39" s="490"/>
      <c r="C39" s="490"/>
      <c r="D39" s="490"/>
      <c r="E39" s="490"/>
      <c r="F39" s="495"/>
      <c r="G39" s="495"/>
      <c r="H39" s="490"/>
    </row>
    <row r="40" spans="1:8" ht="13.5" thickBot="1" x14ac:dyDescent="0.3">
      <c r="A40" s="490"/>
      <c r="B40" s="490"/>
      <c r="C40" s="490"/>
      <c r="D40" s="490"/>
      <c r="E40" s="490"/>
      <c r="F40" s="495"/>
      <c r="G40" s="495"/>
      <c r="H40" s="490"/>
    </row>
    <row r="41" spans="1:8" ht="15" customHeight="1" thickTop="1" thickBot="1" x14ac:dyDescent="0.3">
      <c r="A41" s="490"/>
      <c r="B41" s="479"/>
      <c r="C41" s="479"/>
      <c r="D41" s="479"/>
      <c r="E41" s="976" t="s">
        <v>139</v>
      </c>
      <c r="F41" s="975"/>
      <c r="G41" s="975"/>
      <c r="H41" s="489">
        <f>ROUND(H38+H32,0)</f>
        <v>123260</v>
      </c>
    </row>
    <row r="42" spans="1:8" ht="15" customHeight="1" thickTop="1" x14ac:dyDescent="0.25"/>
  </sheetData>
  <mergeCells count="35"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  <mergeCell ref="A17:C17"/>
    <mergeCell ref="A19:B19"/>
    <mergeCell ref="H19:H21"/>
    <mergeCell ref="A21:B21"/>
    <mergeCell ref="H35:H37"/>
    <mergeCell ref="A36:C36"/>
    <mergeCell ref="A37:C37"/>
    <mergeCell ref="A22:B22"/>
    <mergeCell ref="A24:B24"/>
    <mergeCell ref="H24:H29"/>
    <mergeCell ref="A25:B25"/>
    <mergeCell ref="A26:B26"/>
    <mergeCell ref="A27:B27"/>
    <mergeCell ref="A28:B28"/>
    <mergeCell ref="A29:B29"/>
    <mergeCell ref="A38:C38"/>
    <mergeCell ref="E41:G41"/>
    <mergeCell ref="A30:B30"/>
    <mergeCell ref="E32:G32"/>
    <mergeCell ref="A35:C35"/>
  </mergeCells>
  <pageMargins left="0.51181102362204722" right="0.51181102362204722" top="0.55118110236220474" bottom="0.55118110236220474" header="0" footer="0"/>
  <pageSetup scale="98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F9D4D-F5AA-4BF6-BBB0-A11B6D159226}">
  <sheetPr>
    <pageSetUpPr fitToPage="1"/>
  </sheetPr>
  <dimension ref="A1:N48"/>
  <sheetViews>
    <sheetView view="pageBreakPreview" zoomScale="85" zoomScaleNormal="100" zoomScaleSheetLayoutView="85" workbookViewId="0">
      <selection activeCell="C4" sqref="C4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2.7109375" style="497" bestFit="1" customWidth="1"/>
    <col min="8" max="8" width="14.28515625" style="497" bestFit="1" customWidth="1"/>
    <col min="9" max="26" width="11.42578125" style="497" customWidth="1"/>
    <col min="27" max="16384" width="12.7109375" style="497"/>
  </cols>
  <sheetData>
    <row r="1" spans="1:14" ht="17.45" customHeight="1" thickBot="1" x14ac:dyDescent="0.3">
      <c r="A1" s="860" t="s">
        <v>100</v>
      </c>
      <c r="B1" s="861"/>
      <c r="C1" s="861"/>
      <c r="D1" s="861"/>
      <c r="E1" s="861"/>
      <c r="F1" s="861"/>
      <c r="G1" s="861"/>
      <c r="H1" s="862"/>
    </row>
    <row r="2" spans="1:14" ht="15.6" customHeight="1" thickBot="1" x14ac:dyDescent="0.3">
      <c r="A2" s="863" t="s">
        <v>101</v>
      </c>
      <c r="B2" s="864"/>
      <c r="C2" s="864"/>
      <c r="D2" s="865"/>
      <c r="E2" s="866" t="s">
        <v>102</v>
      </c>
      <c r="F2" s="864"/>
      <c r="G2" s="864"/>
      <c r="H2" s="867"/>
    </row>
    <row r="3" spans="1:14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14" ht="31.9" customHeight="1" x14ac:dyDescent="0.25">
      <c r="A4" s="19" t="s">
        <v>103</v>
      </c>
      <c r="B4" s="798" t="str">
        <f>+'PRESUPUESTO DE OBRA'!A2</f>
        <v>CONSTRUCCIÓN DE PAVIMENTO RÍGIDO EN LA CALLE 4 ENTRE CARRERAS 7 Y 8 SECTOR LA CÁRCEL DEL MUNICIPIO DE AGUADAS, CALDAS</v>
      </c>
      <c r="C4" s="799"/>
      <c r="D4" s="799"/>
      <c r="E4" s="799"/>
      <c r="F4" s="799"/>
      <c r="G4" s="20" t="s">
        <v>104</v>
      </c>
      <c r="H4" s="21">
        <v>26</v>
      </c>
    </row>
    <row r="5" spans="1:14" ht="36" customHeight="1" x14ac:dyDescent="0.25">
      <c r="A5" s="19" t="s">
        <v>105</v>
      </c>
      <c r="B5" s="800" t="str">
        <f>VLOOKUP(H4,'PRESUPUESTO DE OBRA'!A:E,2,0)</f>
        <v>Suministro e instalación reductor de velocidad (3,7 m. ancho x 10cms de altura)</v>
      </c>
      <c r="C5" s="799"/>
      <c r="D5" s="799"/>
      <c r="E5" s="799"/>
      <c r="F5" s="799"/>
      <c r="G5" s="18" t="s">
        <v>106</v>
      </c>
      <c r="H5" s="22" t="str">
        <f>VLOOKUP(H4,'PRESUPUESTO DE OBRA'!A:E,3,0)</f>
        <v>ml</v>
      </c>
    </row>
    <row r="6" spans="1:14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14" ht="14.25" thickTop="1" thickBot="1" x14ac:dyDescent="0.3">
      <c r="A7" s="842" t="s">
        <v>108</v>
      </c>
      <c r="B7" s="868"/>
      <c r="C7" s="843"/>
      <c r="D7" s="541" t="s">
        <v>109</v>
      </c>
      <c r="E7" s="541" t="s">
        <v>110</v>
      </c>
      <c r="F7" s="541" t="s">
        <v>111</v>
      </c>
      <c r="G7" s="540" t="s">
        <v>112</v>
      </c>
      <c r="H7" s="840"/>
      <c r="M7" s="776"/>
      <c r="N7" s="776"/>
    </row>
    <row r="8" spans="1:14" ht="13.5" thickTop="1" x14ac:dyDescent="0.25">
      <c r="A8" s="869" t="s">
        <v>140</v>
      </c>
      <c r="B8" s="857"/>
      <c r="C8" s="859"/>
      <c r="D8" s="564"/>
      <c r="E8" s="563"/>
      <c r="F8" s="563"/>
      <c r="G8" s="773">
        <f>+H36*0.05</f>
        <v>13109.730983066111</v>
      </c>
      <c r="H8" s="841"/>
      <c r="M8" s="776"/>
      <c r="N8" s="776"/>
    </row>
    <row r="9" spans="1:14" ht="12.75" x14ac:dyDescent="0.25">
      <c r="A9" s="967"/>
      <c r="B9" s="855"/>
      <c r="C9" s="846"/>
      <c r="D9" s="561"/>
      <c r="E9" s="560" t="s">
        <v>258</v>
      </c>
      <c r="F9" s="559"/>
      <c r="G9" s="558"/>
      <c r="H9" s="841"/>
      <c r="M9" s="776"/>
      <c r="N9" s="776"/>
    </row>
    <row r="10" spans="1:14" ht="16.5" thickBot="1" x14ac:dyDescent="0.3">
      <c r="A10" s="876"/>
      <c r="B10" s="855"/>
      <c r="C10" s="846"/>
      <c r="D10" s="538"/>
      <c r="E10" s="557"/>
      <c r="F10" s="477"/>
      <c r="G10" s="556"/>
      <c r="H10" s="844"/>
      <c r="M10" s="776"/>
      <c r="N10" s="776"/>
    </row>
    <row r="11" spans="1:14" ht="14.25" thickTop="1" thickBot="1" x14ac:dyDescent="0.3">
      <c r="A11" s="834"/>
      <c r="B11" s="835"/>
      <c r="C11" s="835"/>
      <c r="D11" s="555"/>
      <c r="E11" s="525"/>
      <c r="F11" s="526"/>
      <c r="G11" s="526" t="s">
        <v>113</v>
      </c>
      <c r="H11" s="519">
        <f>SUM(G8:G10)</f>
        <v>13109.730983066111</v>
      </c>
      <c r="M11" s="776"/>
      <c r="N11" s="776"/>
    </row>
    <row r="12" spans="1:14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14" ht="14.25" thickTop="1" thickBot="1" x14ac:dyDescent="0.3">
      <c r="A13" s="842" t="s">
        <v>108</v>
      </c>
      <c r="B13" s="868"/>
      <c r="C13" s="843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14" customFormat="1" ht="14.25" customHeight="1" thickTop="1" x14ac:dyDescent="0.25">
      <c r="A14" s="895" t="s">
        <v>45</v>
      </c>
      <c r="B14" s="980"/>
      <c r="C14" s="981"/>
      <c r="D14" s="39" t="s">
        <v>46</v>
      </c>
      <c r="E14" s="63">
        <f>+'BASE DE DATOS'!D35</f>
        <v>807</v>
      </c>
      <c r="F14" s="84">
        <f>450*0.1*7.407</f>
        <v>333.315</v>
      </c>
      <c r="G14" s="771">
        <f>+F14*E14</f>
        <v>268985.20500000002</v>
      </c>
      <c r="H14" s="147"/>
      <c r="M14" s="777"/>
      <c r="N14" s="777"/>
    </row>
    <row r="15" spans="1:14" customFormat="1" ht="14.25" customHeight="1" x14ac:dyDescent="0.25">
      <c r="A15" s="982" t="s">
        <v>48</v>
      </c>
      <c r="B15" s="983"/>
      <c r="C15" s="984"/>
      <c r="D15" s="82" t="s">
        <v>43</v>
      </c>
      <c r="E15" s="50">
        <f>+'BASE DE DATOS'!D37</f>
        <v>105037</v>
      </c>
      <c r="F15" s="154">
        <f>0.53*0.1*7.407</f>
        <v>0.39257100000000006</v>
      </c>
      <c r="G15" s="778">
        <f t="shared" ref="G15:G17" si="0">E15*F15</f>
        <v>41234.480127000003</v>
      </c>
      <c r="H15" s="147"/>
      <c r="M15" s="777"/>
      <c r="N15" s="777"/>
    </row>
    <row r="16" spans="1:14" customFormat="1" ht="14.25" customHeight="1" x14ac:dyDescent="0.25">
      <c r="A16" s="982" t="s">
        <v>207</v>
      </c>
      <c r="B16" s="983"/>
      <c r="C16" s="984"/>
      <c r="D16" s="82" t="s">
        <v>43</v>
      </c>
      <c r="E16" s="155">
        <f>+'BASE DE DATOS'!D36</f>
        <v>99509</v>
      </c>
      <c r="F16" s="154">
        <f>0.47*0.1*7.407</f>
        <v>0.34812900000000002</v>
      </c>
      <c r="G16" s="778">
        <f t="shared" si="0"/>
        <v>34641.968660999999</v>
      </c>
      <c r="H16" s="147"/>
      <c r="M16" s="777"/>
      <c r="N16" s="777"/>
    </row>
    <row r="17" spans="1:14" customFormat="1" ht="14.25" customHeight="1" x14ac:dyDescent="0.25">
      <c r="A17" s="156" t="s">
        <v>40</v>
      </c>
      <c r="B17" s="157"/>
      <c r="C17" s="158"/>
      <c r="D17" s="159" t="s">
        <v>41</v>
      </c>
      <c r="E17" s="160">
        <f>+'BASE DE DATOS'!D31</f>
        <v>110</v>
      </c>
      <c r="F17" s="161">
        <f>188*0.1*7.407</f>
        <v>139.2516</v>
      </c>
      <c r="G17" s="778">
        <f t="shared" si="0"/>
        <v>15317.675999999999</v>
      </c>
      <c r="H17" s="147"/>
      <c r="M17" s="777"/>
      <c r="N17" s="777"/>
    </row>
    <row r="18" spans="1:14" ht="12.75" x14ac:dyDescent="0.25">
      <c r="A18" s="847" t="s">
        <v>356</v>
      </c>
      <c r="B18" s="855"/>
      <c r="C18" s="846"/>
      <c r="D18" s="553" t="s">
        <v>37</v>
      </c>
      <c r="E18" s="534">
        <f>+'BASE DE DATOS'!D43</f>
        <v>7740</v>
      </c>
      <c r="F18" s="538">
        <v>2</v>
      </c>
      <c r="G18" s="779">
        <f>+F18*E18</f>
        <v>15480</v>
      </c>
      <c r="H18" s="552"/>
      <c r="M18" s="776"/>
      <c r="N18" s="776"/>
    </row>
    <row r="19" spans="1:14" ht="12.75" x14ac:dyDescent="0.25">
      <c r="A19" s="847" t="s">
        <v>357</v>
      </c>
      <c r="B19" s="855"/>
      <c r="C19" s="846"/>
      <c r="D19" s="553" t="s">
        <v>51</v>
      </c>
      <c r="E19" s="534">
        <f>+'BASE DE DATOS'!D39</f>
        <v>6082</v>
      </c>
      <c r="F19" s="538">
        <v>1</v>
      </c>
      <c r="G19" s="779">
        <f>+F19*E19</f>
        <v>6082</v>
      </c>
      <c r="H19" s="552"/>
    </row>
    <row r="20" spans="1:14" ht="12.75" x14ac:dyDescent="0.25">
      <c r="A20" s="847" t="s">
        <v>425</v>
      </c>
      <c r="B20" s="855"/>
      <c r="C20" s="846"/>
      <c r="D20" s="551" t="s">
        <v>33</v>
      </c>
      <c r="E20" s="534">
        <f>+'BASE DE DATOS'!D67</f>
        <v>19200</v>
      </c>
      <c r="F20" s="538">
        <f>1/7.407</f>
        <v>0.13500742540839747</v>
      </c>
      <c r="G20" s="779">
        <f>+F20*E20</f>
        <v>2592.1425678412315</v>
      </c>
      <c r="H20" s="552"/>
    </row>
    <row r="21" spans="1:14" ht="12.75" x14ac:dyDescent="0.25">
      <c r="A21" s="847" t="s">
        <v>426</v>
      </c>
      <c r="B21" s="855"/>
      <c r="C21" s="846"/>
      <c r="D21" s="551" t="s">
        <v>418</v>
      </c>
      <c r="E21" s="534">
        <f>+'BASE DE DATOS'!D97</f>
        <v>215600</v>
      </c>
      <c r="F21" s="538">
        <v>0.1</v>
      </c>
      <c r="G21" s="779">
        <f>+F21*E21</f>
        <v>21560</v>
      </c>
      <c r="H21" s="552"/>
    </row>
    <row r="22" spans="1:14" ht="13.5" thickBot="1" x14ac:dyDescent="0.3">
      <c r="A22" s="847" t="s">
        <v>427</v>
      </c>
      <c r="B22" s="855"/>
      <c r="C22" s="846"/>
      <c r="D22" s="551" t="s">
        <v>418</v>
      </c>
      <c r="E22" s="534">
        <f>+'BASE DE DATOS'!D60</f>
        <v>149263</v>
      </c>
      <c r="F22" s="538">
        <v>0.04</v>
      </c>
      <c r="G22" s="779">
        <f>+F22*E22</f>
        <v>5970.52</v>
      </c>
      <c r="H22" s="549"/>
    </row>
    <row r="23" spans="1:14" ht="14.25" thickTop="1" thickBot="1" x14ac:dyDescent="0.3">
      <c r="A23" s="834"/>
      <c r="B23" s="835"/>
      <c r="C23" s="835"/>
      <c r="D23" s="525"/>
      <c r="E23" s="525"/>
      <c r="F23" s="526"/>
      <c r="G23" s="526" t="s">
        <v>113</v>
      </c>
      <c r="H23" s="519">
        <f>SUM(G14:G22)</f>
        <v>411863.99235584127</v>
      </c>
      <c r="M23" s="776"/>
      <c r="N23" s="776"/>
    </row>
    <row r="24" spans="1:14" ht="14.25" thickTop="1" thickBot="1" x14ac:dyDescent="0.3">
      <c r="A24" s="520" t="s">
        <v>121</v>
      </c>
      <c r="B24" s="520"/>
      <c r="C24" s="520"/>
      <c r="D24" s="520"/>
      <c r="E24" s="520"/>
      <c r="F24" s="517"/>
      <c r="G24" s="517"/>
      <c r="H24" s="520"/>
    </row>
    <row r="25" spans="1:14" ht="32.450000000000003" customHeight="1" thickTop="1" x14ac:dyDescent="0.25">
      <c r="A25" s="856" t="s">
        <v>122</v>
      </c>
      <c r="B25" s="857"/>
      <c r="C25" s="548" t="s">
        <v>123</v>
      </c>
      <c r="D25" s="548" t="s">
        <v>124</v>
      </c>
      <c r="E25" s="548" t="s">
        <v>125</v>
      </c>
      <c r="F25" s="548" t="s">
        <v>126</v>
      </c>
      <c r="G25" s="547" t="s">
        <v>112</v>
      </c>
      <c r="H25" s="851"/>
    </row>
    <row r="26" spans="1:14" customFormat="1" ht="15.75" customHeight="1" x14ac:dyDescent="0.25">
      <c r="A26" s="162" t="s">
        <v>48</v>
      </c>
      <c r="B26" s="163"/>
      <c r="C26" s="172" t="s">
        <v>43</v>
      </c>
      <c r="D26" s="95">
        <v>25</v>
      </c>
      <c r="E26" s="95">
        <f>D26*F15</f>
        <v>9.8142750000000021</v>
      </c>
      <c r="F26" s="95">
        <v>2340</v>
      </c>
      <c r="G26" s="780">
        <f t="shared" ref="G26:G27" si="1">+F26*E26</f>
        <v>22965.403500000004</v>
      </c>
      <c r="H26" s="985"/>
      <c r="M26" s="777"/>
      <c r="N26" s="777"/>
    </row>
    <row r="27" spans="1:14" customFormat="1" ht="15.75" customHeight="1" thickBot="1" x14ac:dyDescent="0.3">
      <c r="A27" s="929" t="s">
        <v>207</v>
      </c>
      <c r="B27" s="809"/>
      <c r="C27" s="165" t="s">
        <v>43</v>
      </c>
      <c r="D27" s="166">
        <v>25</v>
      </c>
      <c r="E27" s="167">
        <f>D27*F16</f>
        <v>8.7032249999999998</v>
      </c>
      <c r="F27" s="167">
        <f>+F26</f>
        <v>2340</v>
      </c>
      <c r="G27" s="781">
        <f t="shared" si="1"/>
        <v>20365.5465</v>
      </c>
      <c r="H27" s="985"/>
    </row>
    <row r="28" spans="1:14" ht="14.25" thickTop="1" thickBot="1" x14ac:dyDescent="0.3">
      <c r="A28" s="834"/>
      <c r="B28" s="835"/>
      <c r="C28" s="522"/>
      <c r="D28" s="543"/>
      <c r="E28" s="525"/>
      <c r="F28" s="526"/>
      <c r="G28" s="526" t="s">
        <v>113</v>
      </c>
      <c r="H28" s="542">
        <f>SUM(G26:G27)</f>
        <v>43330.950000000004</v>
      </c>
    </row>
    <row r="29" spans="1:14" ht="14.25" thickTop="1" thickBot="1" x14ac:dyDescent="0.3">
      <c r="A29" s="520" t="s">
        <v>127</v>
      </c>
      <c r="B29" s="520"/>
      <c r="C29" s="520"/>
      <c r="D29" s="520"/>
      <c r="E29" s="520"/>
      <c r="F29" s="517"/>
      <c r="G29" s="517"/>
      <c r="H29" s="520"/>
    </row>
    <row r="30" spans="1:14" ht="14.25" thickTop="1" thickBot="1" x14ac:dyDescent="0.3">
      <c r="A30" s="842" t="s">
        <v>128</v>
      </c>
      <c r="B30" s="843"/>
      <c r="C30" s="541" t="s">
        <v>129</v>
      </c>
      <c r="D30" s="541" t="s">
        <v>130</v>
      </c>
      <c r="E30" s="541" t="s">
        <v>131</v>
      </c>
      <c r="F30" s="541" t="s">
        <v>111</v>
      </c>
      <c r="G30" s="540" t="s">
        <v>112</v>
      </c>
      <c r="H30" s="840"/>
    </row>
    <row r="31" spans="1:14" ht="13.5" thickTop="1" x14ac:dyDescent="0.25">
      <c r="A31" s="847" t="s">
        <v>142</v>
      </c>
      <c r="B31" s="846"/>
      <c r="C31" s="65">
        <f>+'BASE DE DATOS'!$D$3*2</f>
        <v>116728</v>
      </c>
      <c r="D31" s="62">
        <f>+'ANALISIS M.O'!$F$2</f>
        <v>1.7733266427932983</v>
      </c>
      <c r="E31" s="534">
        <f>+D31*C31</f>
        <v>206996.87235997611</v>
      </c>
      <c r="F31" s="538">
        <v>1.5</v>
      </c>
      <c r="G31" s="537">
        <f>+E31/F31</f>
        <v>137997.91490665075</v>
      </c>
      <c r="H31" s="841"/>
    </row>
    <row r="32" spans="1:14" ht="12.75" x14ac:dyDescent="0.25">
      <c r="A32" s="847" t="s">
        <v>143</v>
      </c>
      <c r="B32" s="846"/>
      <c r="C32" s="50">
        <f>+'BASE DE DATOS'!$D$5</f>
        <v>105054</v>
      </c>
      <c r="D32" s="62">
        <f>+'ANALISIS M.O'!$F$2</f>
        <v>1.7733266427932983</v>
      </c>
      <c r="E32" s="539">
        <f>+D32*C32</f>
        <v>186295.05713200718</v>
      </c>
      <c r="F32" s="538">
        <f>+F31</f>
        <v>1.5</v>
      </c>
      <c r="G32" s="537">
        <f>+E32/F32</f>
        <v>124196.70475467145</v>
      </c>
      <c r="H32" s="841"/>
    </row>
    <row r="33" spans="1:8" ht="12.75" x14ac:dyDescent="0.25">
      <c r="A33" s="845"/>
      <c r="B33" s="846"/>
      <c r="C33" s="536"/>
      <c r="D33" s="535"/>
      <c r="E33" s="534"/>
      <c r="F33" s="533"/>
      <c r="G33" s="532"/>
      <c r="H33" s="841"/>
    </row>
    <row r="34" spans="1:8" ht="12.75" x14ac:dyDescent="0.25">
      <c r="A34" s="847"/>
      <c r="B34" s="846"/>
      <c r="C34" s="536"/>
      <c r="D34" s="535"/>
      <c r="E34" s="534"/>
      <c r="F34" s="533"/>
      <c r="G34" s="532"/>
      <c r="H34" s="841"/>
    </row>
    <row r="35" spans="1:8" ht="13.5" thickBot="1" x14ac:dyDescent="0.3">
      <c r="A35" s="848"/>
      <c r="B35" s="849"/>
      <c r="C35" s="531"/>
      <c r="D35" s="530"/>
      <c r="E35" s="529"/>
      <c r="F35" s="528"/>
      <c r="G35" s="527"/>
      <c r="H35" s="844"/>
    </row>
    <row r="36" spans="1:8" ht="14.25" thickTop="1" thickBot="1" x14ac:dyDescent="0.3">
      <c r="A36" s="834"/>
      <c r="B36" s="835"/>
      <c r="C36" s="522"/>
      <c r="D36" s="525"/>
      <c r="E36" s="524"/>
      <c r="F36" s="526"/>
      <c r="G36" s="526" t="s">
        <v>113</v>
      </c>
      <c r="H36" s="519">
        <f>SUM(G31:G35)</f>
        <v>262194.61966132221</v>
      </c>
    </row>
    <row r="37" spans="1:8" ht="14.25" thickTop="1" thickBot="1" x14ac:dyDescent="0.3">
      <c r="A37" s="518"/>
      <c r="B37" s="518"/>
      <c r="C37" s="522"/>
      <c r="D37" s="525"/>
      <c r="E37" s="524"/>
      <c r="F37" s="523"/>
      <c r="G37" s="522"/>
      <c r="H37" s="521"/>
    </row>
    <row r="38" spans="1:8" ht="14.25" thickTop="1" thickBot="1" x14ac:dyDescent="0.3">
      <c r="A38" s="518"/>
      <c r="B38" s="520"/>
      <c r="C38" s="520"/>
      <c r="D38" s="520"/>
      <c r="E38" s="836" t="s">
        <v>134</v>
      </c>
      <c r="F38" s="835"/>
      <c r="G38" s="835"/>
      <c r="H38" s="519">
        <f>ROUND((+H11+H23+H28+H36),0)</f>
        <v>730499</v>
      </c>
    </row>
    <row r="39" spans="1:8" ht="13.5" thickTop="1" x14ac:dyDescent="0.25">
      <c r="A39" s="518"/>
      <c r="B39" s="518"/>
      <c r="C39" s="518"/>
      <c r="D39" s="517"/>
      <c r="E39" s="517"/>
      <c r="F39" s="517"/>
      <c r="G39" s="517"/>
      <c r="H39" s="516"/>
    </row>
    <row r="40" spans="1:8" ht="13.5" thickBot="1" x14ac:dyDescent="0.3">
      <c r="A40" s="479" t="s">
        <v>135</v>
      </c>
      <c r="B40" s="479"/>
      <c r="C40" s="479"/>
      <c r="D40" s="479"/>
      <c r="E40" s="479"/>
      <c r="F40" s="496"/>
      <c r="G40" s="496"/>
      <c r="H40" s="479"/>
    </row>
    <row r="41" spans="1:8" ht="13.5" thickTop="1" x14ac:dyDescent="0.25">
      <c r="A41" s="977" t="s">
        <v>108</v>
      </c>
      <c r="B41" s="978"/>
      <c r="C41" s="979"/>
      <c r="D41" s="480" t="s">
        <v>136</v>
      </c>
      <c r="E41" s="480" t="s">
        <v>110</v>
      </c>
      <c r="F41" s="480" t="s">
        <v>111</v>
      </c>
      <c r="G41" s="481" t="s">
        <v>112</v>
      </c>
      <c r="H41" s="969"/>
    </row>
    <row r="42" spans="1:8" ht="15.75" x14ac:dyDescent="0.25">
      <c r="A42" s="971" t="s">
        <v>137</v>
      </c>
      <c r="B42" s="972"/>
      <c r="C42" s="972"/>
      <c r="D42" s="76">
        <f>+'1 localizacion'!$D$37</f>
        <v>0.32</v>
      </c>
      <c r="E42" s="482"/>
      <c r="F42" s="483"/>
      <c r="G42" s="484">
        <f>H38*D42</f>
        <v>233759.68</v>
      </c>
      <c r="H42" s="970"/>
    </row>
    <row r="43" spans="1:8" ht="13.5" thickBot="1" x14ac:dyDescent="0.3">
      <c r="A43" s="971" t="s">
        <v>138</v>
      </c>
      <c r="B43" s="973"/>
      <c r="C43" s="973"/>
      <c r="D43" s="76">
        <v>0.05</v>
      </c>
      <c r="E43" s="485"/>
      <c r="F43" s="485"/>
      <c r="G43" s="484">
        <f>H38*D43</f>
        <v>36524.950000000004</v>
      </c>
      <c r="H43" s="970"/>
    </row>
    <row r="44" spans="1:8" ht="16.5" thickTop="1" thickBot="1" x14ac:dyDescent="0.3">
      <c r="A44" s="974"/>
      <c r="B44" s="975"/>
      <c r="C44" s="975"/>
      <c r="D44" s="486"/>
      <c r="E44" s="487"/>
      <c r="F44" s="488"/>
      <c r="G44" s="488" t="s">
        <v>113</v>
      </c>
      <c r="H44" s="489">
        <f>SUM(G42:G43)</f>
        <v>270284.63</v>
      </c>
    </row>
    <row r="45" spans="1:8" ht="13.5" thickTop="1" x14ac:dyDescent="0.25">
      <c r="A45" s="490"/>
      <c r="B45" s="490"/>
      <c r="C45" s="490"/>
      <c r="D45" s="490"/>
      <c r="E45" s="490"/>
      <c r="F45" s="495"/>
      <c r="G45" s="495"/>
      <c r="H45" s="490"/>
    </row>
    <row r="46" spans="1:8" ht="13.5" thickBot="1" x14ac:dyDescent="0.3">
      <c r="A46" s="490"/>
      <c r="B46" s="490"/>
      <c r="C46" s="490"/>
      <c r="D46" s="490"/>
      <c r="E46" s="490"/>
      <c r="F46" s="495"/>
      <c r="G46" s="495"/>
      <c r="H46" s="490"/>
    </row>
    <row r="47" spans="1:8" ht="15" customHeight="1" thickTop="1" thickBot="1" x14ac:dyDescent="0.3">
      <c r="A47" s="490"/>
      <c r="B47" s="479"/>
      <c r="C47" s="479"/>
      <c r="D47" s="479"/>
      <c r="E47" s="976" t="s">
        <v>139</v>
      </c>
      <c r="F47" s="975"/>
      <c r="G47" s="975"/>
      <c r="H47" s="489">
        <f>ROUND(H44+H38,0)</f>
        <v>1000784</v>
      </c>
    </row>
    <row r="48" spans="1:8" ht="15" customHeight="1" thickTop="1" x14ac:dyDescent="0.25"/>
  </sheetData>
  <mergeCells count="40">
    <mergeCell ref="A18:C18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  <mergeCell ref="A19:C19"/>
    <mergeCell ref="A20:C20"/>
    <mergeCell ref="A23:C23"/>
    <mergeCell ref="A25:B25"/>
    <mergeCell ref="H25:H27"/>
    <mergeCell ref="A27:B27"/>
    <mergeCell ref="A21:C21"/>
    <mergeCell ref="A22:C22"/>
    <mergeCell ref="H41:H43"/>
    <mergeCell ref="A42:C42"/>
    <mergeCell ref="A43:C43"/>
    <mergeCell ref="A28:B28"/>
    <mergeCell ref="A30:B30"/>
    <mergeCell ref="H30:H35"/>
    <mergeCell ref="A31:B31"/>
    <mergeCell ref="A32:B32"/>
    <mergeCell ref="A33:B33"/>
    <mergeCell ref="A34:B34"/>
    <mergeCell ref="A35:B35"/>
    <mergeCell ref="A44:C44"/>
    <mergeCell ref="E47:G47"/>
    <mergeCell ref="A36:B36"/>
    <mergeCell ref="E38:G38"/>
    <mergeCell ref="A41:C41"/>
  </mergeCells>
  <pageMargins left="0.51181102362204722" right="0.51181102362204722" top="0.55118110236220474" bottom="0.55118110236220474" header="0" footer="0"/>
  <pageSetup scale="98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92D050"/>
    <pageSetUpPr fitToPage="1"/>
  </sheetPr>
  <dimension ref="A1:H101"/>
  <sheetViews>
    <sheetView showGridLines="0" view="pageBreakPreview" topLeftCell="A3" zoomScale="70" zoomScaleNormal="100" zoomScaleSheetLayoutView="70" workbookViewId="0">
      <selection activeCell="C4" sqref="C4"/>
    </sheetView>
  </sheetViews>
  <sheetFormatPr baseColWidth="10" defaultColWidth="14.42578125" defaultRowHeight="15" customHeight="1" x14ac:dyDescent="0.25"/>
  <cols>
    <col min="1" max="1" width="77.42578125" customWidth="1"/>
    <col min="2" max="2" width="13.140625" customWidth="1"/>
    <col min="3" max="3" width="15.140625" customWidth="1"/>
    <col min="4" max="4" width="22.42578125" customWidth="1"/>
    <col min="5" max="6" width="11.42578125" customWidth="1"/>
    <col min="7" max="7" width="12.5703125" customWidth="1"/>
    <col min="8" max="8" width="13.140625" bestFit="1" customWidth="1"/>
    <col min="9" max="26" width="12.5703125" customWidth="1"/>
  </cols>
  <sheetData>
    <row r="1" spans="1:7" ht="21" customHeight="1" x14ac:dyDescent="0.25">
      <c r="A1" s="986" t="s">
        <v>0</v>
      </c>
      <c r="B1" s="987"/>
      <c r="C1" s="987"/>
      <c r="D1" s="988"/>
      <c r="E1" s="1"/>
      <c r="F1" s="1"/>
      <c r="G1" s="370" t="s">
        <v>339</v>
      </c>
    </row>
    <row r="2" spans="1:7" ht="19.5" customHeight="1" x14ac:dyDescent="0.25">
      <c r="A2" s="2" t="s">
        <v>1</v>
      </c>
      <c r="B2" s="3" t="s">
        <v>2</v>
      </c>
      <c r="C2" s="3" t="s">
        <v>3</v>
      </c>
      <c r="D2" s="4" t="s">
        <v>4</v>
      </c>
      <c r="E2" s="1"/>
      <c r="F2" s="1"/>
      <c r="G2" s="371">
        <v>5.1999999999999998E-2</v>
      </c>
    </row>
    <row r="3" spans="1:7" x14ac:dyDescent="0.25">
      <c r="A3" s="5" t="s">
        <v>5</v>
      </c>
      <c r="B3" s="6" t="s">
        <v>6</v>
      </c>
      <c r="C3" s="6">
        <v>1</v>
      </c>
      <c r="D3" s="784">
        <v>58364</v>
      </c>
      <c r="E3" s="1"/>
      <c r="F3" s="1"/>
      <c r="G3" s="1"/>
    </row>
    <row r="4" spans="1:7" x14ac:dyDescent="0.25">
      <c r="A4" s="7" t="s">
        <v>7</v>
      </c>
      <c r="B4" s="8" t="s">
        <v>6</v>
      </c>
      <c r="C4" s="8">
        <v>1</v>
      </c>
      <c r="D4" s="9">
        <v>81709</v>
      </c>
      <c r="E4" s="1"/>
      <c r="F4" s="1"/>
      <c r="G4" s="1"/>
    </row>
    <row r="5" spans="1:7" x14ac:dyDescent="0.25">
      <c r="A5" s="7" t="s">
        <v>8</v>
      </c>
      <c r="B5" s="8" t="s">
        <v>6</v>
      </c>
      <c r="C5" s="8">
        <v>1</v>
      </c>
      <c r="D5" s="9">
        <v>105054</v>
      </c>
      <c r="E5" s="1"/>
      <c r="F5" s="1"/>
      <c r="G5" s="1"/>
    </row>
    <row r="6" spans="1:7" x14ac:dyDescent="0.25">
      <c r="A6" s="7" t="s">
        <v>9</v>
      </c>
      <c r="B6" s="8" t="s">
        <v>6</v>
      </c>
      <c r="C6" s="8">
        <v>1</v>
      </c>
      <c r="D6" s="9">
        <v>87545</v>
      </c>
      <c r="E6" s="1"/>
      <c r="F6" s="1"/>
      <c r="G6" s="1"/>
    </row>
    <row r="7" spans="1:7" x14ac:dyDescent="0.25">
      <c r="A7" s="7" t="s">
        <v>10</v>
      </c>
      <c r="B7" s="8" t="s">
        <v>6</v>
      </c>
      <c r="C7" s="8">
        <v>1</v>
      </c>
      <c r="D7" s="9">
        <v>58364</v>
      </c>
      <c r="E7" s="1"/>
      <c r="F7" s="1"/>
      <c r="G7" s="1"/>
    </row>
    <row r="8" spans="1:7" x14ac:dyDescent="0.25">
      <c r="A8" s="7" t="s">
        <v>11</v>
      </c>
      <c r="B8" s="8" t="s">
        <v>6</v>
      </c>
      <c r="C8" s="8">
        <v>1</v>
      </c>
      <c r="D8" s="9">
        <v>163418</v>
      </c>
      <c r="E8" s="1"/>
      <c r="F8" s="1"/>
      <c r="G8" s="1"/>
    </row>
    <row r="9" spans="1:7" x14ac:dyDescent="0.25">
      <c r="A9" s="7" t="s">
        <v>12</v>
      </c>
      <c r="B9" s="8" t="s">
        <v>6</v>
      </c>
      <c r="C9" s="8">
        <v>1</v>
      </c>
      <c r="D9" s="9">
        <v>105054</v>
      </c>
      <c r="E9" s="1"/>
      <c r="F9" s="1"/>
      <c r="G9" s="1"/>
    </row>
    <row r="10" spans="1:7" x14ac:dyDescent="0.25">
      <c r="A10" s="7" t="s">
        <v>13</v>
      </c>
      <c r="B10" s="8" t="s">
        <v>6</v>
      </c>
      <c r="C10" s="8">
        <v>1</v>
      </c>
      <c r="D10" s="9">
        <v>175091</v>
      </c>
      <c r="E10" s="1"/>
      <c r="F10" s="1"/>
      <c r="G10" s="1"/>
    </row>
    <row r="11" spans="1:7" x14ac:dyDescent="0.25">
      <c r="A11" s="7" t="s">
        <v>14</v>
      </c>
      <c r="B11" s="8" t="s">
        <v>6</v>
      </c>
      <c r="C11" s="8">
        <v>1</v>
      </c>
      <c r="D11" s="9">
        <v>116727</v>
      </c>
      <c r="E11" s="1"/>
      <c r="F11" s="1"/>
      <c r="G11" s="1"/>
    </row>
    <row r="12" spans="1:7" x14ac:dyDescent="0.25">
      <c r="A12" s="7" t="s">
        <v>15</v>
      </c>
      <c r="B12" s="8" t="s">
        <v>6</v>
      </c>
      <c r="C12" s="8">
        <v>1</v>
      </c>
      <c r="D12" s="9">
        <v>204272</v>
      </c>
      <c r="E12" s="1"/>
      <c r="F12" s="1"/>
      <c r="G12" s="1"/>
    </row>
    <row r="13" spans="1:7" x14ac:dyDescent="0.25">
      <c r="A13" s="7" t="s">
        <v>16</v>
      </c>
      <c r="B13" s="8" t="s">
        <v>6</v>
      </c>
      <c r="C13" s="8">
        <v>1</v>
      </c>
      <c r="D13" s="9">
        <v>163418</v>
      </c>
      <c r="E13" s="1"/>
      <c r="F13" s="1"/>
      <c r="G13" s="1"/>
    </row>
    <row r="14" spans="1:7" x14ac:dyDescent="0.25">
      <c r="A14" s="10" t="s">
        <v>17</v>
      </c>
      <c r="B14" s="8" t="s">
        <v>6</v>
      </c>
      <c r="C14" s="8">
        <v>1</v>
      </c>
      <c r="D14" s="9">
        <v>163418</v>
      </c>
      <c r="E14" s="1"/>
      <c r="F14" s="1"/>
      <c r="G14" s="1"/>
    </row>
    <row r="15" spans="1:7" x14ac:dyDescent="0.25">
      <c r="A15" s="10" t="s">
        <v>18</v>
      </c>
      <c r="B15" s="8" t="s">
        <v>6</v>
      </c>
      <c r="C15" s="8">
        <v>1</v>
      </c>
      <c r="D15" s="9">
        <v>221782</v>
      </c>
      <c r="E15" s="1"/>
      <c r="F15" s="1"/>
      <c r="G15" s="1"/>
    </row>
    <row r="16" spans="1:7" x14ac:dyDescent="0.25">
      <c r="A16" s="10" t="s">
        <v>19</v>
      </c>
      <c r="B16" s="8" t="s">
        <v>6</v>
      </c>
      <c r="C16" s="8">
        <v>1</v>
      </c>
      <c r="D16" s="9">
        <v>338510</v>
      </c>
      <c r="E16" s="1"/>
      <c r="F16" s="1"/>
      <c r="G16" s="1"/>
    </row>
    <row r="17" spans="1:8" x14ac:dyDescent="0.25">
      <c r="A17" s="10" t="s">
        <v>20</v>
      </c>
      <c r="B17" s="8" t="s">
        <v>6</v>
      </c>
      <c r="C17" s="8">
        <v>1</v>
      </c>
      <c r="D17" s="9">
        <v>408545</v>
      </c>
      <c r="E17" s="1"/>
      <c r="F17" s="1"/>
      <c r="G17" s="1"/>
      <c r="H17" s="1"/>
    </row>
    <row r="18" spans="1:8" x14ac:dyDescent="0.25">
      <c r="A18" s="10" t="s">
        <v>21</v>
      </c>
      <c r="B18" s="8" t="s">
        <v>6</v>
      </c>
      <c r="C18" s="8">
        <v>1</v>
      </c>
      <c r="D18" s="9">
        <v>513602</v>
      </c>
      <c r="E18" s="1"/>
      <c r="F18" s="1"/>
      <c r="G18" s="1"/>
      <c r="H18" s="1"/>
    </row>
    <row r="19" spans="1:8" x14ac:dyDescent="0.25">
      <c r="A19" s="10" t="s">
        <v>22</v>
      </c>
      <c r="B19" s="8" t="s">
        <v>6</v>
      </c>
      <c r="C19" s="8">
        <v>1</v>
      </c>
      <c r="D19" s="9">
        <v>443564</v>
      </c>
      <c r="E19" s="1"/>
      <c r="F19" s="1"/>
      <c r="G19" s="1"/>
      <c r="H19" s="1"/>
    </row>
    <row r="20" spans="1:8" x14ac:dyDescent="0.25">
      <c r="A20" s="10" t="s">
        <v>23</v>
      </c>
      <c r="B20" s="8" t="s">
        <v>6</v>
      </c>
      <c r="C20" s="8">
        <v>1</v>
      </c>
      <c r="D20" s="9">
        <v>863780</v>
      </c>
      <c r="E20" s="1"/>
      <c r="F20" s="1"/>
      <c r="G20" s="1"/>
      <c r="H20" s="1"/>
    </row>
    <row r="21" spans="1:8" ht="15.75" customHeight="1" x14ac:dyDescent="0.25">
      <c r="A21" s="10" t="s">
        <v>24</v>
      </c>
      <c r="B21" s="8" t="s">
        <v>6</v>
      </c>
      <c r="C21" s="8">
        <v>1</v>
      </c>
      <c r="D21" s="9">
        <v>233456</v>
      </c>
      <c r="E21" s="1"/>
      <c r="F21" s="1"/>
      <c r="G21" s="1"/>
      <c r="H21" s="1"/>
    </row>
    <row r="22" spans="1:8" ht="7.5" customHeight="1" x14ac:dyDescent="0.25">
      <c r="A22" s="10"/>
      <c r="B22" s="8"/>
      <c r="C22" s="8"/>
      <c r="D22" s="9"/>
      <c r="E22" s="1"/>
      <c r="F22" s="1"/>
      <c r="G22" s="1"/>
      <c r="H22" s="1"/>
    </row>
    <row r="23" spans="1:8" ht="15.75" customHeight="1" x14ac:dyDescent="0.25">
      <c r="A23" s="7" t="s">
        <v>25</v>
      </c>
      <c r="B23" s="8" t="s">
        <v>26</v>
      </c>
      <c r="C23" s="8">
        <v>1</v>
      </c>
      <c r="D23" s="785">
        <f>ROUND(H23*(1+$G$2),0)</f>
        <v>1659</v>
      </c>
      <c r="E23" s="1"/>
      <c r="F23" s="1"/>
      <c r="G23" s="1"/>
      <c r="H23" s="1">
        <v>1577</v>
      </c>
    </row>
    <row r="24" spans="1:8" ht="15.75" customHeight="1" x14ac:dyDescent="0.25">
      <c r="A24" s="7" t="s">
        <v>27</v>
      </c>
      <c r="B24" s="8" t="s">
        <v>28</v>
      </c>
      <c r="C24" s="8">
        <v>1</v>
      </c>
      <c r="D24" s="785">
        <f t="shared" ref="D24:D66" si="0">ROUND(H24*(1+$G$2),0)</f>
        <v>27641</v>
      </c>
      <c r="E24" s="1"/>
      <c r="F24" s="1"/>
      <c r="G24" s="1"/>
      <c r="H24" s="1">
        <v>26275</v>
      </c>
    </row>
    <row r="25" spans="1:8" ht="15.75" customHeight="1" x14ac:dyDescent="0.25">
      <c r="A25" s="7" t="s">
        <v>29</v>
      </c>
      <c r="B25" s="8" t="s">
        <v>30</v>
      </c>
      <c r="C25" s="8">
        <v>1</v>
      </c>
      <c r="D25" s="785">
        <f t="shared" si="0"/>
        <v>221</v>
      </c>
      <c r="E25" s="1"/>
      <c r="F25" s="1"/>
      <c r="G25" s="1"/>
      <c r="H25" s="1">
        <v>210</v>
      </c>
    </row>
    <row r="26" spans="1:8" ht="15.75" customHeight="1" x14ac:dyDescent="0.25">
      <c r="A26" s="7" t="s">
        <v>31</v>
      </c>
      <c r="B26" s="8" t="s">
        <v>26</v>
      </c>
      <c r="C26" s="8">
        <v>1</v>
      </c>
      <c r="D26" s="785">
        <f t="shared" si="0"/>
        <v>16585</v>
      </c>
      <c r="E26" s="1"/>
      <c r="F26" s="1"/>
      <c r="G26" s="1"/>
      <c r="H26" s="1">
        <v>15765</v>
      </c>
    </row>
    <row r="27" spans="1:8" ht="15.75" customHeight="1" x14ac:dyDescent="0.25">
      <c r="A27" s="7" t="s">
        <v>32</v>
      </c>
      <c r="B27" s="8" t="s">
        <v>33</v>
      </c>
      <c r="C27" s="8">
        <v>1</v>
      </c>
      <c r="D27" s="785">
        <f t="shared" si="0"/>
        <v>4976</v>
      </c>
      <c r="E27" s="1"/>
      <c r="F27" s="1"/>
      <c r="G27" s="1"/>
      <c r="H27" s="1">
        <v>4730</v>
      </c>
    </row>
    <row r="28" spans="1:8" ht="15.75" customHeight="1" x14ac:dyDescent="0.25">
      <c r="A28" s="7" t="s">
        <v>34</v>
      </c>
      <c r="B28" s="8" t="s">
        <v>35</v>
      </c>
      <c r="C28" s="8">
        <v>1</v>
      </c>
      <c r="D28" s="785">
        <f t="shared" si="0"/>
        <v>16585</v>
      </c>
      <c r="E28" s="1"/>
      <c r="F28" s="1"/>
      <c r="G28" s="1"/>
      <c r="H28" s="1">
        <v>15765</v>
      </c>
    </row>
    <row r="29" spans="1:8" ht="15.75" customHeight="1" x14ac:dyDescent="0.25">
      <c r="A29" s="7" t="s">
        <v>36</v>
      </c>
      <c r="B29" s="8" t="s">
        <v>37</v>
      </c>
      <c r="C29" s="8">
        <v>1</v>
      </c>
      <c r="D29" s="785">
        <v>3682</v>
      </c>
      <c r="E29" s="1"/>
      <c r="F29" s="1"/>
      <c r="G29" s="1"/>
      <c r="H29" s="1">
        <v>3682</v>
      </c>
    </row>
    <row r="30" spans="1:8" ht="15.75" customHeight="1" x14ac:dyDescent="0.25">
      <c r="A30" s="7" t="s">
        <v>38</v>
      </c>
      <c r="B30" s="8" t="s">
        <v>39</v>
      </c>
      <c r="C30" s="8">
        <v>1</v>
      </c>
      <c r="D30" s="785">
        <f t="shared" si="0"/>
        <v>4423</v>
      </c>
      <c r="E30" s="1"/>
      <c r="F30" s="1"/>
      <c r="G30" s="1"/>
      <c r="H30" s="1">
        <v>4204</v>
      </c>
    </row>
    <row r="31" spans="1:8" ht="15.75" customHeight="1" x14ac:dyDescent="0.25">
      <c r="A31" s="7" t="s">
        <v>40</v>
      </c>
      <c r="B31" s="8" t="s">
        <v>41</v>
      </c>
      <c r="C31" s="8">
        <v>1</v>
      </c>
      <c r="D31" s="785">
        <f t="shared" si="0"/>
        <v>110</v>
      </c>
      <c r="E31" s="1"/>
      <c r="F31" s="1"/>
      <c r="G31" s="1"/>
      <c r="H31" s="1">
        <v>105</v>
      </c>
    </row>
    <row r="32" spans="1:8" ht="15.75" customHeight="1" x14ac:dyDescent="0.25">
      <c r="A32" s="7" t="s">
        <v>42</v>
      </c>
      <c r="B32" s="8" t="s">
        <v>43</v>
      </c>
      <c r="C32" s="8">
        <v>1</v>
      </c>
      <c r="D32" s="785">
        <f t="shared" si="0"/>
        <v>93980</v>
      </c>
      <c r="E32" s="1"/>
      <c r="F32" s="1"/>
      <c r="G32" s="1"/>
      <c r="H32" s="1">
        <v>89335</v>
      </c>
    </row>
    <row r="33" spans="1:8" s="374" customFormat="1" ht="12.75" customHeight="1" x14ac:dyDescent="0.25">
      <c r="A33" s="372" t="s">
        <v>204</v>
      </c>
      <c r="B33" s="373" t="s">
        <v>43</v>
      </c>
      <c r="C33" s="373">
        <v>1</v>
      </c>
      <c r="D33" s="785">
        <f t="shared" si="0"/>
        <v>93980</v>
      </c>
      <c r="H33" s="375">
        <v>89335</v>
      </c>
    </row>
    <row r="34" spans="1:8" ht="15.75" customHeight="1" x14ac:dyDescent="0.25">
      <c r="A34" s="7" t="s">
        <v>44</v>
      </c>
      <c r="B34" s="8" t="s">
        <v>43</v>
      </c>
      <c r="C34" s="8">
        <v>1</v>
      </c>
      <c r="D34" s="785">
        <f t="shared" si="0"/>
        <v>60811</v>
      </c>
      <c r="E34" s="1"/>
      <c r="F34" s="1"/>
      <c r="G34" s="1"/>
      <c r="H34" s="1">
        <v>57805</v>
      </c>
    </row>
    <row r="35" spans="1:8" ht="15.75" customHeight="1" x14ac:dyDescent="0.25">
      <c r="A35" s="7" t="s">
        <v>45</v>
      </c>
      <c r="B35" s="8" t="s">
        <v>46</v>
      </c>
      <c r="C35" s="8">
        <v>1</v>
      </c>
      <c r="D35" s="785">
        <f t="shared" si="0"/>
        <v>807</v>
      </c>
      <c r="E35" s="1"/>
      <c r="F35" s="1"/>
      <c r="G35" s="1"/>
      <c r="H35" s="1">
        <v>767</v>
      </c>
    </row>
    <row r="36" spans="1:8" ht="15.75" customHeight="1" x14ac:dyDescent="0.25">
      <c r="A36" s="7" t="s">
        <v>47</v>
      </c>
      <c r="B36" s="8" t="s">
        <v>43</v>
      </c>
      <c r="C36" s="8">
        <v>1</v>
      </c>
      <c r="D36" s="785">
        <f t="shared" si="0"/>
        <v>99509</v>
      </c>
      <c r="E36" s="1"/>
      <c r="F36" s="1"/>
      <c r="G36" s="1"/>
      <c r="H36" s="1">
        <v>94590</v>
      </c>
    </row>
    <row r="37" spans="1:8" ht="15.75" customHeight="1" x14ac:dyDescent="0.25">
      <c r="A37" s="7" t="s">
        <v>48</v>
      </c>
      <c r="B37" s="8" t="s">
        <v>43</v>
      </c>
      <c r="C37" s="8">
        <v>1</v>
      </c>
      <c r="D37" s="785">
        <f t="shared" si="0"/>
        <v>105037</v>
      </c>
      <c r="E37" s="1"/>
      <c r="F37" s="1"/>
      <c r="G37" s="1"/>
      <c r="H37" s="1">
        <v>99845</v>
      </c>
    </row>
    <row r="38" spans="1:8" ht="15.75" customHeight="1" x14ac:dyDescent="0.25">
      <c r="A38" s="7" t="s">
        <v>49</v>
      </c>
      <c r="B38" s="8" t="s">
        <v>37</v>
      </c>
      <c r="C38" s="8">
        <v>1</v>
      </c>
      <c r="D38" s="785">
        <f t="shared" si="0"/>
        <v>6082</v>
      </c>
      <c r="E38" s="1"/>
      <c r="F38" s="1"/>
      <c r="G38" s="1"/>
      <c r="H38" s="1">
        <v>5781</v>
      </c>
    </row>
    <row r="39" spans="1:8" ht="15.75" customHeight="1" x14ac:dyDescent="0.25">
      <c r="A39" s="7" t="s">
        <v>50</v>
      </c>
      <c r="B39" s="8" t="s">
        <v>51</v>
      </c>
      <c r="C39" s="8">
        <v>1</v>
      </c>
      <c r="D39" s="785">
        <f t="shared" si="0"/>
        <v>6082</v>
      </c>
      <c r="E39" s="1"/>
      <c r="F39" s="1"/>
      <c r="G39" s="1"/>
      <c r="H39" s="1">
        <v>5781</v>
      </c>
    </row>
    <row r="40" spans="1:8" ht="15.75" customHeight="1" x14ac:dyDescent="0.25">
      <c r="A40" s="7" t="s">
        <v>52</v>
      </c>
      <c r="B40" s="8" t="s">
        <v>46</v>
      </c>
      <c r="C40" s="8">
        <v>1</v>
      </c>
      <c r="D40" s="785">
        <f t="shared" si="0"/>
        <v>12162</v>
      </c>
      <c r="E40" s="1"/>
      <c r="F40" s="1"/>
      <c r="G40" s="1"/>
      <c r="H40" s="1">
        <v>11561</v>
      </c>
    </row>
    <row r="41" spans="1:8" ht="15.75" customHeight="1" x14ac:dyDescent="0.25">
      <c r="A41" s="7" t="s">
        <v>53</v>
      </c>
      <c r="B41" s="8" t="s">
        <v>37</v>
      </c>
      <c r="C41" s="8">
        <v>1</v>
      </c>
      <c r="D41" s="785">
        <f t="shared" si="0"/>
        <v>3870</v>
      </c>
      <c r="E41" s="1"/>
      <c r="F41" s="1"/>
      <c r="G41" s="1"/>
      <c r="H41" s="1">
        <v>3679</v>
      </c>
    </row>
    <row r="42" spans="1:8" ht="15.75" customHeight="1" x14ac:dyDescent="0.25">
      <c r="A42" s="7" t="s">
        <v>54</v>
      </c>
      <c r="B42" s="8" t="s">
        <v>46</v>
      </c>
      <c r="C42" s="8">
        <v>1</v>
      </c>
      <c r="D42" s="785">
        <f t="shared" si="0"/>
        <v>7187</v>
      </c>
      <c r="E42" s="1"/>
      <c r="F42" s="1"/>
      <c r="G42" s="1"/>
      <c r="H42" s="1">
        <v>6832</v>
      </c>
    </row>
    <row r="43" spans="1:8" ht="15.75" customHeight="1" x14ac:dyDescent="0.25">
      <c r="A43" s="7" t="s">
        <v>55</v>
      </c>
      <c r="B43" s="8" t="s">
        <v>37</v>
      </c>
      <c r="C43" s="8">
        <v>1</v>
      </c>
      <c r="D43" s="785">
        <f t="shared" si="0"/>
        <v>7740</v>
      </c>
      <c r="E43" s="1"/>
      <c r="F43" s="1"/>
      <c r="G43" s="1"/>
      <c r="H43" s="1">
        <v>7357</v>
      </c>
    </row>
    <row r="44" spans="1:8" ht="15.75" customHeight="1" x14ac:dyDescent="0.25">
      <c r="A44" s="7" t="s">
        <v>56</v>
      </c>
      <c r="B44" s="8" t="s">
        <v>57</v>
      </c>
      <c r="C44" s="8">
        <v>1</v>
      </c>
      <c r="D44" s="785">
        <f t="shared" si="0"/>
        <v>160320</v>
      </c>
      <c r="E44" s="1"/>
      <c r="F44" s="1"/>
      <c r="G44" s="1"/>
      <c r="H44" s="1">
        <v>152395</v>
      </c>
    </row>
    <row r="45" spans="1:8" ht="15.75" customHeight="1" x14ac:dyDescent="0.25">
      <c r="A45" s="7" t="s">
        <v>58</v>
      </c>
      <c r="B45" s="8" t="s">
        <v>57</v>
      </c>
      <c r="C45" s="8">
        <v>1</v>
      </c>
      <c r="D45" s="785">
        <f t="shared" si="0"/>
        <v>160320</v>
      </c>
      <c r="E45" s="1"/>
      <c r="F45" s="1"/>
      <c r="G45" s="1"/>
      <c r="H45" s="1">
        <v>152395</v>
      </c>
    </row>
    <row r="46" spans="1:8" ht="15.75" customHeight="1" x14ac:dyDescent="0.25">
      <c r="A46" s="7" t="s">
        <v>59</v>
      </c>
      <c r="B46" s="8" t="s">
        <v>57</v>
      </c>
      <c r="C46" s="8">
        <v>1</v>
      </c>
      <c r="D46" s="785">
        <f t="shared" si="0"/>
        <v>27641</v>
      </c>
      <c r="E46" s="1"/>
      <c r="F46" s="1"/>
      <c r="G46" s="1"/>
      <c r="H46" s="1">
        <v>26275</v>
      </c>
    </row>
    <row r="47" spans="1:8" ht="15.75" customHeight="1" x14ac:dyDescent="0.25">
      <c r="A47" s="7" t="s">
        <v>60</v>
      </c>
      <c r="B47" s="8" t="s">
        <v>46</v>
      </c>
      <c r="C47" s="8">
        <v>1</v>
      </c>
      <c r="D47" s="785">
        <f t="shared" si="0"/>
        <v>13268</v>
      </c>
      <c r="E47" s="1"/>
      <c r="F47" s="1"/>
      <c r="G47" s="1"/>
      <c r="H47" s="1">
        <v>12612</v>
      </c>
    </row>
    <row r="48" spans="1:8" ht="15.75" customHeight="1" x14ac:dyDescent="0.25">
      <c r="A48" s="7" t="s">
        <v>61</v>
      </c>
      <c r="B48" s="8" t="s">
        <v>46</v>
      </c>
      <c r="C48" s="8">
        <v>1</v>
      </c>
      <c r="D48" s="785">
        <f t="shared" si="0"/>
        <v>16585</v>
      </c>
      <c r="E48" s="1"/>
      <c r="F48" s="1"/>
      <c r="G48" s="1"/>
      <c r="H48" s="1">
        <v>15765</v>
      </c>
    </row>
    <row r="49" spans="1:8" ht="15.75" customHeight="1" x14ac:dyDescent="0.25">
      <c r="A49" s="7" t="s">
        <v>62</v>
      </c>
      <c r="B49" s="8" t="s">
        <v>51</v>
      </c>
      <c r="C49" s="8">
        <v>1</v>
      </c>
      <c r="D49" s="785">
        <f t="shared" si="0"/>
        <v>9399</v>
      </c>
      <c r="E49" s="1"/>
      <c r="F49" s="1"/>
      <c r="G49" s="1"/>
      <c r="H49" s="1">
        <v>8934</v>
      </c>
    </row>
    <row r="50" spans="1:8" ht="15.75" customHeight="1" x14ac:dyDescent="0.25">
      <c r="A50" s="7" t="s">
        <v>63</v>
      </c>
      <c r="B50" s="8" t="s">
        <v>46</v>
      </c>
      <c r="C50" s="8">
        <v>1</v>
      </c>
      <c r="D50" s="785">
        <f t="shared" si="0"/>
        <v>18575</v>
      </c>
      <c r="E50" s="1"/>
      <c r="F50" s="1"/>
      <c r="G50" s="1"/>
      <c r="H50" s="1">
        <v>17657</v>
      </c>
    </row>
    <row r="51" spans="1:8" ht="15.75" customHeight="1" x14ac:dyDescent="0.25">
      <c r="A51" s="7" t="s">
        <v>64</v>
      </c>
      <c r="B51" s="8" t="s">
        <v>37</v>
      </c>
      <c r="C51" s="8">
        <v>1</v>
      </c>
      <c r="D51" s="785">
        <f t="shared" si="0"/>
        <v>1659</v>
      </c>
      <c r="E51" s="1"/>
      <c r="F51" s="1"/>
      <c r="G51" s="1"/>
      <c r="H51" s="1">
        <v>1577</v>
      </c>
    </row>
    <row r="52" spans="1:8" ht="15.75" customHeight="1" x14ac:dyDescent="0.25">
      <c r="A52" s="7" t="s">
        <v>65</v>
      </c>
      <c r="B52" s="8" t="s">
        <v>37</v>
      </c>
      <c r="C52" s="8">
        <v>1</v>
      </c>
      <c r="D52" s="785">
        <f t="shared" si="0"/>
        <v>7519</v>
      </c>
      <c r="E52" s="1"/>
      <c r="F52" s="1"/>
      <c r="G52" s="1"/>
      <c r="H52" s="1">
        <v>7147</v>
      </c>
    </row>
    <row r="53" spans="1:8" ht="15.75" customHeight="1" x14ac:dyDescent="0.25">
      <c r="A53" s="7" t="s">
        <v>66</v>
      </c>
      <c r="B53" s="8" t="s">
        <v>39</v>
      </c>
      <c r="C53" s="8">
        <v>1</v>
      </c>
      <c r="D53" s="785">
        <f t="shared" si="0"/>
        <v>663391</v>
      </c>
      <c r="E53" s="1"/>
      <c r="F53" s="1"/>
      <c r="G53" s="1"/>
      <c r="H53" s="1">
        <v>630600</v>
      </c>
    </row>
    <row r="54" spans="1:8" ht="15.75" customHeight="1" x14ac:dyDescent="0.25">
      <c r="A54" s="602" t="s">
        <v>67</v>
      </c>
      <c r="B54" s="603" t="s">
        <v>39</v>
      </c>
      <c r="C54" s="603">
        <v>1</v>
      </c>
      <c r="D54" s="785">
        <f t="shared" si="0"/>
        <v>718674</v>
      </c>
      <c r="E54" s="1"/>
      <c r="F54" s="1"/>
      <c r="G54" s="1"/>
      <c r="H54" s="1">
        <v>683150</v>
      </c>
    </row>
    <row r="55" spans="1:8" ht="15.75" customHeight="1" x14ac:dyDescent="0.25">
      <c r="A55" s="7" t="s">
        <v>68</v>
      </c>
      <c r="B55" s="8" t="s">
        <v>37</v>
      </c>
      <c r="C55" s="8">
        <v>1</v>
      </c>
      <c r="D55" s="785">
        <f t="shared" si="0"/>
        <v>121622</v>
      </c>
      <c r="E55" s="1"/>
      <c r="F55" s="1"/>
      <c r="G55" s="1"/>
      <c r="H55" s="1">
        <v>115610</v>
      </c>
    </row>
    <row r="56" spans="1:8" ht="15.75" customHeight="1" x14ac:dyDescent="0.25">
      <c r="A56" s="7" t="s">
        <v>69</v>
      </c>
      <c r="B56" s="8" t="s">
        <v>39</v>
      </c>
      <c r="C56" s="8">
        <v>1</v>
      </c>
      <c r="D56" s="785">
        <f t="shared" si="0"/>
        <v>210074</v>
      </c>
      <c r="E56" s="1"/>
      <c r="F56" s="1"/>
      <c r="G56" s="1"/>
      <c r="H56" s="1">
        <v>199690</v>
      </c>
    </row>
    <row r="57" spans="1:8" ht="15.75" customHeight="1" x14ac:dyDescent="0.25">
      <c r="A57" s="7" t="s">
        <v>70</v>
      </c>
      <c r="B57" s="8" t="s">
        <v>33</v>
      </c>
      <c r="C57" s="8">
        <v>1</v>
      </c>
      <c r="D57" s="785">
        <f t="shared" si="0"/>
        <v>8845</v>
      </c>
      <c r="E57" s="1"/>
      <c r="F57" s="1"/>
      <c r="G57" s="1"/>
      <c r="H57" s="1">
        <v>8408</v>
      </c>
    </row>
    <row r="58" spans="1:8" ht="15.75" customHeight="1" x14ac:dyDescent="0.25">
      <c r="A58" s="7" t="s">
        <v>71</v>
      </c>
      <c r="B58" s="8" t="s">
        <v>39</v>
      </c>
      <c r="C58" s="8">
        <v>1</v>
      </c>
      <c r="D58" s="785">
        <f t="shared" si="0"/>
        <v>331696</v>
      </c>
      <c r="E58" s="1"/>
      <c r="F58" s="1"/>
      <c r="G58" s="1"/>
      <c r="H58" s="1">
        <v>315300</v>
      </c>
    </row>
    <row r="59" spans="1:8" ht="25.5" x14ac:dyDescent="0.25">
      <c r="A59" s="7" t="s">
        <v>72</v>
      </c>
      <c r="B59" s="8" t="s">
        <v>39</v>
      </c>
      <c r="C59" s="8">
        <v>1</v>
      </c>
      <c r="D59" s="785">
        <f t="shared" si="0"/>
        <v>386978</v>
      </c>
      <c r="E59" s="1"/>
      <c r="F59" s="1"/>
      <c r="G59" s="1"/>
      <c r="H59" s="1">
        <v>367850</v>
      </c>
    </row>
    <row r="60" spans="1:8" ht="15.75" customHeight="1" x14ac:dyDescent="0.25">
      <c r="A60" s="7" t="s">
        <v>73</v>
      </c>
      <c r="B60" s="8" t="s">
        <v>57</v>
      </c>
      <c r="C60" s="8">
        <v>1</v>
      </c>
      <c r="D60" s="785">
        <f t="shared" si="0"/>
        <v>149263</v>
      </c>
      <c r="E60" s="1"/>
      <c r="F60" s="1"/>
      <c r="G60" s="1"/>
      <c r="H60" s="1">
        <v>141885</v>
      </c>
    </row>
    <row r="61" spans="1:8" ht="15.75" customHeight="1" x14ac:dyDescent="0.25">
      <c r="A61" s="7" t="s">
        <v>74</v>
      </c>
      <c r="B61" s="8" t="s">
        <v>57</v>
      </c>
      <c r="C61" s="8">
        <v>1</v>
      </c>
      <c r="D61" s="785">
        <f t="shared" si="0"/>
        <v>221130</v>
      </c>
      <c r="E61" s="1"/>
      <c r="F61" s="1"/>
      <c r="G61" s="1"/>
      <c r="H61" s="1">
        <v>210200</v>
      </c>
    </row>
    <row r="62" spans="1:8" s="374" customFormat="1" ht="12.75" x14ac:dyDescent="0.25">
      <c r="A62" s="372" t="s">
        <v>340</v>
      </c>
      <c r="B62" s="373" t="s">
        <v>39</v>
      </c>
      <c r="C62" s="373">
        <v>1</v>
      </c>
      <c r="D62" s="785">
        <f t="shared" si="0"/>
        <v>178661</v>
      </c>
      <c r="H62" s="375">
        <v>169830</v>
      </c>
    </row>
    <row r="63" spans="1:8" s="374" customFormat="1" ht="12.75" x14ac:dyDescent="0.25">
      <c r="A63" s="372" t="s">
        <v>341</v>
      </c>
      <c r="B63" s="373" t="s">
        <v>39</v>
      </c>
      <c r="C63" s="373">
        <v>1</v>
      </c>
      <c r="D63" s="785">
        <f t="shared" si="0"/>
        <v>818322</v>
      </c>
      <c r="H63" s="375">
        <v>777873</v>
      </c>
    </row>
    <row r="64" spans="1:8" s="374" customFormat="1" ht="12.75" x14ac:dyDescent="0.25">
      <c r="A64" s="372" t="s">
        <v>342</v>
      </c>
      <c r="B64" s="373" t="s">
        <v>76</v>
      </c>
      <c r="C64" s="373">
        <v>1</v>
      </c>
      <c r="D64" s="785">
        <f t="shared" si="0"/>
        <v>219596</v>
      </c>
      <c r="H64" s="375">
        <v>208741</v>
      </c>
    </row>
    <row r="65" spans="1:8" ht="13.5" customHeight="1" x14ac:dyDescent="0.25">
      <c r="A65" s="372" t="s">
        <v>343</v>
      </c>
      <c r="B65" s="373" t="s">
        <v>37</v>
      </c>
      <c r="C65" s="373">
        <v>1</v>
      </c>
      <c r="D65" s="785">
        <f t="shared" si="0"/>
        <v>26833</v>
      </c>
      <c r="E65" s="1"/>
      <c r="F65" s="1"/>
      <c r="G65" s="1"/>
      <c r="H65" s="375">
        <v>25507</v>
      </c>
    </row>
    <row r="66" spans="1:8" s="374" customFormat="1" ht="12.75" customHeight="1" x14ac:dyDescent="0.25">
      <c r="A66" s="372" t="s">
        <v>344</v>
      </c>
      <c r="B66" s="373" t="s">
        <v>33</v>
      </c>
      <c r="C66" s="373">
        <v>1</v>
      </c>
      <c r="D66" s="785">
        <f t="shared" si="0"/>
        <v>18796</v>
      </c>
      <c r="H66" s="375">
        <v>17867</v>
      </c>
    </row>
    <row r="67" spans="1:8" ht="13.5" customHeight="1" x14ac:dyDescent="0.25">
      <c r="A67" s="602" t="s">
        <v>370</v>
      </c>
      <c r="B67" s="603" t="s">
        <v>33</v>
      </c>
      <c r="C67" s="603">
        <v>1</v>
      </c>
      <c r="D67" s="785">
        <f>+H67</f>
        <v>19200</v>
      </c>
      <c r="E67" s="1"/>
      <c r="F67" s="1"/>
      <c r="G67" s="1"/>
      <c r="H67" s="1">
        <v>19200</v>
      </c>
    </row>
    <row r="68" spans="1:8" ht="13.5" customHeight="1" x14ac:dyDescent="0.25">
      <c r="A68" s="613"/>
      <c r="B68" s="614"/>
      <c r="C68" s="614"/>
      <c r="D68" s="615"/>
      <c r="E68" s="1"/>
      <c r="F68" s="1"/>
      <c r="G68" s="1"/>
      <c r="H68" s="1"/>
    </row>
    <row r="69" spans="1:8" ht="15.75" customHeight="1" x14ac:dyDescent="0.25">
      <c r="A69" s="7" t="s">
        <v>75</v>
      </c>
      <c r="B69" s="8" t="s">
        <v>76</v>
      </c>
      <c r="C69" s="8">
        <v>1</v>
      </c>
      <c r="D69" s="785">
        <f t="shared" ref="D69:D92" si="1">ROUND(H69*(1+$G$2),0)</f>
        <v>165848</v>
      </c>
      <c r="E69" s="1"/>
      <c r="F69" s="1"/>
      <c r="G69" s="1"/>
      <c r="H69" s="1">
        <v>157650</v>
      </c>
    </row>
    <row r="70" spans="1:8" ht="15.75" customHeight="1" x14ac:dyDescent="0.25">
      <c r="A70" s="7" t="s">
        <v>419</v>
      </c>
      <c r="B70" s="8" t="s">
        <v>76</v>
      </c>
      <c r="C70" s="8">
        <v>1</v>
      </c>
      <c r="D70" s="785">
        <v>8950</v>
      </c>
      <c r="E70" s="1"/>
      <c r="F70" s="1"/>
      <c r="G70" s="1"/>
      <c r="H70" s="1"/>
    </row>
    <row r="71" spans="1:8" ht="15.75" customHeight="1" x14ac:dyDescent="0.25">
      <c r="A71" s="7" t="s">
        <v>77</v>
      </c>
      <c r="B71" s="8" t="s">
        <v>76</v>
      </c>
      <c r="C71" s="8">
        <v>1</v>
      </c>
      <c r="D71" s="785">
        <f t="shared" si="1"/>
        <v>199017</v>
      </c>
      <c r="E71" s="1"/>
      <c r="F71" s="1"/>
      <c r="G71" s="1"/>
      <c r="H71" s="786">
        <v>189180</v>
      </c>
    </row>
    <row r="72" spans="1:8" ht="25.5" x14ac:dyDescent="0.25">
      <c r="A72" s="7" t="s">
        <v>78</v>
      </c>
      <c r="B72" s="8" t="s">
        <v>76</v>
      </c>
      <c r="C72" s="8">
        <v>1</v>
      </c>
      <c r="D72" s="785">
        <f t="shared" si="1"/>
        <v>221130</v>
      </c>
      <c r="E72" s="1"/>
      <c r="F72" s="1"/>
      <c r="G72" s="1"/>
      <c r="H72" s="786">
        <v>210200</v>
      </c>
    </row>
    <row r="73" spans="1:8" ht="25.5" x14ac:dyDescent="0.25">
      <c r="A73" s="7" t="s">
        <v>79</v>
      </c>
      <c r="B73" s="8" t="s">
        <v>76</v>
      </c>
      <c r="C73" s="8">
        <v>1</v>
      </c>
      <c r="D73" s="785">
        <f t="shared" si="1"/>
        <v>165848</v>
      </c>
      <c r="E73" s="1"/>
      <c r="F73" s="1"/>
      <c r="G73" s="1"/>
      <c r="H73" s="786">
        <v>157650</v>
      </c>
    </row>
    <row r="74" spans="1:8" ht="25.5" x14ac:dyDescent="0.25">
      <c r="A74" s="7" t="s">
        <v>80</v>
      </c>
      <c r="B74" s="8" t="s">
        <v>76</v>
      </c>
      <c r="C74" s="8">
        <v>1</v>
      </c>
      <c r="D74" s="785">
        <f t="shared" si="1"/>
        <v>138207</v>
      </c>
      <c r="E74" s="1"/>
      <c r="F74" s="1"/>
      <c r="G74" s="1"/>
      <c r="H74" s="786">
        <v>131375</v>
      </c>
    </row>
    <row r="75" spans="1:8" ht="33" customHeight="1" x14ac:dyDescent="0.25">
      <c r="A75" s="7" t="s">
        <v>81</v>
      </c>
      <c r="B75" s="8" t="s">
        <v>76</v>
      </c>
      <c r="C75" s="8">
        <v>1</v>
      </c>
      <c r="D75" s="785">
        <f t="shared" si="1"/>
        <v>138207</v>
      </c>
      <c r="E75" s="1"/>
      <c r="F75" s="1"/>
      <c r="G75" s="1"/>
      <c r="H75" s="786">
        <v>131375</v>
      </c>
    </row>
    <row r="76" spans="1:8" ht="15.75" customHeight="1" x14ac:dyDescent="0.25">
      <c r="A76" s="7" t="s">
        <v>82</v>
      </c>
      <c r="B76" s="8" t="s">
        <v>76</v>
      </c>
      <c r="C76" s="8">
        <v>1</v>
      </c>
      <c r="D76" s="785">
        <f t="shared" si="1"/>
        <v>97408</v>
      </c>
      <c r="E76" s="1"/>
      <c r="F76" s="1"/>
      <c r="G76" s="1"/>
      <c r="H76" s="786">
        <v>92593</v>
      </c>
    </row>
    <row r="77" spans="1:8" ht="15.75" customHeight="1" x14ac:dyDescent="0.25">
      <c r="A77" s="7" t="s">
        <v>83</v>
      </c>
      <c r="B77" s="8" t="s">
        <v>76</v>
      </c>
      <c r="C77" s="8">
        <v>1</v>
      </c>
      <c r="D77" s="785">
        <f t="shared" si="1"/>
        <v>7740</v>
      </c>
      <c r="E77" s="1"/>
      <c r="F77" s="1"/>
      <c r="G77" s="1"/>
      <c r="H77" s="786">
        <v>7357</v>
      </c>
    </row>
    <row r="78" spans="1:8" ht="15.75" customHeight="1" x14ac:dyDescent="0.25">
      <c r="A78" s="7" t="s">
        <v>84</v>
      </c>
      <c r="B78" s="8" t="s">
        <v>76</v>
      </c>
      <c r="C78" s="8">
        <v>1</v>
      </c>
      <c r="D78" s="785">
        <f t="shared" si="1"/>
        <v>10504</v>
      </c>
      <c r="E78" s="1"/>
      <c r="F78" s="1"/>
      <c r="G78" s="1"/>
      <c r="H78" s="786">
        <v>9985</v>
      </c>
    </row>
    <row r="79" spans="1:8" ht="15.75" customHeight="1" x14ac:dyDescent="0.25">
      <c r="A79" s="7" t="s">
        <v>85</v>
      </c>
      <c r="B79" s="8" t="s">
        <v>76</v>
      </c>
      <c r="C79" s="8">
        <v>1</v>
      </c>
      <c r="D79" s="785">
        <f t="shared" si="1"/>
        <v>8845</v>
      </c>
      <c r="E79" s="1"/>
      <c r="F79" s="1"/>
      <c r="G79" s="1"/>
      <c r="H79" s="786">
        <v>8408</v>
      </c>
    </row>
    <row r="80" spans="1:8" ht="15.75" customHeight="1" x14ac:dyDescent="0.25">
      <c r="A80" s="7" t="s">
        <v>86</v>
      </c>
      <c r="B80" s="8" t="s">
        <v>76</v>
      </c>
      <c r="C80" s="8">
        <v>1</v>
      </c>
      <c r="D80" s="785">
        <f t="shared" si="1"/>
        <v>15479</v>
      </c>
      <c r="E80" s="1"/>
      <c r="F80" s="1"/>
      <c r="G80" s="1"/>
      <c r="H80" s="786">
        <v>14714</v>
      </c>
    </row>
    <row r="81" spans="1:8" ht="15.75" customHeight="1" x14ac:dyDescent="0.25">
      <c r="A81" s="7" t="s">
        <v>87</v>
      </c>
      <c r="B81" s="8" t="s">
        <v>39</v>
      </c>
      <c r="C81" s="8">
        <v>1</v>
      </c>
      <c r="D81" s="785">
        <f t="shared" si="1"/>
        <v>4976</v>
      </c>
      <c r="E81" s="1"/>
      <c r="F81" s="1"/>
      <c r="G81" s="1"/>
      <c r="H81" s="786">
        <v>4730</v>
      </c>
    </row>
    <row r="82" spans="1:8" ht="15.75" customHeight="1" x14ac:dyDescent="0.25">
      <c r="A82" s="7" t="s">
        <v>88</v>
      </c>
      <c r="B82" s="8" t="s">
        <v>76</v>
      </c>
      <c r="C82" s="8">
        <v>1</v>
      </c>
      <c r="D82" s="785">
        <f t="shared" si="1"/>
        <v>664</v>
      </c>
      <c r="E82" s="1"/>
      <c r="F82" s="1"/>
      <c r="G82" s="1"/>
      <c r="H82" s="786">
        <v>631</v>
      </c>
    </row>
    <row r="83" spans="1:8" ht="15.75" customHeight="1" x14ac:dyDescent="0.25">
      <c r="A83" s="7" t="s">
        <v>89</v>
      </c>
      <c r="B83" s="8" t="s">
        <v>76</v>
      </c>
      <c r="C83" s="8">
        <v>1</v>
      </c>
      <c r="D83" s="785">
        <f t="shared" si="1"/>
        <v>9951</v>
      </c>
      <c r="E83" s="1"/>
      <c r="F83" s="1"/>
      <c r="G83" s="1"/>
      <c r="H83" s="786">
        <v>9459</v>
      </c>
    </row>
    <row r="84" spans="1:8" ht="15.75" customHeight="1" x14ac:dyDescent="0.25">
      <c r="A84" s="7" t="s">
        <v>90</v>
      </c>
      <c r="B84" s="8" t="s">
        <v>76</v>
      </c>
      <c r="C84" s="8">
        <v>1</v>
      </c>
      <c r="D84" s="785">
        <f t="shared" si="1"/>
        <v>3317</v>
      </c>
      <c r="E84" s="1"/>
      <c r="F84" s="1"/>
      <c r="G84" s="1"/>
      <c r="H84" s="786">
        <v>3153</v>
      </c>
    </row>
    <row r="85" spans="1:8" ht="15.75" customHeight="1" x14ac:dyDescent="0.25">
      <c r="A85" s="7" t="s">
        <v>91</v>
      </c>
      <c r="B85" s="8" t="s">
        <v>76</v>
      </c>
      <c r="C85" s="8">
        <v>1</v>
      </c>
      <c r="D85" s="785">
        <f t="shared" si="1"/>
        <v>44226</v>
      </c>
      <c r="E85" s="1"/>
      <c r="F85" s="1"/>
      <c r="G85" s="1"/>
      <c r="H85" s="786">
        <v>42040</v>
      </c>
    </row>
    <row r="86" spans="1:8" ht="15.75" customHeight="1" x14ac:dyDescent="0.25">
      <c r="A86" s="7" t="s">
        <v>92</v>
      </c>
      <c r="B86" s="8" t="s">
        <v>76</v>
      </c>
      <c r="C86" s="8">
        <v>1</v>
      </c>
      <c r="D86" s="785">
        <f t="shared" si="1"/>
        <v>88452</v>
      </c>
      <c r="E86" s="1"/>
      <c r="F86" s="1"/>
      <c r="G86" s="1"/>
      <c r="H86" s="786">
        <v>84080</v>
      </c>
    </row>
    <row r="87" spans="1:8" ht="15.75" customHeight="1" x14ac:dyDescent="0.25">
      <c r="A87" s="7" t="s">
        <v>93</v>
      </c>
      <c r="B87" s="8" t="s">
        <v>76</v>
      </c>
      <c r="C87" s="8">
        <v>1</v>
      </c>
      <c r="D87" s="785">
        <f t="shared" si="1"/>
        <v>6634</v>
      </c>
      <c r="E87" s="1"/>
      <c r="F87" s="1"/>
      <c r="G87" s="1"/>
      <c r="H87" s="786">
        <v>6306</v>
      </c>
    </row>
    <row r="88" spans="1:8" ht="15.75" customHeight="1" x14ac:dyDescent="0.25">
      <c r="A88" s="7" t="s">
        <v>94</v>
      </c>
      <c r="B88" s="8" t="s">
        <v>95</v>
      </c>
      <c r="C88" s="8">
        <v>1</v>
      </c>
      <c r="D88" s="785">
        <f t="shared" si="1"/>
        <v>497543</v>
      </c>
      <c r="E88" s="1"/>
      <c r="F88" s="1"/>
      <c r="G88" s="1"/>
      <c r="H88" s="786">
        <v>472950</v>
      </c>
    </row>
    <row r="89" spans="1:8" ht="15.75" customHeight="1" x14ac:dyDescent="0.25">
      <c r="A89" s="7" t="s">
        <v>70</v>
      </c>
      <c r="B89" s="8" t="s">
        <v>33</v>
      </c>
      <c r="C89" s="8">
        <v>1</v>
      </c>
      <c r="D89" s="785">
        <f t="shared" si="1"/>
        <v>7960</v>
      </c>
      <c r="E89" s="1"/>
      <c r="F89" s="1"/>
      <c r="G89" s="1"/>
      <c r="H89" s="786">
        <v>7567</v>
      </c>
    </row>
    <row r="90" spans="1:8" ht="15.75" customHeight="1" x14ac:dyDescent="0.25">
      <c r="A90" s="7" t="s">
        <v>96</v>
      </c>
      <c r="B90" s="8" t="s">
        <v>39</v>
      </c>
      <c r="C90" s="8">
        <v>1</v>
      </c>
      <c r="D90" s="785">
        <f t="shared" si="1"/>
        <v>16585</v>
      </c>
      <c r="E90" s="1"/>
      <c r="F90" s="1"/>
      <c r="G90" s="1"/>
      <c r="H90" s="786">
        <v>15765</v>
      </c>
    </row>
    <row r="91" spans="1:8" ht="15.75" customHeight="1" x14ac:dyDescent="0.25">
      <c r="A91" s="7" t="s">
        <v>97</v>
      </c>
      <c r="B91" s="8" t="s">
        <v>98</v>
      </c>
      <c r="C91" s="8">
        <v>1</v>
      </c>
      <c r="D91" s="785">
        <f t="shared" si="1"/>
        <v>22113</v>
      </c>
      <c r="E91" s="1"/>
      <c r="F91" s="1"/>
      <c r="G91" s="1"/>
      <c r="H91" s="786">
        <v>21020</v>
      </c>
    </row>
    <row r="92" spans="1:8" ht="15.75" customHeight="1" x14ac:dyDescent="0.25">
      <c r="A92" s="7" t="s">
        <v>99</v>
      </c>
      <c r="B92" s="8" t="s">
        <v>37</v>
      </c>
      <c r="C92" s="8">
        <v>1</v>
      </c>
      <c r="D92" s="785">
        <f t="shared" si="1"/>
        <v>27641</v>
      </c>
      <c r="E92" s="1"/>
      <c r="F92" s="1"/>
      <c r="G92" s="1"/>
      <c r="H92" s="786">
        <v>26275</v>
      </c>
    </row>
    <row r="93" spans="1:8" ht="12.75" customHeight="1" x14ac:dyDescent="0.25">
      <c r="A93" s="7" t="s">
        <v>355</v>
      </c>
      <c r="B93" s="8" t="s">
        <v>39</v>
      </c>
      <c r="C93" s="8">
        <v>1</v>
      </c>
      <c r="D93" s="785">
        <v>450000</v>
      </c>
      <c r="E93" s="1"/>
      <c r="F93" s="1"/>
      <c r="G93" s="1"/>
      <c r="H93" s="786">
        <v>450000</v>
      </c>
    </row>
    <row r="94" spans="1:8" ht="12.75" customHeight="1" x14ac:dyDescent="0.25">
      <c r="A94" s="7" t="s">
        <v>358</v>
      </c>
      <c r="B94" s="8" t="s">
        <v>43</v>
      </c>
      <c r="C94" s="8">
        <v>1</v>
      </c>
      <c r="D94" s="785">
        <v>938554</v>
      </c>
      <c r="E94" s="1"/>
      <c r="F94" s="1"/>
      <c r="G94" s="1"/>
      <c r="H94" s="786">
        <v>938554</v>
      </c>
    </row>
    <row r="95" spans="1:8" s="497" customFormat="1" ht="12.75" x14ac:dyDescent="0.25">
      <c r="A95" s="602" t="s">
        <v>360</v>
      </c>
      <c r="B95" s="603" t="s">
        <v>37</v>
      </c>
      <c r="C95" s="603">
        <v>1</v>
      </c>
      <c r="D95" s="604">
        <f>ROUND(H95*(1+$G$2),0)</f>
        <v>89558</v>
      </c>
      <c r="H95" s="786">
        <v>85131</v>
      </c>
    </row>
    <row r="96" spans="1:8" s="497" customFormat="1" ht="12.75" x14ac:dyDescent="0.25">
      <c r="A96" s="602" t="s">
        <v>359</v>
      </c>
      <c r="B96" s="603" t="s">
        <v>37</v>
      </c>
      <c r="C96" s="603">
        <v>1</v>
      </c>
      <c r="D96" s="604">
        <f>ROUND(H96*(1+$G$2),0)</f>
        <v>104288</v>
      </c>
      <c r="H96" s="786">
        <v>99133</v>
      </c>
    </row>
    <row r="97" spans="1:8" ht="12.75" customHeight="1" x14ac:dyDescent="0.25">
      <c r="A97" s="769" t="s">
        <v>417</v>
      </c>
      <c r="B97" s="770" t="s">
        <v>418</v>
      </c>
      <c r="C97" s="770">
        <v>1</v>
      </c>
      <c r="D97" s="604">
        <v>215600</v>
      </c>
      <c r="E97" s="1"/>
      <c r="F97" s="1"/>
      <c r="G97" s="1"/>
      <c r="H97" s="1"/>
    </row>
    <row r="98" spans="1:8" ht="12.75" customHeight="1" x14ac:dyDescent="0.25">
      <c r="A98" s="769"/>
      <c r="B98" s="770"/>
      <c r="C98" s="770"/>
      <c r="D98" s="604"/>
      <c r="E98" s="1"/>
      <c r="F98" s="1"/>
      <c r="G98" s="1"/>
      <c r="H98" s="1"/>
    </row>
    <row r="99" spans="1:8" ht="12.75" customHeight="1" x14ac:dyDescent="0.25">
      <c r="A99" s="14"/>
      <c r="B99" s="12"/>
      <c r="C99" s="12"/>
      <c r="D99" s="13"/>
      <c r="E99" s="1"/>
      <c r="F99" s="1"/>
      <c r="G99" s="1"/>
      <c r="H99" s="1"/>
    </row>
    <row r="100" spans="1:8" ht="12.75" customHeight="1" x14ac:dyDescent="0.25">
      <c r="A100" s="11"/>
      <c r="B100" s="12"/>
      <c r="C100" s="12"/>
      <c r="D100" s="13"/>
    </row>
    <row r="101" spans="1:8" ht="12.75" customHeight="1" x14ac:dyDescent="0.25">
      <c r="A101" s="11"/>
      <c r="B101" s="15"/>
      <c r="C101" s="16"/>
      <c r="D101" s="16"/>
    </row>
  </sheetData>
  <mergeCells count="1">
    <mergeCell ref="A1:D1"/>
  </mergeCells>
  <pageMargins left="0.51181102362204722" right="0.51181102362204722" top="0.55118110236220474" bottom="0.55118110236220474" header="0" footer="0"/>
  <pageSetup scale="74" fitToHeight="0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3333FF"/>
    <pageSetUpPr fitToPage="1"/>
  </sheetPr>
  <dimension ref="A1:F49"/>
  <sheetViews>
    <sheetView showGridLines="0" view="pageBreakPreview" topLeftCell="A28" zoomScale="85" zoomScaleNormal="85" zoomScaleSheetLayoutView="85" workbookViewId="0">
      <selection activeCell="E38" sqref="E38"/>
    </sheetView>
  </sheetViews>
  <sheetFormatPr baseColWidth="10" defaultColWidth="14.42578125" defaultRowHeight="15" customHeight="1" x14ac:dyDescent="0.25"/>
  <cols>
    <col min="1" max="1" width="6.5703125" customWidth="1"/>
    <col min="2" max="2" width="53.85546875" customWidth="1"/>
    <col min="3" max="3" width="8" customWidth="1"/>
    <col min="4" max="4" width="9.42578125" customWidth="1"/>
    <col min="5" max="5" width="15.7109375" customWidth="1"/>
    <col min="6" max="6" width="17.7109375" customWidth="1"/>
    <col min="7" max="17" width="11.42578125" customWidth="1"/>
  </cols>
  <sheetData>
    <row r="1" spans="1:6" ht="18" customHeight="1" thickBot="1" x14ac:dyDescent="0.3">
      <c r="A1" s="994" t="s">
        <v>259</v>
      </c>
      <c r="B1" s="995"/>
      <c r="C1" s="995"/>
      <c r="D1" s="995"/>
      <c r="E1" s="995"/>
      <c r="F1" s="996"/>
    </row>
    <row r="2" spans="1:6" ht="31.9" customHeight="1" thickBot="1" x14ac:dyDescent="0.3">
      <c r="A2" s="997" t="s">
        <v>428</v>
      </c>
      <c r="B2" s="995"/>
      <c r="C2" s="995"/>
      <c r="D2" s="995"/>
      <c r="E2" s="995"/>
      <c r="F2" s="996"/>
    </row>
    <row r="3" spans="1:6" ht="9.75" customHeight="1" thickBot="1" x14ac:dyDescent="0.3">
      <c r="A3" s="262"/>
      <c r="B3" s="263"/>
      <c r="C3" s="262"/>
      <c r="D3" s="262"/>
      <c r="E3" s="262"/>
      <c r="F3" s="262"/>
    </row>
    <row r="4" spans="1:6" ht="14.25" customHeight="1" x14ac:dyDescent="0.25">
      <c r="A4" s="998" t="s">
        <v>260</v>
      </c>
      <c r="B4" s="1000" t="s">
        <v>261</v>
      </c>
      <c r="C4" s="1002" t="s">
        <v>95</v>
      </c>
      <c r="D4" s="1003" t="s">
        <v>262</v>
      </c>
      <c r="E4" s="1004"/>
      <c r="F4" s="1005"/>
    </row>
    <row r="5" spans="1:6" ht="15.75" customHeight="1" thickBot="1" x14ac:dyDescent="0.3">
      <c r="A5" s="999"/>
      <c r="B5" s="1001"/>
      <c r="C5" s="1001"/>
      <c r="D5" s="498" t="s">
        <v>3</v>
      </c>
      <c r="E5" s="498" t="s">
        <v>263</v>
      </c>
      <c r="F5" s="499" t="s">
        <v>264</v>
      </c>
    </row>
    <row r="6" spans="1:6" ht="14.25" customHeight="1" x14ac:dyDescent="0.25">
      <c r="A6" s="500"/>
      <c r="B6" s="501" t="s">
        <v>265</v>
      </c>
      <c r="C6" s="502"/>
      <c r="D6" s="502"/>
      <c r="E6" s="502"/>
      <c r="F6" s="509"/>
    </row>
    <row r="7" spans="1:6" ht="15.75" customHeight="1" x14ac:dyDescent="0.25">
      <c r="A7" s="264">
        <v>1</v>
      </c>
      <c r="B7" s="265" t="s">
        <v>266</v>
      </c>
      <c r="C7" s="266" t="s">
        <v>30</v>
      </c>
      <c r="D7" s="267">
        <f>+'1'!K20</f>
        <v>63.2</v>
      </c>
      <c r="E7" s="268">
        <f>'1 localizacion'!$H$42</f>
        <v>10841</v>
      </c>
      <c r="F7" s="269">
        <f>ROUND(D7*E7,0)</f>
        <v>685151</v>
      </c>
    </row>
    <row r="8" spans="1:6" ht="14.25" customHeight="1" x14ac:dyDescent="0.25">
      <c r="A8" s="264">
        <v>2</v>
      </c>
      <c r="B8" s="265" t="s">
        <v>267</v>
      </c>
      <c r="C8" s="266" t="s">
        <v>30</v>
      </c>
      <c r="D8" s="267">
        <f>+'2'!K21</f>
        <v>139.4</v>
      </c>
      <c r="E8" s="270">
        <f>+'2 Cerramiento '!$H$42</f>
        <v>27593</v>
      </c>
      <c r="F8" s="269">
        <f t="shared" ref="F8:F10" si="0">ROUND(D8*E8,0)</f>
        <v>3846464</v>
      </c>
    </row>
    <row r="9" spans="1:6" ht="14.25" customHeight="1" x14ac:dyDescent="0.25">
      <c r="A9" s="271">
        <v>3</v>
      </c>
      <c r="B9" s="272" t="s">
        <v>268</v>
      </c>
      <c r="C9" s="266" t="s">
        <v>269</v>
      </c>
      <c r="D9" s="267">
        <f>+'3'!K22</f>
        <v>6</v>
      </c>
      <c r="E9" s="268">
        <f>'3 señal '!$H$42</f>
        <v>290027</v>
      </c>
      <c r="F9" s="269">
        <f t="shared" si="0"/>
        <v>1740162</v>
      </c>
    </row>
    <row r="10" spans="1:6" ht="14.25" customHeight="1" x14ac:dyDescent="0.25">
      <c r="A10" s="264">
        <v>4</v>
      </c>
      <c r="B10" s="265" t="s">
        <v>270</v>
      </c>
      <c r="C10" s="266" t="s">
        <v>269</v>
      </c>
      <c r="D10" s="267">
        <f>+'4'!K22</f>
        <v>1</v>
      </c>
      <c r="E10" s="268">
        <v>1319929.4672251588</v>
      </c>
      <c r="F10" s="269">
        <f t="shared" si="0"/>
        <v>1319929</v>
      </c>
    </row>
    <row r="11" spans="1:6" ht="14.25" customHeight="1" x14ac:dyDescent="0.25">
      <c r="A11" s="503"/>
      <c r="B11" s="504" t="s">
        <v>271</v>
      </c>
      <c r="C11" s="505"/>
      <c r="D11" s="506"/>
      <c r="E11" s="507"/>
      <c r="F11" s="509"/>
    </row>
    <row r="12" spans="1:6" ht="14.25" customHeight="1" x14ac:dyDescent="0.25">
      <c r="A12" s="264">
        <v>5</v>
      </c>
      <c r="B12" s="265" t="s">
        <v>272</v>
      </c>
      <c r="C12" s="266" t="s">
        <v>30</v>
      </c>
      <c r="D12" s="273">
        <f>+'5'!K34</f>
        <v>204.8</v>
      </c>
      <c r="E12" s="268">
        <f>'5 corte'!$H$42</f>
        <v>15493</v>
      </c>
      <c r="F12" s="269">
        <f>ROUND(D12*E12,0)</f>
        <v>3172966</v>
      </c>
    </row>
    <row r="13" spans="1:6" ht="30" customHeight="1" x14ac:dyDescent="0.25">
      <c r="A13" s="264">
        <v>6</v>
      </c>
      <c r="B13" s="265" t="s">
        <v>274</v>
      </c>
      <c r="C13" s="266" t="s">
        <v>275</v>
      </c>
      <c r="D13" s="273">
        <f>+'6'!K20</f>
        <v>54.85</v>
      </c>
      <c r="E13" s="268">
        <f>'6 demoliciones'!$H$42</f>
        <v>166137</v>
      </c>
      <c r="F13" s="269">
        <f>ROUND(D13*E13,0)</f>
        <v>9112614</v>
      </c>
    </row>
    <row r="14" spans="1:6" ht="14.25" customHeight="1" x14ac:dyDescent="0.25">
      <c r="A14" s="503"/>
      <c r="B14" s="504" t="s">
        <v>276</v>
      </c>
      <c r="C14" s="505"/>
      <c r="D14" s="506"/>
      <c r="E14" s="507"/>
      <c r="F14" s="509"/>
    </row>
    <row r="15" spans="1:6" ht="14.25" customHeight="1" x14ac:dyDescent="0.25">
      <c r="A15" s="264">
        <v>7</v>
      </c>
      <c r="B15" s="265" t="s">
        <v>349</v>
      </c>
      <c r="C15" s="274" t="s">
        <v>275</v>
      </c>
      <c r="D15" s="273">
        <f>+'7'!K24</f>
        <v>73.959999999999994</v>
      </c>
      <c r="E15" s="268">
        <f>+'7 excavación comun '!H42</f>
        <v>57882</v>
      </c>
      <c r="F15" s="269">
        <f t="shared" ref="F15" si="1">ROUND(D15*E15,0)</f>
        <v>4280953</v>
      </c>
    </row>
    <row r="16" spans="1:6" ht="14.25" customHeight="1" x14ac:dyDescent="0.25">
      <c r="A16" s="264">
        <v>8</v>
      </c>
      <c r="B16" s="265" t="s">
        <v>277</v>
      </c>
      <c r="C16" s="274" t="s">
        <v>278</v>
      </c>
      <c r="D16" s="273">
        <f>+'8'!K22</f>
        <v>78.3</v>
      </c>
      <c r="E16" s="268">
        <f>'8 excavación conglomerado'!$H$42</f>
        <v>64053</v>
      </c>
      <c r="F16" s="269">
        <f t="shared" ref="F16:F17" si="2">ROUND(D16*E16,0)</f>
        <v>5015350</v>
      </c>
    </row>
    <row r="17" spans="1:6" ht="14.25" customHeight="1" x14ac:dyDescent="0.25">
      <c r="A17" s="271">
        <v>9</v>
      </c>
      <c r="B17" s="275" t="s">
        <v>279</v>
      </c>
      <c r="C17" s="266" t="s">
        <v>280</v>
      </c>
      <c r="D17" s="273">
        <f>+'9'!K21</f>
        <v>201.95</v>
      </c>
      <c r="E17" s="268">
        <f>'9 retiro '!$H$42</f>
        <v>67259</v>
      </c>
      <c r="F17" s="269">
        <f t="shared" si="2"/>
        <v>13582955</v>
      </c>
    </row>
    <row r="18" spans="1:6" ht="14.25" customHeight="1" x14ac:dyDescent="0.25">
      <c r="A18" s="503"/>
      <c r="B18" s="504" t="s">
        <v>281</v>
      </c>
      <c r="C18" s="505"/>
      <c r="D18" s="506"/>
      <c r="E18" s="507"/>
      <c r="F18" s="510"/>
    </row>
    <row r="19" spans="1:6" ht="14.25" customHeight="1" x14ac:dyDescent="0.25">
      <c r="A19" s="616">
        <v>10</v>
      </c>
      <c r="B19" s="265" t="s">
        <v>365</v>
      </c>
      <c r="C19" s="274" t="s">
        <v>275</v>
      </c>
      <c r="D19" s="273">
        <f>+'10'!K19</f>
        <v>1.76</v>
      </c>
      <c r="E19" s="617">
        <f>+'10 Arena'!H42</f>
        <v>226646</v>
      </c>
      <c r="F19" s="618">
        <f t="shared" ref="F19:F20" si="3">ROUND(D19*E19,0)</f>
        <v>398897</v>
      </c>
    </row>
    <row r="20" spans="1:6" ht="14.25" customHeight="1" x14ac:dyDescent="0.25">
      <c r="A20" s="616">
        <v>11</v>
      </c>
      <c r="B20" s="265" t="s">
        <v>350</v>
      </c>
      <c r="C20" s="274" t="s">
        <v>275</v>
      </c>
      <c r="D20" s="273">
        <f>+'11'!K19</f>
        <v>3.97</v>
      </c>
      <c r="E20" s="617">
        <f>+'11 lleno '!H42</f>
        <v>47493</v>
      </c>
      <c r="F20" s="618">
        <f t="shared" si="3"/>
        <v>188547</v>
      </c>
    </row>
    <row r="21" spans="1:6" ht="14.25" customHeight="1" x14ac:dyDescent="0.25">
      <c r="A21" s="264">
        <v>12</v>
      </c>
      <c r="B21" s="265" t="s">
        <v>282</v>
      </c>
      <c r="C21" s="274" t="s">
        <v>283</v>
      </c>
      <c r="D21" s="273">
        <f>+'12'!K21</f>
        <v>77.58</v>
      </c>
      <c r="E21" s="276">
        <f>'12 subbase'!$H$42</f>
        <v>264105</v>
      </c>
      <c r="F21" s="269">
        <f t="shared" ref="F21:F22" si="4">ROUND(D21*E21,0)</f>
        <v>20489266</v>
      </c>
    </row>
    <row r="22" spans="1:6" ht="14.25" customHeight="1" x14ac:dyDescent="0.25">
      <c r="A22" s="271">
        <v>13</v>
      </c>
      <c r="B22" s="275" t="s">
        <v>284</v>
      </c>
      <c r="C22" s="274" t="s">
        <v>285</v>
      </c>
      <c r="D22" s="273">
        <f>+'13'!K21</f>
        <v>39.51</v>
      </c>
      <c r="E22" s="268">
        <f>+'13 Afirmado'!H42</f>
        <v>195259</v>
      </c>
      <c r="F22" s="269">
        <f t="shared" si="4"/>
        <v>7714683</v>
      </c>
    </row>
    <row r="23" spans="1:6" ht="14.25" customHeight="1" x14ac:dyDescent="0.25">
      <c r="A23" s="503"/>
      <c r="B23" s="504" t="s">
        <v>286</v>
      </c>
      <c r="C23" s="505"/>
      <c r="D23" s="506"/>
      <c r="E23" s="507"/>
      <c r="F23" s="510"/>
    </row>
    <row r="24" spans="1:6" ht="14.25" customHeight="1" x14ac:dyDescent="0.25">
      <c r="A24" s="264">
        <v>14</v>
      </c>
      <c r="B24" s="265" t="s">
        <v>379</v>
      </c>
      <c r="C24" s="274" t="s">
        <v>380</v>
      </c>
      <c r="D24" s="273">
        <f>+'14'!K18</f>
        <v>0.6</v>
      </c>
      <c r="E24" s="276">
        <f>+'14 concreto 21 Mpa'!H42</f>
        <v>1104972</v>
      </c>
      <c r="F24" s="269">
        <f t="shared" ref="F24:F26" si="5">ROUND(D24*E24,0)</f>
        <v>662983</v>
      </c>
    </row>
    <row r="25" spans="1:6" ht="31.15" customHeight="1" x14ac:dyDescent="0.25">
      <c r="A25" s="264">
        <v>15</v>
      </c>
      <c r="B25" s="265" t="s">
        <v>287</v>
      </c>
      <c r="C25" s="274" t="s">
        <v>288</v>
      </c>
      <c r="D25" s="273">
        <f>+'15'!K21</f>
        <v>69.819999999999993</v>
      </c>
      <c r="E25" s="276">
        <f>'15 concreto MR42'!$H$45</f>
        <v>1813633</v>
      </c>
      <c r="F25" s="269">
        <f t="shared" si="5"/>
        <v>126627856</v>
      </c>
    </row>
    <row r="26" spans="1:6" ht="30" customHeight="1" x14ac:dyDescent="0.25">
      <c r="A26" s="264">
        <v>16</v>
      </c>
      <c r="B26" s="265" t="s">
        <v>289</v>
      </c>
      <c r="C26" s="274" t="s">
        <v>30</v>
      </c>
      <c r="D26" s="273">
        <f>+'16'!K19</f>
        <v>106.4</v>
      </c>
      <c r="E26" s="276">
        <f>'16 sardinel'!$H$45</f>
        <v>95583.9</v>
      </c>
      <c r="F26" s="269">
        <f t="shared" si="5"/>
        <v>10170127</v>
      </c>
    </row>
    <row r="27" spans="1:6" ht="30" customHeight="1" x14ac:dyDescent="0.25">
      <c r="A27" s="264">
        <v>17</v>
      </c>
      <c r="B27" s="265" t="s">
        <v>273</v>
      </c>
      <c r="C27" s="274" t="s">
        <v>30</v>
      </c>
      <c r="D27" s="273">
        <f>+'17'!K22</f>
        <v>192</v>
      </c>
      <c r="E27" s="268">
        <f>'17 sello'!$H$42</f>
        <v>18380</v>
      </c>
      <c r="F27" s="269">
        <f>ROUND(D27*E27,0)</f>
        <v>3528960</v>
      </c>
    </row>
    <row r="28" spans="1:6" ht="13.9" customHeight="1" x14ac:dyDescent="0.25">
      <c r="A28" s="503"/>
      <c r="B28" s="504" t="s">
        <v>290</v>
      </c>
      <c r="C28" s="505"/>
      <c r="D28" s="506"/>
      <c r="E28" s="507"/>
      <c r="F28" s="510"/>
    </row>
    <row r="29" spans="1:6" ht="14.25" customHeight="1" x14ac:dyDescent="0.25">
      <c r="A29" s="264">
        <v>18</v>
      </c>
      <c r="B29" s="265" t="s">
        <v>291</v>
      </c>
      <c r="C29" s="266" t="s">
        <v>369</v>
      </c>
      <c r="D29" s="273">
        <f>+'18'!K32</f>
        <v>908.37</v>
      </c>
      <c r="E29" s="268">
        <f>'18 acero '!$H$42</f>
        <v>14172</v>
      </c>
      <c r="F29" s="269">
        <f>ROUND(D29*E29,0)</f>
        <v>12873420</v>
      </c>
    </row>
    <row r="30" spans="1:6" ht="14.25" customHeight="1" x14ac:dyDescent="0.25">
      <c r="A30" s="271">
        <v>19</v>
      </c>
      <c r="B30" s="275" t="s">
        <v>292</v>
      </c>
      <c r="C30" s="266" t="s">
        <v>30</v>
      </c>
      <c r="D30" s="273">
        <f>+'19'!K22</f>
        <v>95.2</v>
      </c>
      <c r="E30" s="268">
        <f>'19 canastillas'!$H$42</f>
        <v>52609</v>
      </c>
      <c r="F30" s="269">
        <f t="shared" ref="F30:F31" si="6">ROUND(D30*E30,0)</f>
        <v>5008377</v>
      </c>
    </row>
    <row r="31" spans="1:6" ht="14.25" customHeight="1" x14ac:dyDescent="0.25">
      <c r="A31" s="758">
        <v>20</v>
      </c>
      <c r="B31" s="759" t="s">
        <v>383</v>
      </c>
      <c r="C31" s="760" t="s">
        <v>382</v>
      </c>
      <c r="D31" s="761">
        <f>+'20'!K22</f>
        <v>6</v>
      </c>
      <c r="E31" s="762">
        <f>+'20 malla '!H42</f>
        <v>31573</v>
      </c>
      <c r="F31" s="763">
        <f t="shared" si="6"/>
        <v>189438</v>
      </c>
    </row>
    <row r="32" spans="1:6" ht="14.25" customHeight="1" x14ac:dyDescent="0.25">
      <c r="A32" s="503"/>
      <c r="B32" s="508" t="s">
        <v>346</v>
      </c>
      <c r="C32" s="505"/>
      <c r="D32" s="506"/>
      <c r="E32" s="507"/>
      <c r="F32" s="510"/>
    </row>
    <row r="33" spans="1:6" ht="14.25" customHeight="1" x14ac:dyDescent="0.25">
      <c r="A33" s="264">
        <v>21</v>
      </c>
      <c r="B33" s="265" t="s">
        <v>352</v>
      </c>
      <c r="C33" s="266" t="s">
        <v>30</v>
      </c>
      <c r="D33" s="273">
        <f>+'21'!K19</f>
        <v>12</v>
      </c>
      <c r="E33" s="268">
        <f>+'21 tubería 8"'!H42</f>
        <v>166283</v>
      </c>
      <c r="F33" s="269">
        <f t="shared" ref="F33:F34" si="7">ROUND(D33*E33,0)</f>
        <v>1995396</v>
      </c>
    </row>
    <row r="34" spans="1:6" ht="14.25" customHeight="1" x14ac:dyDescent="0.25">
      <c r="A34" s="264">
        <v>22</v>
      </c>
      <c r="B34" s="265" t="s">
        <v>351</v>
      </c>
      <c r="C34" s="266" t="s">
        <v>269</v>
      </c>
      <c r="D34" s="273">
        <f>+'22'!K19</f>
        <v>2</v>
      </c>
      <c r="E34" s="268">
        <f>+'22 empalme'!H42</f>
        <v>181097</v>
      </c>
      <c r="F34" s="269">
        <f t="shared" si="7"/>
        <v>362194</v>
      </c>
    </row>
    <row r="35" spans="1:6" ht="56.45" hidden="1" customHeight="1" x14ac:dyDescent="0.25">
      <c r="A35" s="264">
        <v>23</v>
      </c>
      <c r="B35" s="265" t="s">
        <v>353</v>
      </c>
      <c r="C35" s="266" t="s">
        <v>30</v>
      </c>
      <c r="D35" s="273">
        <f>+'23'!K21</f>
        <v>0</v>
      </c>
      <c r="E35" s="268">
        <f>+'23 Sumidero T'!H45</f>
        <v>1940398</v>
      </c>
      <c r="F35" s="269">
        <f t="shared" ref="F35:F36" si="8">ROUND(D35*E35,0)</f>
        <v>0</v>
      </c>
    </row>
    <row r="36" spans="1:6" ht="25.5" hidden="1" x14ac:dyDescent="0.25">
      <c r="A36" s="264">
        <v>24</v>
      </c>
      <c r="B36" s="265" t="s">
        <v>416</v>
      </c>
      <c r="C36" s="266" t="s">
        <v>26</v>
      </c>
      <c r="D36" s="273"/>
      <c r="E36" s="268">
        <f>+'24 Tapa con aro'!H42</f>
        <v>1203517</v>
      </c>
      <c r="F36" s="269">
        <f t="shared" si="8"/>
        <v>0</v>
      </c>
    </row>
    <row r="37" spans="1:6" ht="38.25" hidden="1" x14ac:dyDescent="0.25">
      <c r="A37" s="264">
        <v>25</v>
      </c>
      <c r="B37" s="265" t="s">
        <v>384</v>
      </c>
      <c r="C37" s="266" t="s">
        <v>382</v>
      </c>
      <c r="D37" s="273">
        <f>+'25'!K21</f>
        <v>0</v>
      </c>
      <c r="E37" s="268">
        <f>+'25 Señalización simbolos'!H41</f>
        <v>123260</v>
      </c>
      <c r="F37" s="269">
        <f t="shared" ref="F37:F38" si="9">ROUND(D37*E37,0)</f>
        <v>0</v>
      </c>
    </row>
    <row r="38" spans="1:6" ht="26.25" thickBot="1" x14ac:dyDescent="0.3">
      <c r="A38" s="264">
        <v>26</v>
      </c>
      <c r="B38" s="265" t="s">
        <v>385</v>
      </c>
      <c r="C38" s="266" t="s">
        <v>30</v>
      </c>
      <c r="D38" s="273">
        <f>+'26'!K21</f>
        <v>6</v>
      </c>
      <c r="E38" s="268">
        <f>+'26 Reductor'!H47</f>
        <v>1000784</v>
      </c>
      <c r="F38" s="269">
        <f t="shared" si="9"/>
        <v>6004704</v>
      </c>
    </row>
    <row r="39" spans="1:6" ht="13.9" customHeight="1" thickBot="1" x14ac:dyDescent="0.3">
      <c r="A39" s="1006" t="s">
        <v>293</v>
      </c>
      <c r="B39" s="793"/>
      <c r="C39" s="793"/>
      <c r="D39" s="793"/>
      <c r="E39" s="1007"/>
      <c r="F39" s="277">
        <f>+SUM(F7:F38)</f>
        <v>238971392</v>
      </c>
    </row>
    <row r="40" spans="1:6" ht="14.25" customHeight="1" x14ac:dyDescent="0.25">
      <c r="A40" s="278" t="s">
        <v>294</v>
      </c>
      <c r="B40" s="279"/>
      <c r="C40" s="280"/>
      <c r="D40" s="281"/>
      <c r="E40" s="282"/>
      <c r="F40" s="283">
        <f>ROUND(F39/(1+E41+E42),2)</f>
        <v>174431672.99000001</v>
      </c>
    </row>
    <row r="41" spans="1:6" ht="14.25" customHeight="1" x14ac:dyDescent="0.25">
      <c r="A41" s="284" t="s">
        <v>295</v>
      </c>
      <c r="B41" s="285"/>
      <c r="C41" s="285"/>
      <c r="D41" s="285"/>
      <c r="E41" s="286">
        <v>0.32</v>
      </c>
      <c r="F41" s="287">
        <f>ROUND(F40*E41,2)</f>
        <v>55818135.359999999</v>
      </c>
    </row>
    <row r="42" spans="1:6" ht="14.25" customHeight="1" thickBot="1" x14ac:dyDescent="0.3">
      <c r="A42" s="288" t="s">
        <v>138</v>
      </c>
      <c r="B42" s="289"/>
      <c r="C42" s="289"/>
      <c r="D42" s="289"/>
      <c r="E42" s="290">
        <v>0.05</v>
      </c>
      <c r="F42" s="291">
        <f>ROUND(F40*E42,2)</f>
        <v>8721583.6500000004</v>
      </c>
    </row>
    <row r="43" spans="1:6" ht="14.25" customHeight="1" thickBot="1" x14ac:dyDescent="0.3">
      <c r="A43" s="989" t="s">
        <v>293</v>
      </c>
      <c r="B43" s="796"/>
      <c r="C43" s="796"/>
      <c r="D43" s="796"/>
      <c r="E43" s="990"/>
      <c r="F43" s="292">
        <f>ROUND(SUM(F40:F42),0)</f>
        <v>238971392</v>
      </c>
    </row>
    <row r="44" spans="1:6" ht="14.25" customHeight="1" x14ac:dyDescent="0.25">
      <c r="A44" s="262"/>
      <c r="B44" s="263"/>
      <c r="C44" s="262"/>
      <c r="D44" s="262"/>
      <c r="E44" s="262"/>
      <c r="F44" s="611"/>
    </row>
    <row r="45" spans="1:6" ht="14.25" customHeight="1" x14ac:dyDescent="0.25">
      <c r="A45" s="262"/>
      <c r="B45" s="263"/>
      <c r="C45" s="262"/>
      <c r="D45" s="262"/>
      <c r="E45" s="262"/>
      <c r="F45" s="611"/>
    </row>
    <row r="46" spans="1:6" ht="14.25" customHeight="1" x14ac:dyDescent="0.25">
      <c r="A46" s="262"/>
      <c r="B46" s="263"/>
      <c r="C46" s="262"/>
      <c r="D46" s="262"/>
      <c r="E46" s="262"/>
      <c r="F46" s="612"/>
    </row>
    <row r="47" spans="1:6" ht="14.25" customHeight="1" x14ac:dyDescent="0.25">
      <c r="A47" s="991"/>
      <c r="B47" s="799"/>
      <c r="C47" s="799"/>
      <c r="D47" s="262"/>
      <c r="E47" s="262"/>
      <c r="F47" s="262"/>
    </row>
    <row r="48" spans="1:6" ht="14.25" customHeight="1" x14ac:dyDescent="0.25">
      <c r="A48" s="992"/>
      <c r="B48" s="799"/>
      <c r="C48" s="799"/>
      <c r="D48" s="262"/>
      <c r="E48" s="262"/>
      <c r="F48" s="262"/>
    </row>
    <row r="49" spans="1:6" ht="14.25" customHeight="1" x14ac:dyDescent="0.25">
      <c r="A49" s="993"/>
      <c r="B49" s="799"/>
      <c r="C49" s="799"/>
      <c r="D49" s="262"/>
      <c r="E49" s="262"/>
      <c r="F49" s="262"/>
    </row>
  </sheetData>
  <mergeCells count="11">
    <mergeCell ref="A43:E43"/>
    <mergeCell ref="A47:C47"/>
    <mergeCell ref="A48:C48"/>
    <mergeCell ref="A49:C49"/>
    <mergeCell ref="A1:F1"/>
    <mergeCell ref="A2:F2"/>
    <mergeCell ref="A4:A5"/>
    <mergeCell ref="B4:B5"/>
    <mergeCell ref="C4:C5"/>
    <mergeCell ref="D4:F4"/>
    <mergeCell ref="A39:E39"/>
  </mergeCells>
  <printOptions horizontalCentered="1"/>
  <pageMargins left="0.70866141732283472" right="0.70866141732283472" top="0.74803149606299213" bottom="0.74803149606299213" header="0" footer="0"/>
  <pageSetup scale="81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4" tint="0.59999389629810485"/>
    <pageSetUpPr fitToPage="1"/>
  </sheetPr>
  <dimension ref="A1:O52"/>
  <sheetViews>
    <sheetView showGridLines="0" view="pageBreakPreview" zoomScale="60" zoomScaleNormal="40" workbookViewId="0">
      <selection activeCell="F66" sqref="F66"/>
    </sheetView>
  </sheetViews>
  <sheetFormatPr baseColWidth="10" defaultColWidth="14.42578125" defaultRowHeight="15" customHeight="1" x14ac:dyDescent="0.25"/>
  <cols>
    <col min="1" max="1" width="7.5703125" customWidth="1"/>
    <col min="2" max="2" width="44.28515625" customWidth="1"/>
    <col min="3" max="3" width="9.28515625" customWidth="1"/>
    <col min="4" max="4" width="13" customWidth="1"/>
    <col min="5" max="5" width="12" customWidth="1"/>
    <col min="6" max="6" width="18" bestFit="1" customWidth="1"/>
    <col min="7" max="7" width="16.85546875" bestFit="1" customWidth="1"/>
    <col min="8" max="8" width="17" bestFit="1" customWidth="1"/>
    <col min="9" max="13" width="16.85546875" bestFit="1" customWidth="1"/>
    <col min="14" max="14" width="19.85546875" bestFit="1" customWidth="1"/>
    <col min="15" max="15" width="16.42578125" bestFit="1" customWidth="1"/>
    <col min="16" max="22" width="12.5703125" customWidth="1"/>
  </cols>
  <sheetData>
    <row r="1" spans="1:15" ht="21.75" customHeight="1" x14ac:dyDescent="0.25">
      <c r="A1" s="1017" t="s">
        <v>249</v>
      </c>
      <c r="B1" s="793"/>
      <c r="C1" s="793"/>
      <c r="D1" s="793"/>
      <c r="E1" s="793"/>
      <c r="F1" s="793"/>
      <c r="G1" s="793"/>
      <c r="H1" s="793"/>
      <c r="I1" s="793"/>
      <c r="J1" s="793"/>
      <c r="K1" s="793"/>
      <c r="L1" s="793"/>
      <c r="M1" s="793"/>
      <c r="N1" s="793"/>
      <c r="O1" s="794"/>
    </row>
    <row r="2" spans="1:15" ht="22.5" customHeight="1" x14ac:dyDescent="0.25">
      <c r="A2" s="1018" t="str">
        <f>'PRESUPUESTO DE OBRA'!A2</f>
        <v>CONSTRUCCIÓN DE PAVIMENTO RÍGIDO EN LA CALLE 4 ENTRE CARRERAS 7 Y 8 SECTOR LA CÁRCEL DEL MUNICIPIO DE AGUADAS, CALDAS</v>
      </c>
      <c r="B2" s="1019"/>
      <c r="C2" s="1019"/>
      <c r="D2" s="1019"/>
      <c r="E2" s="1019"/>
      <c r="F2" s="1019"/>
      <c r="G2" s="1019"/>
      <c r="H2" s="1019"/>
      <c r="I2" s="1019"/>
      <c r="J2" s="1019"/>
      <c r="K2" s="1019"/>
      <c r="L2" s="1019"/>
      <c r="M2" s="1019"/>
      <c r="N2" s="1019"/>
      <c r="O2" s="1020"/>
    </row>
    <row r="3" spans="1:15" ht="3.75" customHeight="1" x14ac:dyDescent="0.25">
      <c r="A3" s="231"/>
      <c r="B3" s="232"/>
      <c r="C3" s="232"/>
      <c r="D3" s="233"/>
      <c r="E3" s="233"/>
      <c r="F3" s="233"/>
      <c r="G3" s="232"/>
      <c r="H3" s="232"/>
      <c r="I3" s="232"/>
      <c r="J3" s="232"/>
      <c r="K3" s="232"/>
      <c r="L3" s="232"/>
      <c r="M3" s="232"/>
      <c r="N3" s="232"/>
      <c r="O3" s="234"/>
    </row>
    <row r="4" spans="1:15" ht="3.75" customHeight="1" x14ac:dyDescent="0.25">
      <c r="A4" s="224"/>
      <c r="B4" s="235"/>
      <c r="C4" s="224"/>
      <c r="D4" s="234"/>
      <c r="E4" s="234"/>
      <c r="F4" s="234"/>
      <c r="G4" s="227"/>
      <c r="H4" s="227"/>
      <c r="I4" s="227"/>
      <c r="J4" s="227"/>
      <c r="K4" s="227"/>
      <c r="L4" s="227"/>
      <c r="M4" s="227"/>
      <c r="N4" s="227"/>
      <c r="O4" s="234"/>
    </row>
    <row r="5" spans="1:15" ht="18" customHeight="1" x14ac:dyDescent="0.25">
      <c r="A5" s="1021" t="s">
        <v>250</v>
      </c>
      <c r="B5" s="1023" t="s">
        <v>108</v>
      </c>
      <c r="C5" s="1023" t="s">
        <v>115</v>
      </c>
      <c r="D5" s="1023" t="s">
        <v>251</v>
      </c>
      <c r="E5" s="1023" t="s">
        <v>117</v>
      </c>
      <c r="F5" s="1025" t="s">
        <v>252</v>
      </c>
      <c r="G5" s="435" t="s">
        <v>253</v>
      </c>
      <c r="H5" s="436" t="s">
        <v>253</v>
      </c>
      <c r="I5" s="436" t="s">
        <v>253</v>
      </c>
      <c r="J5" s="436" t="s">
        <v>253</v>
      </c>
      <c r="K5" s="436" t="s">
        <v>253</v>
      </c>
      <c r="L5" s="436" t="s">
        <v>253</v>
      </c>
      <c r="M5" s="436" t="s">
        <v>253</v>
      </c>
      <c r="N5" s="436" t="s">
        <v>253</v>
      </c>
      <c r="O5" s="1025" t="s">
        <v>254</v>
      </c>
    </row>
    <row r="6" spans="1:15" ht="18" customHeight="1" x14ac:dyDescent="0.25">
      <c r="A6" s="1022"/>
      <c r="B6" s="1024"/>
      <c r="C6" s="1024"/>
      <c r="D6" s="1024"/>
      <c r="E6" s="1024"/>
      <c r="F6" s="1026"/>
      <c r="G6" s="437">
        <v>1</v>
      </c>
      <c r="H6" s="236">
        <v>2</v>
      </c>
      <c r="I6" s="236">
        <v>3</v>
      </c>
      <c r="J6" s="236">
        <v>4</v>
      </c>
      <c r="K6" s="236">
        <v>5</v>
      </c>
      <c r="L6" s="236">
        <v>6</v>
      </c>
      <c r="M6" s="236">
        <v>7</v>
      </c>
      <c r="N6" s="236">
        <v>8</v>
      </c>
      <c r="O6" s="1027"/>
    </row>
    <row r="7" spans="1:15" x14ac:dyDescent="0.25">
      <c r="A7" s="467"/>
      <c r="B7" s="237" t="str">
        <f>+'PRESUPUESTO DE OBRA'!B6</f>
        <v>PRELIMINARES</v>
      </c>
      <c r="C7" s="238"/>
      <c r="D7" s="239"/>
      <c r="E7" s="240"/>
      <c r="F7" s="468"/>
      <c r="G7" s="438"/>
      <c r="H7" s="241"/>
      <c r="I7" s="241"/>
      <c r="J7" s="241"/>
      <c r="K7" s="241"/>
      <c r="L7" s="241"/>
      <c r="M7" s="241"/>
      <c r="N7" s="241"/>
      <c r="O7" s="439"/>
    </row>
    <row r="8" spans="1:15" x14ac:dyDescent="0.25">
      <c r="A8" s="467">
        <f>+'PRESUPUESTO DE OBRA'!A7</f>
        <v>1</v>
      </c>
      <c r="B8" s="242" t="str">
        <f>+'PRESUPUESTO DE OBRA'!B7</f>
        <v xml:space="preserve">Localizacion y replanteo </v>
      </c>
      <c r="C8" s="238" t="str">
        <f>+'PRESUPUESTO DE OBRA'!C7</f>
        <v>ml</v>
      </c>
      <c r="D8" s="239">
        <f>+'PRESUPUESTO DE OBRA'!E7</f>
        <v>10841</v>
      </c>
      <c r="E8" s="240">
        <f>+'PRESUPUESTO DE OBRA'!D7</f>
        <v>63.2</v>
      </c>
      <c r="F8" s="469">
        <f>+'PRESUPUESTO DE OBRA'!F7</f>
        <v>685151</v>
      </c>
      <c r="G8" s="440">
        <f>+F8</f>
        <v>685151</v>
      </c>
      <c r="H8" s="243"/>
      <c r="I8" s="243"/>
      <c r="J8" s="243"/>
      <c r="K8" s="244"/>
      <c r="L8" s="243"/>
      <c r="M8" s="244"/>
      <c r="N8" s="244"/>
      <c r="O8" s="441">
        <f>+SUM(G8:N8)</f>
        <v>685151</v>
      </c>
    </row>
    <row r="9" spans="1:15" x14ac:dyDescent="0.25">
      <c r="A9" s="467"/>
      <c r="B9" s="242"/>
      <c r="C9" s="238"/>
      <c r="D9" s="239"/>
      <c r="E9" s="240"/>
      <c r="F9" s="469"/>
      <c r="G9" s="442"/>
      <c r="H9" s="243"/>
      <c r="I9" s="243"/>
      <c r="J9" s="243"/>
      <c r="K9" s="244"/>
      <c r="L9" s="243"/>
      <c r="M9" s="244"/>
      <c r="N9" s="244"/>
      <c r="O9" s="441"/>
    </row>
    <row r="10" spans="1:15" ht="32.450000000000003" customHeight="1" x14ac:dyDescent="0.25">
      <c r="A10" s="467">
        <f>+'PRESUPUESTO DE OBRA'!A8</f>
        <v>2</v>
      </c>
      <c r="B10" s="242" t="str">
        <f>+'PRESUPUESTO DE OBRA'!B8</f>
        <v>Cerramiento con tela verde y soportes de guadua cada 2 metros</v>
      </c>
      <c r="C10" s="238" t="str">
        <f>+'PRESUPUESTO DE OBRA'!C8</f>
        <v>ml</v>
      </c>
      <c r="D10" s="239">
        <f>+'PRESUPUESTO DE OBRA'!E8</f>
        <v>27593</v>
      </c>
      <c r="E10" s="240">
        <f>+'PRESUPUESTO DE OBRA'!D8</f>
        <v>139.4</v>
      </c>
      <c r="F10" s="469">
        <f>+'PRESUPUESTO DE OBRA'!F8</f>
        <v>3846464</v>
      </c>
      <c r="G10" s="443">
        <f>+F10</f>
        <v>3846464</v>
      </c>
      <c r="H10" s="244"/>
      <c r="I10" s="244"/>
      <c r="J10" s="244"/>
      <c r="K10" s="244"/>
      <c r="L10" s="244"/>
      <c r="M10" s="244"/>
      <c r="N10" s="244"/>
      <c r="O10" s="441">
        <f>+SUM(G10:N10)</f>
        <v>3846464</v>
      </c>
    </row>
    <row r="11" spans="1:15" x14ac:dyDescent="0.25">
      <c r="A11" s="467"/>
      <c r="B11" s="242"/>
      <c r="C11" s="238"/>
      <c r="D11" s="239"/>
      <c r="E11" s="240"/>
      <c r="F11" s="469"/>
      <c r="G11" s="444"/>
      <c r="H11" s="244"/>
      <c r="I11" s="244"/>
      <c r="J11" s="244"/>
      <c r="K11" s="244"/>
      <c r="L11" s="244"/>
      <c r="M11" s="244"/>
      <c r="N11" s="244"/>
      <c r="O11" s="445"/>
    </row>
    <row r="12" spans="1:15" x14ac:dyDescent="0.25">
      <c r="A12" s="467">
        <f>+'PRESUPUESTO DE OBRA'!A9</f>
        <v>3</v>
      </c>
      <c r="B12" s="242" t="str">
        <f>+'PRESUPUESTO DE OBRA'!B9</f>
        <v>Señal preventiva y reglamentaria</v>
      </c>
      <c r="C12" s="238" t="str">
        <f>+'PRESUPUESTO DE OBRA'!C9</f>
        <v>und</v>
      </c>
      <c r="D12" s="239">
        <f>+'PRESUPUESTO DE OBRA'!E9</f>
        <v>290027</v>
      </c>
      <c r="E12" s="240">
        <f>+'PRESUPUESTO DE OBRA'!D9</f>
        <v>6</v>
      </c>
      <c r="F12" s="469">
        <f>+'PRESUPUESTO DE OBRA'!F9</f>
        <v>1740162</v>
      </c>
      <c r="G12" s="440">
        <f>+F12</f>
        <v>1740162</v>
      </c>
      <c r="H12" s="244"/>
      <c r="I12" s="243"/>
      <c r="J12" s="244"/>
      <c r="K12" s="243"/>
      <c r="L12" s="245"/>
      <c r="M12" s="245"/>
      <c r="N12" s="244"/>
      <c r="O12" s="441">
        <f>+SUM(G12:N12)</f>
        <v>1740162</v>
      </c>
    </row>
    <row r="13" spans="1:15" x14ac:dyDescent="0.25">
      <c r="A13" s="467"/>
      <c r="B13" s="242"/>
      <c r="C13" s="238"/>
      <c r="D13" s="239"/>
      <c r="E13" s="240"/>
      <c r="F13" s="469"/>
      <c r="G13" s="442"/>
      <c r="H13" s="244"/>
      <c r="I13" s="243"/>
      <c r="J13" s="244"/>
      <c r="K13" s="243"/>
      <c r="L13" s="245"/>
      <c r="M13" s="245"/>
      <c r="N13" s="244"/>
      <c r="O13" s="441"/>
    </row>
    <row r="14" spans="1:15" x14ac:dyDescent="0.25">
      <c r="A14" s="467">
        <f>+'PRESUPUESTO DE OBRA'!A10</f>
        <v>4</v>
      </c>
      <c r="B14" s="242" t="str">
        <f>+'PRESUPUESTO DE OBRA'!B10</f>
        <v>Instalacion de valla institucional 2x4</v>
      </c>
      <c r="C14" s="238" t="str">
        <f>+'PRESUPUESTO DE OBRA'!C10</f>
        <v>und</v>
      </c>
      <c r="D14" s="239">
        <f>+'PRESUPUESTO DE OBRA'!E10</f>
        <v>1319929.4672251588</v>
      </c>
      <c r="E14" s="240">
        <f>+'PRESUPUESTO DE OBRA'!D10</f>
        <v>1</v>
      </c>
      <c r="F14" s="469">
        <f>+'PRESUPUESTO DE OBRA'!F10</f>
        <v>1319929</v>
      </c>
      <c r="G14" s="443">
        <f>+F14</f>
        <v>1319929</v>
      </c>
      <c r="H14" s="244"/>
      <c r="I14" s="244"/>
      <c r="J14" s="244"/>
      <c r="K14" s="244"/>
      <c r="L14" s="245"/>
      <c r="M14" s="245"/>
      <c r="N14" s="244"/>
      <c r="O14" s="441">
        <f>+SUM(G14:N14)</f>
        <v>1319929</v>
      </c>
    </row>
    <row r="15" spans="1:15" x14ac:dyDescent="0.25">
      <c r="A15" s="467"/>
      <c r="B15" s="242"/>
      <c r="C15" s="238"/>
      <c r="D15" s="239"/>
      <c r="E15" s="240"/>
      <c r="F15" s="469"/>
      <c r="G15" s="444"/>
      <c r="H15" s="244"/>
      <c r="I15" s="244"/>
      <c r="J15" s="244"/>
      <c r="K15" s="244"/>
      <c r="L15" s="245"/>
      <c r="M15" s="245"/>
      <c r="N15" s="244"/>
      <c r="O15" s="445"/>
    </row>
    <row r="16" spans="1:15" x14ac:dyDescent="0.25">
      <c r="A16" s="467"/>
      <c r="B16" s="237" t="str">
        <f>+'PRESUPUESTO DE OBRA'!B11</f>
        <v>DEMOLICIONES</v>
      </c>
      <c r="C16" s="238"/>
      <c r="D16" s="239"/>
      <c r="E16" s="240"/>
      <c r="F16" s="469"/>
      <c r="G16" s="446"/>
      <c r="H16" s="245"/>
      <c r="I16" s="243"/>
      <c r="J16" s="245"/>
      <c r="K16" s="243"/>
      <c r="L16" s="244"/>
      <c r="M16" s="245"/>
      <c r="N16" s="243"/>
      <c r="O16" s="441"/>
    </row>
    <row r="17" spans="1:15" x14ac:dyDescent="0.25">
      <c r="A17" s="467">
        <f>+'PRESUPUESTO DE OBRA'!A12</f>
        <v>5</v>
      </c>
      <c r="B17" s="242" t="str">
        <f>+'PRESUPUESTO DE OBRA'!B12</f>
        <v>Corte con disco abrasivo</v>
      </c>
      <c r="C17" s="238" t="str">
        <f>+'PRESUPUESTO DE OBRA'!C12</f>
        <v>ml</v>
      </c>
      <c r="D17" s="239">
        <f>+'PRESUPUESTO DE OBRA'!E12</f>
        <v>15493</v>
      </c>
      <c r="E17" s="240">
        <f>+'PRESUPUESTO DE OBRA'!D12</f>
        <v>204.8</v>
      </c>
      <c r="F17" s="469">
        <f>+'PRESUPUESTO DE OBRA'!F12</f>
        <v>3172966</v>
      </c>
      <c r="G17" s="443">
        <f>+F17</f>
        <v>3172966</v>
      </c>
      <c r="H17" s="245"/>
      <c r="I17" s="246"/>
      <c r="J17" s="246"/>
      <c r="K17" s="246"/>
      <c r="L17" s="246"/>
      <c r="M17" s="246"/>
      <c r="N17" s="246"/>
      <c r="O17" s="441">
        <f>+SUM(G17:N17)</f>
        <v>3172966</v>
      </c>
    </row>
    <row r="18" spans="1:15" x14ac:dyDescent="0.25">
      <c r="A18" s="467"/>
      <c r="B18" s="242"/>
      <c r="C18" s="238"/>
      <c r="D18" s="239"/>
      <c r="E18" s="240"/>
      <c r="F18" s="469"/>
      <c r="G18" s="447"/>
      <c r="H18" s="245"/>
      <c r="I18" s="246"/>
      <c r="J18" s="246"/>
      <c r="K18" s="246"/>
      <c r="L18" s="246"/>
      <c r="M18" s="246"/>
      <c r="N18" s="246"/>
      <c r="O18" s="441"/>
    </row>
    <row r="19" spans="1:15" ht="49.9" customHeight="1" x14ac:dyDescent="0.25">
      <c r="A19" s="467">
        <f>+'PRESUPUESTO DE OBRA'!A27</f>
        <v>17</v>
      </c>
      <c r="B19" s="242" t="str">
        <f>+'PRESUPUESTO DE OBRA'!B27</f>
        <v>Suministro e instalacion de sello elastomerico de junta de pavimento rigido 5mm</v>
      </c>
      <c r="C19" s="238" t="str">
        <f>+'PRESUPUESTO DE OBRA'!C27</f>
        <v>ml</v>
      </c>
      <c r="D19" s="239">
        <f>+'PRESUPUESTO DE OBRA'!E27</f>
        <v>18380</v>
      </c>
      <c r="E19" s="240">
        <f>+'PRESUPUESTO DE OBRA'!D27</f>
        <v>192</v>
      </c>
      <c r="F19" s="469">
        <f>+'PRESUPUESTO DE OBRA'!F27</f>
        <v>3528960</v>
      </c>
      <c r="G19" s="443"/>
      <c r="H19" s="246"/>
      <c r="I19" s="246"/>
      <c r="J19" s="246"/>
      <c r="K19" s="246"/>
      <c r="L19" s="246"/>
      <c r="M19" s="246">
        <f>+F19/2</f>
        <v>1764480</v>
      </c>
      <c r="N19" s="246">
        <f>+F19/2</f>
        <v>1764480</v>
      </c>
      <c r="O19" s="441">
        <f>+SUM(G19:N19)</f>
        <v>3528960</v>
      </c>
    </row>
    <row r="20" spans="1:15" x14ac:dyDescent="0.25">
      <c r="A20" s="467"/>
      <c r="B20" s="242"/>
      <c r="C20" s="238"/>
      <c r="D20" s="239"/>
      <c r="E20" s="240"/>
      <c r="F20" s="469"/>
      <c r="G20" s="443"/>
      <c r="H20" s="246"/>
      <c r="I20" s="246"/>
      <c r="J20" s="246"/>
      <c r="K20" s="246"/>
      <c r="L20" s="246"/>
      <c r="M20" s="247"/>
      <c r="N20" s="247"/>
      <c r="O20" s="448"/>
    </row>
    <row r="21" spans="1:15" ht="43.15" customHeight="1" x14ac:dyDescent="0.25">
      <c r="A21" s="467">
        <f>+'PRESUPUESTO DE OBRA'!A13</f>
        <v>6</v>
      </c>
      <c r="B21" s="242" t="str">
        <f>+'PRESUPUESTO DE OBRA'!B13</f>
        <v>Demolicion de estructuras en concreto hidraulico Incluye andenes, graderia y cañuelas</v>
      </c>
      <c r="C21" s="238" t="str">
        <f>+'PRESUPUESTO DE OBRA'!C13</f>
        <v>m³</v>
      </c>
      <c r="D21" s="239">
        <f>+'PRESUPUESTO DE OBRA'!E13</f>
        <v>166137</v>
      </c>
      <c r="E21" s="240">
        <f>+'PRESUPUESTO DE OBRA'!D13</f>
        <v>54.85</v>
      </c>
      <c r="F21" s="469">
        <f>+'PRESUPUESTO DE OBRA'!F13</f>
        <v>9112614</v>
      </c>
      <c r="G21" s="443">
        <f>+F21/2</f>
        <v>4556307</v>
      </c>
      <c r="H21" s="246">
        <f>+F21/2</f>
        <v>4556307</v>
      </c>
      <c r="I21" s="246"/>
      <c r="J21" s="246"/>
      <c r="K21" s="246"/>
      <c r="L21" s="246"/>
      <c r="M21" s="246"/>
      <c r="N21" s="246"/>
      <c r="O21" s="441">
        <f>+SUM(G21:N21)</f>
        <v>9112614</v>
      </c>
    </row>
    <row r="22" spans="1:15" ht="15.75" customHeight="1" x14ac:dyDescent="0.25">
      <c r="A22" s="467"/>
      <c r="B22" s="242"/>
      <c r="C22" s="238"/>
      <c r="D22" s="239"/>
      <c r="E22" s="240"/>
      <c r="F22" s="469"/>
      <c r="G22" s="447"/>
      <c r="H22" s="247"/>
      <c r="I22" s="246"/>
      <c r="J22" s="246"/>
      <c r="K22" s="246"/>
      <c r="L22" s="246"/>
      <c r="M22" s="246"/>
      <c r="N22" s="246"/>
      <c r="O22" s="449"/>
    </row>
    <row r="23" spans="1:15" ht="15.75" customHeight="1" x14ac:dyDescent="0.25">
      <c r="A23" s="467"/>
      <c r="B23" s="237" t="str">
        <f>+'PRESUPUESTO DE OBRA'!B14</f>
        <v>EXCAVACION</v>
      </c>
      <c r="C23" s="238"/>
      <c r="D23" s="239"/>
      <c r="E23" s="240"/>
      <c r="F23" s="469"/>
      <c r="G23" s="443"/>
      <c r="H23" s="246"/>
      <c r="I23" s="246"/>
      <c r="J23" s="246"/>
      <c r="K23" s="246"/>
      <c r="L23" s="246"/>
      <c r="M23" s="246"/>
      <c r="N23" s="246"/>
      <c r="O23" s="448"/>
    </row>
    <row r="24" spans="1:15" ht="15.75" customHeight="1" x14ac:dyDescent="0.25">
      <c r="A24" s="467">
        <f>+'PRESUPUESTO DE OBRA'!A16</f>
        <v>8</v>
      </c>
      <c r="B24" s="242" t="str">
        <f>+'PRESUPUESTO DE OBRA'!B16</f>
        <v>En conglomerado</v>
      </c>
      <c r="C24" s="238" t="str">
        <f>+'PRESUPUESTO DE OBRA'!C16</f>
        <v>m³</v>
      </c>
      <c r="D24" s="239">
        <f>+'PRESUPUESTO DE OBRA'!E16</f>
        <v>64053</v>
      </c>
      <c r="E24" s="240">
        <f>+'PRESUPUESTO DE OBRA'!D16</f>
        <v>78.3</v>
      </c>
      <c r="F24" s="469">
        <f>+'PRESUPUESTO DE OBRA'!F16</f>
        <v>5015350</v>
      </c>
      <c r="G24" s="450"/>
      <c r="H24" s="248">
        <f>+F24</f>
        <v>5015350</v>
      </c>
      <c r="I24" s="246"/>
      <c r="J24" s="246"/>
      <c r="K24" s="246"/>
      <c r="L24" s="248"/>
      <c r="M24" s="248"/>
      <c r="N24" s="248"/>
      <c r="O24" s="441">
        <f>+SUM(G24:N24)</f>
        <v>5015350</v>
      </c>
    </row>
    <row r="25" spans="1:15" ht="15.75" customHeight="1" x14ac:dyDescent="0.25">
      <c r="A25" s="467"/>
      <c r="B25" s="242"/>
      <c r="C25" s="238"/>
      <c r="D25" s="239"/>
      <c r="E25" s="240"/>
      <c r="F25" s="469"/>
      <c r="G25" s="451"/>
      <c r="H25" s="249"/>
      <c r="I25" s="246"/>
      <c r="J25" s="246"/>
      <c r="K25" s="246"/>
      <c r="L25" s="250"/>
      <c r="M25" s="250"/>
      <c r="N25" s="250"/>
      <c r="O25" s="449"/>
    </row>
    <row r="26" spans="1:15" ht="30.6" customHeight="1" x14ac:dyDescent="0.25">
      <c r="A26" s="467">
        <f>+'PRESUPUESTO DE OBRA'!A17</f>
        <v>9</v>
      </c>
      <c r="B26" s="242" t="str">
        <f>+'PRESUPUESTO DE OBRA'!B17</f>
        <v>Retiro de material sobrante en vehiculo automotor</v>
      </c>
      <c r="C26" s="238" t="str">
        <f>+'PRESUPUESTO DE OBRA'!C17</f>
        <v>m³</v>
      </c>
      <c r="D26" s="239">
        <f>+'PRESUPUESTO DE OBRA'!E17</f>
        <v>67259</v>
      </c>
      <c r="E26" s="240">
        <f>+'PRESUPUESTO DE OBRA'!D17</f>
        <v>201.95</v>
      </c>
      <c r="F26" s="469">
        <f>+'PRESUPUESTO DE OBRA'!F17</f>
        <v>13582955</v>
      </c>
      <c r="G26" s="443">
        <f>+F26/2</f>
        <v>6791477.5</v>
      </c>
      <c r="H26" s="246">
        <f>+G26</f>
        <v>6791477.5</v>
      </c>
      <c r="I26" s="246"/>
      <c r="J26" s="246"/>
      <c r="K26" s="246"/>
      <c r="L26" s="246"/>
      <c r="M26" s="246"/>
      <c r="N26" s="246"/>
      <c r="O26" s="441">
        <f>+SUM(G26:N26)</f>
        <v>13582955</v>
      </c>
    </row>
    <row r="27" spans="1:15" ht="15.75" customHeight="1" x14ac:dyDescent="0.25">
      <c r="A27" s="467"/>
      <c r="B27" s="242"/>
      <c r="C27" s="238"/>
      <c r="D27" s="239"/>
      <c r="E27" s="240"/>
      <c r="F27" s="469"/>
      <c r="G27" s="452"/>
      <c r="H27" s="251"/>
      <c r="I27" s="246"/>
      <c r="J27" s="246"/>
      <c r="K27" s="246"/>
      <c r="L27" s="246"/>
      <c r="M27" s="246"/>
      <c r="N27" s="246"/>
      <c r="O27" s="448"/>
    </row>
    <row r="28" spans="1:15" ht="15.75" customHeight="1" x14ac:dyDescent="0.25">
      <c r="A28" s="467"/>
      <c r="B28" s="237" t="str">
        <f>+'PRESUPUESTO DE OBRA'!B18</f>
        <v>LLENOS</v>
      </c>
      <c r="C28" s="238"/>
      <c r="D28" s="239"/>
      <c r="E28" s="240"/>
      <c r="F28" s="469"/>
      <c r="G28" s="443"/>
      <c r="H28" s="246"/>
      <c r="I28" s="246"/>
      <c r="J28" s="246"/>
      <c r="K28" s="246"/>
      <c r="L28" s="246"/>
      <c r="M28" s="246"/>
      <c r="N28" s="246"/>
      <c r="O28" s="449"/>
    </row>
    <row r="29" spans="1:15" ht="15.75" customHeight="1" x14ac:dyDescent="0.25">
      <c r="A29" s="467">
        <f>+'PRESUPUESTO DE OBRA'!A21</f>
        <v>12</v>
      </c>
      <c r="B29" s="242" t="str">
        <f>+'PRESUPUESTO DE OBRA'!B21</f>
        <v>Sub base para pavimento compactada</v>
      </c>
      <c r="C29" s="238" t="str">
        <f>+'PRESUPUESTO DE OBRA'!C21</f>
        <v>m³</v>
      </c>
      <c r="D29" s="239">
        <f>+'PRESUPUESTO DE OBRA'!E21</f>
        <v>264105</v>
      </c>
      <c r="E29" s="240">
        <f>+'PRESUPUESTO DE OBRA'!D21</f>
        <v>77.58</v>
      </c>
      <c r="F29" s="469">
        <f>+'PRESUPUESTO DE OBRA'!F21</f>
        <v>20489266</v>
      </c>
      <c r="G29" s="453"/>
      <c r="H29" s="246"/>
      <c r="I29" s="246">
        <f>+F29/2</f>
        <v>10244633</v>
      </c>
      <c r="J29" s="246">
        <f>+I29</f>
        <v>10244633</v>
      </c>
      <c r="K29" s="246"/>
      <c r="L29" s="246"/>
      <c r="M29" s="246"/>
      <c r="N29" s="246"/>
      <c r="O29" s="441">
        <f>+SUM(G29:N29)</f>
        <v>20489266</v>
      </c>
    </row>
    <row r="30" spans="1:15" ht="15.75" customHeight="1" x14ac:dyDescent="0.25">
      <c r="A30" s="467"/>
      <c r="B30" s="242"/>
      <c r="C30" s="238"/>
      <c r="D30" s="239"/>
      <c r="E30" s="240"/>
      <c r="F30" s="469"/>
      <c r="G30" s="453"/>
      <c r="H30" s="246"/>
      <c r="I30" s="252"/>
      <c r="J30" s="252"/>
      <c r="K30" s="246"/>
      <c r="L30" s="246"/>
      <c r="M30" s="246"/>
      <c r="N30" s="246"/>
      <c r="O30" s="448"/>
    </row>
    <row r="31" spans="1:15" ht="15.75" customHeight="1" x14ac:dyDescent="0.25">
      <c r="A31" s="467">
        <f>+'PRESUPUESTO DE OBRA'!A22</f>
        <v>13</v>
      </c>
      <c r="B31" s="242" t="str">
        <f>+'PRESUPUESTO DE OBRA'!B22</f>
        <v>Afirmado compactado</v>
      </c>
      <c r="C31" s="238" t="str">
        <f>+'PRESUPUESTO DE OBRA'!C22</f>
        <v>m³</v>
      </c>
      <c r="D31" s="239">
        <f>+'PRESUPUESTO DE OBRA'!E22</f>
        <v>195259</v>
      </c>
      <c r="E31" s="240">
        <f>+'PRESUPUESTO DE OBRA'!D22</f>
        <v>39.51</v>
      </c>
      <c r="F31" s="469">
        <f>+'PRESUPUESTO DE OBRA'!F22</f>
        <v>7714683</v>
      </c>
      <c r="G31" s="443"/>
      <c r="H31" s="246"/>
      <c r="I31" s="246">
        <f>+F31/2</f>
        <v>3857341.5</v>
      </c>
      <c r="J31" s="246">
        <f>+I31</f>
        <v>3857341.5</v>
      </c>
      <c r="K31" s="246"/>
      <c r="L31" s="246"/>
      <c r="M31" s="246"/>
      <c r="N31" s="246"/>
      <c r="O31" s="441">
        <f>+SUM(G31:N31)</f>
        <v>7714683</v>
      </c>
    </row>
    <row r="32" spans="1:15" ht="15" customHeight="1" x14ac:dyDescent="0.25">
      <c r="A32" s="467"/>
      <c r="B32" s="242"/>
      <c r="C32" s="238"/>
      <c r="D32" s="239"/>
      <c r="E32" s="240"/>
      <c r="F32" s="469"/>
      <c r="G32" s="443"/>
      <c r="H32" s="246"/>
      <c r="I32" s="246"/>
      <c r="J32" s="246"/>
      <c r="K32" s="246"/>
      <c r="L32" s="246"/>
      <c r="M32" s="246"/>
      <c r="N32" s="246"/>
      <c r="O32" s="449"/>
    </row>
    <row r="33" spans="1:15" ht="15.75" customHeight="1" x14ac:dyDescent="0.25">
      <c r="A33" s="467"/>
      <c r="B33" s="237" t="str">
        <f>+'PRESUPUESTO DE OBRA'!B23</f>
        <v>CONCRETOS</v>
      </c>
      <c r="C33" s="238"/>
      <c r="D33" s="239"/>
      <c r="E33" s="240"/>
      <c r="F33" s="469"/>
      <c r="G33" s="443">
        <f>+F33/2</f>
        <v>0</v>
      </c>
      <c r="H33" s="246">
        <f>+G33</f>
        <v>0</v>
      </c>
      <c r="I33" s="246"/>
      <c r="J33" s="246"/>
      <c r="K33" s="246"/>
      <c r="L33" s="246"/>
      <c r="M33" s="246"/>
      <c r="N33" s="246"/>
      <c r="O33" s="448"/>
    </row>
    <row r="34" spans="1:15" ht="31.15" customHeight="1" x14ac:dyDescent="0.25">
      <c r="A34" s="467" t="e">
        <f>+'PRESUPUESTO DE OBRA'!#REF!</f>
        <v>#REF!</v>
      </c>
      <c r="B34" s="242" t="e">
        <f>+'PRESUPUESTO DE OBRA'!#REF!</f>
        <v>#REF!</v>
      </c>
      <c r="C34" s="238" t="e">
        <f>+'PRESUPUESTO DE OBRA'!#REF!</f>
        <v>#REF!</v>
      </c>
      <c r="D34" s="239" t="e">
        <f>+'PRESUPUESTO DE OBRA'!#REF!</f>
        <v>#REF!</v>
      </c>
      <c r="E34" s="240" t="e">
        <f>+'PRESUPUESTO DE OBRA'!#REF!</f>
        <v>#REF!</v>
      </c>
      <c r="F34" s="469" t="e">
        <f>+'PRESUPUESTO DE OBRA'!#REF!</f>
        <v>#REF!</v>
      </c>
      <c r="G34" s="443"/>
      <c r="H34" s="246"/>
      <c r="I34" s="246"/>
      <c r="J34" s="246"/>
      <c r="K34" s="246"/>
      <c r="L34" s="246"/>
      <c r="M34" s="246" t="e">
        <f>+F34/2</f>
        <v>#REF!</v>
      </c>
      <c r="N34" s="246" t="e">
        <f>+F34/2</f>
        <v>#REF!</v>
      </c>
      <c r="O34" s="441" t="e">
        <f>+SUM(G34:N34)</f>
        <v>#REF!</v>
      </c>
    </row>
    <row r="35" spans="1:15" ht="15.75" customHeight="1" x14ac:dyDescent="0.25">
      <c r="A35" s="467"/>
      <c r="B35" s="242"/>
      <c r="C35" s="238"/>
      <c r="D35" s="239"/>
      <c r="E35" s="240"/>
      <c r="F35" s="469"/>
      <c r="G35" s="443"/>
      <c r="H35" s="246"/>
      <c r="I35" s="246"/>
      <c r="J35" s="246"/>
      <c r="K35" s="246"/>
      <c r="L35" s="246"/>
      <c r="M35" s="253"/>
      <c r="N35" s="253"/>
      <c r="O35" s="449"/>
    </row>
    <row r="36" spans="1:15" ht="31.15" customHeight="1" x14ac:dyDescent="0.25">
      <c r="A36" s="467">
        <f>+'PRESUPUESTO DE OBRA'!A25</f>
        <v>15</v>
      </c>
      <c r="B36" s="242" t="str">
        <f>+'PRESUPUESTO DE OBRA'!B25</f>
        <v xml:space="preserve">Concreto para pavimento 42MR hecho en obra incluye formaleta y acelerante a 7 días </v>
      </c>
      <c r="C36" s="238" t="str">
        <f>+'PRESUPUESTO DE OBRA'!C25</f>
        <v>m³</v>
      </c>
      <c r="D36" s="239">
        <f>+'PRESUPUESTO DE OBRA'!E25</f>
        <v>1813633</v>
      </c>
      <c r="E36" s="240">
        <f>+'PRESUPUESTO DE OBRA'!D25</f>
        <v>69.819999999999993</v>
      </c>
      <c r="F36" s="469">
        <f>+'PRESUPUESTO DE OBRA'!F25</f>
        <v>126627856</v>
      </c>
      <c r="G36" s="443"/>
      <c r="H36" s="246"/>
      <c r="I36" s="246"/>
      <c r="J36" s="246">
        <f>+F36/4</f>
        <v>31656964</v>
      </c>
      <c r="K36" s="246">
        <f>+F36/4</f>
        <v>31656964</v>
      </c>
      <c r="L36" s="254">
        <f>+F36/4</f>
        <v>31656964</v>
      </c>
      <c r="M36" s="254">
        <f>+F36/4</f>
        <v>31656964</v>
      </c>
      <c r="N36" s="250"/>
      <c r="O36" s="441">
        <f>+SUM(G36:N36)</f>
        <v>126627856</v>
      </c>
    </row>
    <row r="37" spans="1:15" ht="15.75" customHeight="1" x14ac:dyDescent="0.25">
      <c r="A37" s="467"/>
      <c r="B37" s="242"/>
      <c r="C37" s="238"/>
      <c r="D37" s="239"/>
      <c r="E37" s="240"/>
      <c r="F37" s="469"/>
      <c r="G37" s="443"/>
      <c r="H37" s="246"/>
      <c r="I37" s="246"/>
      <c r="J37" s="255"/>
      <c r="K37" s="255"/>
      <c r="L37" s="256"/>
      <c r="M37" s="256"/>
      <c r="N37" s="250"/>
      <c r="O37" s="448"/>
    </row>
    <row r="38" spans="1:15" ht="43.15" customHeight="1" x14ac:dyDescent="0.25">
      <c r="A38" s="467">
        <f>+'PRESUPUESTO DE OBRA'!A26</f>
        <v>16</v>
      </c>
      <c r="B38" s="242" t="str">
        <f>+'PRESUPUESTO DE OBRA'!B26</f>
        <v xml:space="preserve">Suministro e instalación de bordillo en concreto de 3000 psi, ancho 15cm, altura variable, incluye formaleta </v>
      </c>
      <c r="C38" s="238" t="str">
        <f>+'PRESUPUESTO DE OBRA'!C26</f>
        <v>ml</v>
      </c>
      <c r="D38" s="239">
        <f>+'PRESUPUESTO DE OBRA'!E26</f>
        <v>95583.9</v>
      </c>
      <c r="E38" s="240">
        <f>+'PRESUPUESTO DE OBRA'!D26</f>
        <v>106.4</v>
      </c>
      <c r="F38" s="469">
        <f>+'PRESUPUESTO DE OBRA'!F26</f>
        <v>10170127</v>
      </c>
      <c r="G38" s="450"/>
      <c r="H38" s="248"/>
      <c r="I38" s="248"/>
      <c r="J38" s="248"/>
      <c r="K38" s="250">
        <f>+F38/3</f>
        <v>3390042.3333333335</v>
      </c>
      <c r="L38" s="250">
        <f>+F38/3</f>
        <v>3390042.3333333335</v>
      </c>
      <c r="M38" s="250">
        <f>+F38/3</f>
        <v>3390042.3333333335</v>
      </c>
      <c r="N38" s="250"/>
      <c r="O38" s="441">
        <f>+SUM(G38:N38)</f>
        <v>10170127</v>
      </c>
    </row>
    <row r="39" spans="1:15" ht="15.75" customHeight="1" x14ac:dyDescent="0.25">
      <c r="A39" s="467"/>
      <c r="B39" s="242"/>
      <c r="C39" s="238"/>
      <c r="D39" s="239"/>
      <c r="E39" s="240"/>
      <c r="F39" s="469"/>
      <c r="G39" s="451"/>
      <c r="H39" s="250"/>
      <c r="I39" s="250"/>
      <c r="J39" s="250"/>
      <c r="K39" s="257"/>
      <c r="L39" s="257"/>
      <c r="M39" s="257"/>
      <c r="N39" s="250"/>
      <c r="O39" s="449"/>
    </row>
    <row r="40" spans="1:15" ht="15.75" customHeight="1" x14ac:dyDescent="0.25">
      <c r="A40" s="467"/>
      <c r="B40" s="237" t="str">
        <f>+'PRESUPUESTO DE OBRA'!B28</f>
        <v xml:space="preserve">ACERO </v>
      </c>
      <c r="C40" s="238"/>
      <c r="D40" s="239"/>
      <c r="E40" s="240"/>
      <c r="F40" s="469"/>
      <c r="G40" s="443"/>
      <c r="H40" s="246"/>
      <c r="I40" s="246"/>
      <c r="J40" s="246">
        <f>+F41/4</f>
        <v>3218355</v>
      </c>
      <c r="K40" s="246">
        <f>+F41/4</f>
        <v>3218355</v>
      </c>
      <c r="L40" s="246">
        <f>+F41/4</f>
        <v>3218355</v>
      </c>
      <c r="M40" s="246">
        <f>+F41/4</f>
        <v>3218355</v>
      </c>
      <c r="N40" s="250"/>
      <c r="O40" s="441">
        <f>+SUM(G40:N40)</f>
        <v>12873420</v>
      </c>
    </row>
    <row r="41" spans="1:15" ht="15.75" customHeight="1" x14ac:dyDescent="0.25">
      <c r="A41" s="467">
        <f>+'PRESUPUESTO DE OBRA'!A29</f>
        <v>18</v>
      </c>
      <c r="B41" s="242" t="str">
        <f>+'PRESUPUESTO DE OBRA'!B29</f>
        <v xml:space="preserve">Acero de refuerzo </v>
      </c>
      <c r="C41" s="238" t="str">
        <f>+'PRESUPUESTO DE OBRA'!C29</f>
        <v>kg</v>
      </c>
      <c r="D41" s="239">
        <f>+'PRESUPUESTO DE OBRA'!E29</f>
        <v>14172</v>
      </c>
      <c r="E41" s="240">
        <f>+'PRESUPUESTO DE OBRA'!D29</f>
        <v>908.37</v>
      </c>
      <c r="F41" s="469">
        <f>+'PRESUPUESTO DE OBRA'!F29</f>
        <v>12873420</v>
      </c>
      <c r="G41" s="443"/>
      <c r="H41" s="246"/>
      <c r="I41" s="246"/>
      <c r="J41" s="258"/>
      <c r="K41" s="258"/>
      <c r="L41" s="258"/>
      <c r="M41" s="258"/>
      <c r="N41" s="250"/>
      <c r="O41" s="441"/>
    </row>
    <row r="42" spans="1:15" ht="15.75" customHeight="1" x14ac:dyDescent="0.25">
      <c r="A42" s="467"/>
      <c r="B42" s="242"/>
      <c r="C42" s="238"/>
      <c r="D42" s="239"/>
      <c r="E42" s="240"/>
      <c r="F42" s="469"/>
      <c r="G42" s="443"/>
      <c r="H42" s="246"/>
      <c r="I42" s="246"/>
      <c r="J42" s="246"/>
      <c r="K42" s="246"/>
      <c r="L42" s="434"/>
      <c r="M42" s="434"/>
      <c r="N42" s="250"/>
      <c r="O42" s="449"/>
    </row>
    <row r="43" spans="1:15" ht="15.75" customHeight="1" x14ac:dyDescent="0.25">
      <c r="A43" s="467">
        <f>+'PRESUPUESTO DE OBRA'!A30</f>
        <v>19</v>
      </c>
      <c r="B43" s="242" t="str">
        <f>+'PRESUPUESTO DE OBRA'!B30</f>
        <v xml:space="preserve">Canastillas para soporte de dovelas </v>
      </c>
      <c r="C43" s="238" t="str">
        <f>+'PRESUPUESTO DE OBRA'!C30</f>
        <v>ml</v>
      </c>
      <c r="D43" s="239">
        <f>+'PRESUPUESTO DE OBRA'!E30</f>
        <v>52609</v>
      </c>
      <c r="E43" s="240">
        <f>+'PRESUPUESTO DE OBRA'!D30</f>
        <v>95.2</v>
      </c>
      <c r="F43" s="469">
        <f>+'PRESUPUESTO DE OBRA'!F30</f>
        <v>5008377</v>
      </c>
      <c r="G43" s="443"/>
      <c r="H43" s="246"/>
      <c r="I43" s="246"/>
      <c r="J43" s="246">
        <f>+F43/4</f>
        <v>1252094.25</v>
      </c>
      <c r="K43" s="246">
        <f>+F43/4</f>
        <v>1252094.25</v>
      </c>
      <c r="L43" s="246">
        <f>+F43/4</f>
        <v>1252094.25</v>
      </c>
      <c r="M43" s="246">
        <f>+F43/4</f>
        <v>1252094.25</v>
      </c>
      <c r="N43" s="250"/>
      <c r="O43" s="441">
        <f>+SUM(G43:N43)</f>
        <v>5008377</v>
      </c>
    </row>
    <row r="44" spans="1:15" ht="15.75" customHeight="1" x14ac:dyDescent="0.25">
      <c r="A44" s="470"/>
      <c r="B44" s="471"/>
      <c r="C44" s="472"/>
      <c r="D44" s="473"/>
      <c r="E44" s="474"/>
      <c r="F44" s="475"/>
      <c r="G44" s="454"/>
      <c r="H44" s="455"/>
      <c r="I44" s="455"/>
      <c r="J44" s="259"/>
      <c r="K44" s="259"/>
      <c r="L44" s="259"/>
      <c r="M44" s="259"/>
      <c r="N44" s="250"/>
      <c r="O44" s="456"/>
    </row>
    <row r="45" spans="1:15" ht="31.15" customHeight="1" x14ac:dyDescent="0.25">
      <c r="A45" s="467" t="e">
        <f>+'PRESUPUESTO DE OBRA'!#REF!</f>
        <v>#REF!</v>
      </c>
      <c r="B45" s="242" t="e">
        <f>+'PRESUPUESTO DE OBRA'!#REF!</f>
        <v>#REF!</v>
      </c>
      <c r="C45" s="238" t="e">
        <f>+'PRESUPUESTO DE OBRA'!#REF!</f>
        <v>#REF!</v>
      </c>
      <c r="D45" s="239" t="e">
        <f>+'PRESUPUESTO DE OBRA'!#REF!</f>
        <v>#REF!</v>
      </c>
      <c r="E45" s="240" t="e">
        <f>+'PRESUPUESTO DE OBRA'!#REF!</f>
        <v>#REF!</v>
      </c>
      <c r="F45" s="469" t="e">
        <f>+'PRESUPUESTO DE OBRA'!#REF!</f>
        <v>#REF!</v>
      </c>
      <c r="G45" s="443"/>
      <c r="H45" s="246"/>
      <c r="I45" s="246"/>
      <c r="J45" s="246"/>
      <c r="K45" s="246"/>
      <c r="L45" s="246"/>
      <c r="M45" s="246" t="e">
        <f>+F45/2</f>
        <v>#REF!</v>
      </c>
      <c r="N45" s="246" t="e">
        <f>+M45</f>
        <v>#REF!</v>
      </c>
      <c r="O45" s="441" t="e">
        <f>+SUM(G45:N45)</f>
        <v>#REF!</v>
      </c>
    </row>
    <row r="46" spans="1:15" ht="15.75" customHeight="1" x14ac:dyDescent="0.25">
      <c r="A46" s="467"/>
      <c r="B46" s="242"/>
      <c r="C46" s="238"/>
      <c r="D46" s="239"/>
      <c r="E46" s="240"/>
      <c r="F46" s="469"/>
      <c r="G46" s="443"/>
      <c r="H46" s="246"/>
      <c r="I46" s="246"/>
      <c r="J46" s="246"/>
      <c r="K46" s="246"/>
      <c r="L46" s="246"/>
      <c r="M46" s="258"/>
      <c r="N46" s="258"/>
      <c r="O46" s="448"/>
    </row>
    <row r="47" spans="1:15" ht="31.15" customHeight="1" x14ac:dyDescent="0.25">
      <c r="A47" s="467" t="e">
        <f>+'PRESUPUESTO DE OBRA'!#REF!</f>
        <v>#REF!</v>
      </c>
      <c r="B47" s="242" t="e">
        <f>+'PRESUPUESTO DE OBRA'!#REF!</f>
        <v>#REF!</v>
      </c>
      <c r="C47" s="238" t="e">
        <f>+'PRESUPUESTO DE OBRA'!#REF!</f>
        <v>#REF!</v>
      </c>
      <c r="D47" s="239" t="e">
        <f>+'PRESUPUESTO DE OBRA'!#REF!</f>
        <v>#REF!</v>
      </c>
      <c r="E47" s="240" t="e">
        <f>+'PRESUPUESTO DE OBRA'!#REF!</f>
        <v>#REF!</v>
      </c>
      <c r="F47" s="469" t="e">
        <f>+'PRESUPUESTO DE OBRA'!#REF!</f>
        <v>#REF!</v>
      </c>
      <c r="G47" s="246" t="e">
        <f>+F47/2</f>
        <v>#REF!</v>
      </c>
      <c r="H47" s="246" t="e">
        <f>+G47</f>
        <v>#REF!</v>
      </c>
      <c r="I47" s="246"/>
      <c r="J47" s="246"/>
      <c r="K47" s="246"/>
      <c r="L47" s="246"/>
      <c r="M47" s="260"/>
      <c r="N47" s="244"/>
      <c r="O47" s="441" t="e">
        <f>+SUM(G47:L47)</f>
        <v>#REF!</v>
      </c>
    </row>
    <row r="48" spans="1:15" ht="15.75" customHeight="1" x14ac:dyDescent="0.25">
      <c r="A48" s="467"/>
      <c r="B48" s="242"/>
      <c r="C48" s="238"/>
      <c r="D48" s="239"/>
      <c r="E48" s="240"/>
      <c r="F48" s="469"/>
      <c r="G48" s="258"/>
      <c r="H48" s="258"/>
      <c r="I48" s="246"/>
      <c r="J48" s="246"/>
      <c r="K48" s="246"/>
      <c r="L48" s="246"/>
      <c r="M48" s="260"/>
      <c r="N48" s="244"/>
      <c r="O48" s="448"/>
    </row>
    <row r="49" spans="1:15" ht="15.75" customHeight="1" x14ac:dyDescent="0.25">
      <c r="A49" s="467"/>
      <c r="B49" s="242"/>
      <c r="C49" s="238"/>
      <c r="D49" s="239"/>
      <c r="E49" s="240"/>
      <c r="F49" s="469"/>
      <c r="G49" s="457"/>
      <c r="H49" s="244"/>
      <c r="I49" s="244"/>
      <c r="J49" s="244"/>
      <c r="K49" s="244"/>
      <c r="L49" s="244"/>
      <c r="M49" s="260"/>
      <c r="N49" s="244"/>
      <c r="O49" s="441"/>
    </row>
    <row r="50" spans="1:15" ht="20.25" customHeight="1" x14ac:dyDescent="0.25">
      <c r="A50" s="1008" t="s">
        <v>255</v>
      </c>
      <c r="B50" s="1009"/>
      <c r="C50" s="1009"/>
      <c r="D50" s="1009"/>
      <c r="E50" s="1010"/>
      <c r="F50" s="476" t="e">
        <f>SUM(F8:F49)</f>
        <v>#REF!</v>
      </c>
      <c r="G50" s="458"/>
      <c r="H50" s="261"/>
      <c r="I50" s="261"/>
      <c r="J50" s="261"/>
      <c r="K50" s="261"/>
      <c r="L50" s="261"/>
      <c r="M50" s="261"/>
      <c r="N50" s="261"/>
      <c r="O50" s="459" t="e">
        <f>SUM(O7:O48)</f>
        <v>#REF!</v>
      </c>
    </row>
    <row r="51" spans="1:15" ht="17.25" customHeight="1" x14ac:dyDescent="0.25">
      <c r="A51" s="1011" t="s">
        <v>256</v>
      </c>
      <c r="B51" s="1012"/>
      <c r="C51" s="1012"/>
      <c r="D51" s="1012"/>
      <c r="E51" s="1012"/>
      <c r="F51" s="1013"/>
      <c r="G51" s="460" t="e">
        <f t="shared" ref="G51:N51" si="0">SUM(G8:G50)</f>
        <v>#REF!</v>
      </c>
      <c r="H51" s="461" t="e">
        <f t="shared" si="0"/>
        <v>#REF!</v>
      </c>
      <c r="I51" s="461">
        <f t="shared" si="0"/>
        <v>14101974.5</v>
      </c>
      <c r="J51" s="461">
        <f t="shared" si="0"/>
        <v>50229387.75</v>
      </c>
      <c r="K51" s="461">
        <f t="shared" si="0"/>
        <v>39517455.583333336</v>
      </c>
      <c r="L51" s="461">
        <f t="shared" si="0"/>
        <v>39517455.583333336</v>
      </c>
      <c r="M51" s="461" t="e">
        <f t="shared" si="0"/>
        <v>#REF!</v>
      </c>
      <c r="N51" s="461" t="e">
        <f t="shared" si="0"/>
        <v>#REF!</v>
      </c>
      <c r="O51" s="462"/>
    </row>
    <row r="52" spans="1:15" ht="17.25" customHeight="1" x14ac:dyDescent="0.25">
      <c r="A52" s="1014" t="s">
        <v>257</v>
      </c>
      <c r="B52" s="1015"/>
      <c r="C52" s="1015"/>
      <c r="D52" s="1015"/>
      <c r="E52" s="1015"/>
      <c r="F52" s="1016"/>
      <c r="G52" s="463" t="e">
        <f>+G51</f>
        <v>#REF!</v>
      </c>
      <c r="H52" s="464" t="e">
        <f t="shared" ref="H52:N52" si="1">G52+H51</f>
        <v>#REF!</v>
      </c>
      <c r="I52" s="464" t="e">
        <f t="shared" si="1"/>
        <v>#REF!</v>
      </c>
      <c r="J52" s="464" t="e">
        <f t="shared" si="1"/>
        <v>#REF!</v>
      </c>
      <c r="K52" s="464" t="e">
        <f t="shared" si="1"/>
        <v>#REF!</v>
      </c>
      <c r="L52" s="464" t="e">
        <f t="shared" si="1"/>
        <v>#REF!</v>
      </c>
      <c r="M52" s="464" t="e">
        <f t="shared" si="1"/>
        <v>#REF!</v>
      </c>
      <c r="N52" s="465" t="e">
        <f t="shared" si="1"/>
        <v>#REF!</v>
      </c>
      <c r="O52" s="466" t="s">
        <v>258</v>
      </c>
    </row>
  </sheetData>
  <mergeCells count="12">
    <mergeCell ref="A50:E50"/>
    <mergeCell ref="A51:F51"/>
    <mergeCell ref="A52:F52"/>
    <mergeCell ref="A1:O1"/>
    <mergeCell ref="A2:O2"/>
    <mergeCell ref="A5:A6"/>
    <mergeCell ref="B5:B6"/>
    <mergeCell ref="C5:C6"/>
    <mergeCell ref="D5:D6"/>
    <mergeCell ref="E5:E6"/>
    <mergeCell ref="F5:F6"/>
    <mergeCell ref="O5:O6"/>
  </mergeCells>
  <pageMargins left="0.51181102362204722" right="0.51181102362204722" top="0.55118110236220474" bottom="0.55118110236220474" header="0" footer="0"/>
  <pageSetup scale="40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66FFFF"/>
    <pageSetUpPr fitToPage="1"/>
  </sheetPr>
  <dimension ref="A1:K55"/>
  <sheetViews>
    <sheetView showGridLines="0" view="pageBreakPreview" zoomScale="85" zoomScaleNormal="100" zoomScaleSheetLayoutView="85" workbookViewId="0">
      <selection activeCell="F6" sqref="F6"/>
    </sheetView>
  </sheetViews>
  <sheetFormatPr baseColWidth="10" defaultColWidth="14.42578125" defaultRowHeight="15" customHeight="1" x14ac:dyDescent="0.25"/>
  <cols>
    <col min="1" max="1" width="11.85546875" customWidth="1"/>
    <col min="2" max="2" width="54" customWidth="1"/>
    <col min="3" max="3" width="7.42578125" customWidth="1"/>
    <col min="4" max="4" width="6.42578125" customWidth="1"/>
    <col min="5" max="5" width="10.42578125" customWidth="1"/>
    <col min="6" max="6" width="18" customWidth="1"/>
    <col min="7" max="7" width="11.85546875" customWidth="1"/>
    <col min="8" max="9" width="16.42578125" customWidth="1"/>
    <col min="10" max="10" width="7.42578125" customWidth="1"/>
    <col min="11" max="11" width="20.42578125" customWidth="1"/>
    <col min="12" max="26" width="12.5703125" customWidth="1"/>
  </cols>
  <sheetData>
    <row r="1" spans="1:11" ht="27" customHeight="1" x14ac:dyDescent="0.25">
      <c r="A1" s="1028" t="s">
        <v>213</v>
      </c>
      <c r="B1" s="799"/>
      <c r="C1" s="799"/>
      <c r="D1" s="799"/>
      <c r="E1" s="799"/>
      <c r="F1" s="799"/>
      <c r="G1" s="799"/>
      <c r="H1" s="799"/>
      <c r="I1" s="799"/>
      <c r="J1" s="799"/>
    </row>
    <row r="2" spans="1:11" ht="27" customHeight="1" x14ac:dyDescent="0.25">
      <c r="A2" s="178" t="s">
        <v>214</v>
      </c>
      <c r="B2" s="1029" t="str">
        <f>'PRESUPUESTO DE OBRA'!A2</f>
        <v>CONSTRUCCIÓN DE PAVIMENTO RÍGIDO EN LA CALLE 4 ENTRE CARRERAS 7 Y 8 SECTOR LA CÁRCEL DEL MUNICIPIO DE AGUADAS, CALDAS</v>
      </c>
      <c r="C2" s="796"/>
      <c r="D2" s="796"/>
      <c r="E2" s="796"/>
      <c r="F2" s="796"/>
      <c r="G2" s="796"/>
      <c r="H2" s="796"/>
      <c r="I2" s="796"/>
      <c r="J2" s="797"/>
    </row>
    <row r="3" spans="1:11" x14ac:dyDescent="0.25">
      <c r="A3" s="179"/>
      <c r="B3" s="105"/>
      <c r="C3" s="105"/>
      <c r="D3" s="105"/>
      <c r="E3" s="105"/>
      <c r="F3" s="105"/>
      <c r="G3" s="105"/>
      <c r="H3" s="105"/>
      <c r="I3" s="105"/>
      <c r="J3" s="180"/>
    </row>
    <row r="4" spans="1:11" ht="13.5" customHeight="1" x14ac:dyDescent="0.25">
      <c r="A4" s="1030" t="s">
        <v>215</v>
      </c>
      <c r="B4" s="1031"/>
      <c r="C4" s="1031"/>
      <c r="D4" s="1032"/>
      <c r="E4" s="181" t="s">
        <v>216</v>
      </c>
      <c r="F4" s="182">
        <f>+'PRESUPUESTO DE OBRA'!F39/1.37</f>
        <v>174431672.99270073</v>
      </c>
      <c r="G4" s="105"/>
      <c r="H4" s="105"/>
      <c r="I4" s="105"/>
      <c r="J4" s="180"/>
    </row>
    <row r="5" spans="1:11" ht="13.5" customHeight="1" x14ac:dyDescent="0.25">
      <c r="A5" s="1033" t="s">
        <v>217</v>
      </c>
      <c r="B5" s="1034"/>
      <c r="C5" s="1034"/>
      <c r="D5" s="1035"/>
      <c r="E5" s="183" t="s">
        <v>218</v>
      </c>
      <c r="F5" s="184">
        <v>3</v>
      </c>
      <c r="G5" s="105"/>
      <c r="H5" s="105"/>
      <c r="I5" s="105"/>
      <c r="J5" s="180"/>
    </row>
    <row r="6" spans="1:11" ht="13.5" customHeight="1" x14ac:dyDescent="0.25">
      <c r="A6" s="179"/>
      <c r="B6" s="105"/>
      <c r="C6" s="105"/>
      <c r="D6" s="105"/>
      <c r="E6" s="105"/>
      <c r="F6" s="105"/>
      <c r="G6" s="105"/>
      <c r="H6" s="105"/>
      <c r="I6" s="105"/>
      <c r="J6" s="180"/>
    </row>
    <row r="7" spans="1:11" ht="13.5" customHeight="1" x14ac:dyDescent="0.25">
      <c r="A7" s="185" t="s">
        <v>219</v>
      </c>
      <c r="B7" s="186" t="s">
        <v>220</v>
      </c>
      <c r="C7" s="186" t="s">
        <v>39</v>
      </c>
      <c r="D7" s="185" t="s">
        <v>221</v>
      </c>
      <c r="E7" s="185" t="s">
        <v>222</v>
      </c>
      <c r="F7" s="187" t="s">
        <v>223</v>
      </c>
      <c r="G7" s="186" t="s">
        <v>224</v>
      </c>
      <c r="H7" s="187" t="s">
        <v>225</v>
      </c>
      <c r="I7" s="187" t="s">
        <v>226</v>
      </c>
      <c r="J7" s="188" t="s">
        <v>227</v>
      </c>
    </row>
    <row r="8" spans="1:11" ht="13.5" customHeight="1" thickBot="1" x14ac:dyDescent="0.3">
      <c r="A8" s="105"/>
      <c r="B8" s="105"/>
      <c r="C8" s="105"/>
      <c r="D8" s="105"/>
      <c r="E8" s="105"/>
      <c r="F8" s="105"/>
      <c r="G8" s="105"/>
      <c r="H8" s="105"/>
      <c r="I8" s="105"/>
      <c r="J8" s="105"/>
    </row>
    <row r="9" spans="1:11" ht="13.5" customHeight="1" x14ac:dyDescent="0.25">
      <c r="A9" s="345">
        <v>1</v>
      </c>
      <c r="B9" s="346" t="s">
        <v>228</v>
      </c>
      <c r="C9" s="347"/>
      <c r="D9" s="348"/>
      <c r="E9" s="348"/>
      <c r="F9" s="349"/>
      <c r="G9" s="350"/>
      <c r="H9" s="349"/>
      <c r="I9" s="349"/>
      <c r="J9" s="351">
        <f>+I10/F4</f>
        <v>0.40253251895908942</v>
      </c>
    </row>
    <row r="10" spans="1:11" ht="12.75" customHeight="1" x14ac:dyDescent="0.25">
      <c r="A10" s="352">
        <v>1.1000000000000001</v>
      </c>
      <c r="B10" s="189" t="s">
        <v>229</v>
      </c>
      <c r="C10" s="190"/>
      <c r="D10" s="191"/>
      <c r="E10" s="191"/>
      <c r="F10" s="192"/>
      <c r="G10" s="7"/>
      <c r="H10" s="192"/>
      <c r="I10" s="193">
        <f>SUM(H11:H15)</f>
        <v>70214420.715999991</v>
      </c>
      <c r="J10" s="353">
        <f>SUM(J11:J15)</f>
        <v>0.40253251895908948</v>
      </c>
    </row>
    <row r="11" spans="1:11" ht="13.5" customHeight="1" x14ac:dyDescent="0.25">
      <c r="A11" s="352"/>
      <c r="B11" s="7" t="s">
        <v>230</v>
      </c>
      <c r="C11" s="190" t="s">
        <v>26</v>
      </c>
      <c r="D11" s="191">
        <v>1</v>
      </c>
      <c r="E11" s="191">
        <v>1</v>
      </c>
      <c r="F11" s="194">
        <v>3700000</v>
      </c>
      <c r="G11" s="195">
        <f>+'ANALISIS M.O'!D26*K11</f>
        <v>2.4056942239307357</v>
      </c>
      <c r="H11" s="194">
        <f>+D11*E11*F11*G11*$F$5</f>
        <v>26703205.885631166</v>
      </c>
      <c r="I11" s="192"/>
      <c r="J11" s="354">
        <f t="shared" ref="J11:J14" si="0">+H11/$F$4</f>
        <v>0.15308691034998323</v>
      </c>
      <c r="K11">
        <v>1.4676921627299957</v>
      </c>
    </row>
    <row r="12" spans="1:11" x14ac:dyDescent="0.25">
      <c r="A12" s="352"/>
      <c r="B12" s="7" t="s">
        <v>189</v>
      </c>
      <c r="C12" s="190" t="s">
        <v>26</v>
      </c>
      <c r="D12" s="191">
        <v>1</v>
      </c>
      <c r="E12" s="191">
        <v>1</v>
      </c>
      <c r="F12" s="194">
        <v>3125000</v>
      </c>
      <c r="G12" s="195">
        <f>+G11</f>
        <v>2.4056942239307357</v>
      </c>
      <c r="H12" s="194">
        <f t="shared" ref="H12:H14" si="1">+D12*E12*F12*G12*$F$5</f>
        <v>22553383.349350646</v>
      </c>
      <c r="I12" s="192"/>
      <c r="J12" s="354">
        <f t="shared" si="0"/>
        <v>0.12929637698478313</v>
      </c>
    </row>
    <row r="13" spans="1:11" ht="13.5" customHeight="1" x14ac:dyDescent="0.25">
      <c r="A13" s="352"/>
      <c r="B13" s="7" t="s">
        <v>231</v>
      </c>
      <c r="C13" s="190" t="s">
        <v>26</v>
      </c>
      <c r="D13" s="191">
        <v>1</v>
      </c>
      <c r="E13" s="191">
        <v>0.5</v>
      </c>
      <c r="F13" s="194">
        <v>2800000</v>
      </c>
      <c r="G13" s="195">
        <f>+G12</f>
        <v>2.4056942239307357</v>
      </c>
      <c r="H13" s="194">
        <f t="shared" si="1"/>
        <v>10103915.740509089</v>
      </c>
      <c r="I13" s="192"/>
      <c r="J13" s="354">
        <f>+H13/$F$4</f>
        <v>5.7924776889182836E-2</v>
      </c>
    </row>
    <row r="14" spans="1:11" ht="13.5" customHeight="1" x14ac:dyDescent="0.25">
      <c r="A14" s="352"/>
      <c r="B14" s="7" t="s">
        <v>232</v>
      </c>
      <c r="C14" s="190" t="s">
        <v>26</v>
      </c>
      <c r="D14" s="191">
        <v>1</v>
      </c>
      <c r="E14" s="191">
        <v>0.5</v>
      </c>
      <c r="F14" s="194">
        <f>+F13</f>
        <v>2800000</v>
      </c>
      <c r="G14" s="195">
        <f>+G11</f>
        <v>2.4056942239307357</v>
      </c>
      <c r="H14" s="194">
        <f t="shared" si="1"/>
        <v>10103915.740509089</v>
      </c>
      <c r="I14" s="192"/>
      <c r="J14" s="354">
        <f t="shared" si="0"/>
        <v>5.7924776889182836E-2</v>
      </c>
    </row>
    <row r="15" spans="1:11" x14ac:dyDescent="0.25">
      <c r="A15" s="352"/>
      <c r="B15" s="7" t="s">
        <v>233</v>
      </c>
      <c r="C15" s="190" t="s">
        <v>234</v>
      </c>
      <c r="D15" s="191">
        <f>+F5</f>
        <v>3</v>
      </c>
      <c r="E15" s="191">
        <v>1</v>
      </c>
      <c r="F15" s="194">
        <v>250000</v>
      </c>
      <c r="G15" s="195"/>
      <c r="H15" s="194">
        <f>+E15*$D$15*F15</f>
        <v>750000</v>
      </c>
      <c r="I15" s="192"/>
      <c r="J15" s="354">
        <f t="shared" ref="J15" si="2">+H15/$F$4</f>
        <v>4.2996778459573944E-3</v>
      </c>
    </row>
    <row r="16" spans="1:11" ht="16.5" customHeight="1" x14ac:dyDescent="0.25">
      <c r="A16" s="352"/>
      <c r="B16" s="196"/>
      <c r="C16" s="196"/>
      <c r="D16" s="196"/>
      <c r="E16" s="196"/>
      <c r="F16" s="196"/>
      <c r="G16" s="195"/>
      <c r="H16" s="192"/>
      <c r="I16" s="192"/>
      <c r="J16" s="354"/>
      <c r="K16" s="177"/>
    </row>
    <row r="17" spans="1:11" ht="16.5" customHeight="1" x14ac:dyDescent="0.25">
      <c r="A17" s="355">
        <v>2</v>
      </c>
      <c r="B17" s="197" t="s">
        <v>235</v>
      </c>
      <c r="C17" s="190"/>
      <c r="D17" s="191"/>
      <c r="E17" s="191"/>
      <c r="F17" s="192"/>
      <c r="G17" s="7"/>
      <c r="H17" s="192"/>
      <c r="I17" s="192"/>
      <c r="J17" s="353">
        <f>J18</f>
        <v>0.20138999999999999</v>
      </c>
      <c r="K17" s="177"/>
    </row>
    <row r="18" spans="1:11" ht="16.5" customHeight="1" x14ac:dyDescent="0.25">
      <c r="A18" s="352">
        <v>2.2000000000000002</v>
      </c>
      <c r="B18" s="189" t="s">
        <v>236</v>
      </c>
      <c r="C18" s="190"/>
      <c r="D18" s="191"/>
      <c r="E18" s="191"/>
      <c r="F18" s="192"/>
      <c r="G18" s="7"/>
      <c r="H18" s="192"/>
      <c r="I18" s="193">
        <f>SUM(H19:H26)</f>
        <v>35128794.624000005</v>
      </c>
      <c r="J18" s="353">
        <f>SUM(J19:J26)</f>
        <v>0.20138999999999999</v>
      </c>
      <c r="K18" s="177"/>
    </row>
    <row r="19" spans="1:11" ht="15.75" customHeight="1" x14ac:dyDescent="0.25">
      <c r="A19" s="352"/>
      <c r="B19" s="7" t="s">
        <v>237</v>
      </c>
      <c r="C19" s="190" t="s">
        <v>227</v>
      </c>
      <c r="D19" s="195">
        <v>0.05</v>
      </c>
      <c r="E19" s="191"/>
      <c r="F19" s="194">
        <f>+F4</f>
        <v>174431672.99270073</v>
      </c>
      <c r="G19" s="198">
        <v>1.37</v>
      </c>
      <c r="H19" s="194">
        <f t="shared" ref="H19:H26" si="3">D19*F19*G19</f>
        <v>11948569.600000001</v>
      </c>
      <c r="I19" s="192"/>
      <c r="J19" s="354">
        <f t="shared" ref="J19:J26" si="4">+H19/$F$4</f>
        <v>6.8500000000000005E-2</v>
      </c>
      <c r="K19" s="199"/>
    </row>
    <row r="20" spans="1:11" ht="13.5" customHeight="1" x14ac:dyDescent="0.25">
      <c r="A20" s="352"/>
      <c r="B20" s="7" t="s">
        <v>238</v>
      </c>
      <c r="C20" s="190" t="s">
        <v>227</v>
      </c>
      <c r="D20" s="195">
        <v>0.01</v>
      </c>
      <c r="E20" s="191"/>
      <c r="F20" s="194">
        <f>+F19</f>
        <v>174431672.99270073</v>
      </c>
      <c r="G20" s="198">
        <f t="shared" ref="G20:G26" si="5">+$G$19</f>
        <v>1.37</v>
      </c>
      <c r="H20" s="194">
        <f t="shared" si="3"/>
        <v>2389713.9200000004</v>
      </c>
      <c r="I20" s="192"/>
      <c r="J20" s="354">
        <f t="shared" si="4"/>
        <v>1.3700000000000002E-2</v>
      </c>
      <c r="K20" s="199"/>
    </row>
    <row r="21" spans="1:11" ht="13.5" customHeight="1" x14ac:dyDescent="0.25">
      <c r="A21" s="352"/>
      <c r="B21" s="7" t="s">
        <v>239</v>
      </c>
      <c r="C21" s="190" t="s">
        <v>227</v>
      </c>
      <c r="D21" s="195">
        <v>0.01</v>
      </c>
      <c r="E21" s="191"/>
      <c r="F21" s="194">
        <f t="shared" ref="F21:F22" si="6">+F19</f>
        <v>174431672.99270073</v>
      </c>
      <c r="G21" s="198">
        <f t="shared" si="5"/>
        <v>1.37</v>
      </c>
      <c r="H21" s="194">
        <f t="shared" si="3"/>
        <v>2389713.9200000004</v>
      </c>
      <c r="I21" s="192"/>
      <c r="J21" s="354">
        <f t="shared" si="4"/>
        <v>1.3700000000000002E-2</v>
      </c>
      <c r="K21" s="177"/>
    </row>
    <row r="22" spans="1:11" ht="13.5" customHeight="1" x14ac:dyDescent="0.25">
      <c r="A22" s="356"/>
      <c r="B22" s="357" t="s">
        <v>240</v>
      </c>
      <c r="C22" s="190" t="s">
        <v>227</v>
      </c>
      <c r="D22" s="195">
        <v>0.01</v>
      </c>
      <c r="E22" s="358"/>
      <c r="F22" s="194">
        <f t="shared" si="6"/>
        <v>174431672.99270073</v>
      </c>
      <c r="G22" s="198">
        <f t="shared" si="5"/>
        <v>1.37</v>
      </c>
      <c r="H22" s="194">
        <f t="shared" si="3"/>
        <v>2389713.9200000004</v>
      </c>
      <c r="I22" s="192"/>
      <c r="J22" s="354">
        <f t="shared" si="4"/>
        <v>1.3700000000000002E-2</v>
      </c>
      <c r="K22" s="177"/>
    </row>
    <row r="23" spans="1:11" ht="13.5" customHeight="1" x14ac:dyDescent="0.25">
      <c r="A23" s="356"/>
      <c r="B23" s="357" t="s">
        <v>241</v>
      </c>
      <c r="C23" s="190" t="s">
        <v>227</v>
      </c>
      <c r="D23" s="195">
        <v>0.04</v>
      </c>
      <c r="E23" s="358"/>
      <c r="F23" s="194">
        <f t="shared" ref="F23:F24" si="7">+F20</f>
        <v>174431672.99270073</v>
      </c>
      <c r="G23" s="198">
        <f t="shared" si="5"/>
        <v>1.37</v>
      </c>
      <c r="H23" s="194">
        <f t="shared" si="3"/>
        <v>9558855.6800000016</v>
      </c>
      <c r="I23" s="192"/>
      <c r="J23" s="354">
        <f t="shared" si="4"/>
        <v>5.4800000000000008E-2</v>
      </c>
      <c r="K23" s="177"/>
    </row>
    <row r="24" spans="1:11" ht="13.5" customHeight="1" x14ac:dyDescent="0.25">
      <c r="A24" s="356"/>
      <c r="B24" s="357" t="s">
        <v>242</v>
      </c>
      <c r="C24" s="190" t="s">
        <v>227</v>
      </c>
      <c r="D24" s="195">
        <v>1.4999999999999999E-2</v>
      </c>
      <c r="E24" s="358"/>
      <c r="F24" s="194">
        <f t="shared" si="7"/>
        <v>174431672.99270073</v>
      </c>
      <c r="G24" s="198">
        <f t="shared" si="5"/>
        <v>1.37</v>
      </c>
      <c r="H24" s="194">
        <f t="shared" si="3"/>
        <v>3584570.88</v>
      </c>
      <c r="I24" s="192"/>
      <c r="J24" s="354">
        <f t="shared" si="4"/>
        <v>2.0549999999999999E-2</v>
      </c>
      <c r="K24" s="177"/>
    </row>
    <row r="25" spans="1:11" ht="13.5" customHeight="1" x14ac:dyDescent="0.25">
      <c r="A25" s="352"/>
      <c r="B25" s="7" t="s">
        <v>243</v>
      </c>
      <c r="C25" s="190" t="s">
        <v>227</v>
      </c>
      <c r="D25" s="195">
        <v>7.0000000000000001E-3</v>
      </c>
      <c r="E25" s="191"/>
      <c r="F25" s="194">
        <f>+F19</f>
        <v>174431672.99270073</v>
      </c>
      <c r="G25" s="198">
        <f t="shared" si="5"/>
        <v>1.37</v>
      </c>
      <c r="H25" s="194">
        <f t="shared" si="3"/>
        <v>1672799.7440000002</v>
      </c>
      <c r="I25" s="192"/>
      <c r="J25" s="354">
        <f t="shared" si="4"/>
        <v>9.5900000000000013E-3</v>
      </c>
      <c r="K25" s="177"/>
    </row>
    <row r="26" spans="1:11" ht="13.5" customHeight="1" thickBot="1" x14ac:dyDescent="0.3">
      <c r="A26" s="359"/>
      <c r="B26" s="360" t="s">
        <v>244</v>
      </c>
      <c r="C26" s="361" t="s">
        <v>227</v>
      </c>
      <c r="D26" s="362">
        <v>5.0000000000000001E-3</v>
      </c>
      <c r="E26" s="363"/>
      <c r="F26" s="364">
        <f>+F21</f>
        <v>174431672.99270073</v>
      </c>
      <c r="G26" s="365">
        <f t="shared" si="5"/>
        <v>1.37</v>
      </c>
      <c r="H26" s="366">
        <f t="shared" si="3"/>
        <v>1194856.9600000002</v>
      </c>
      <c r="I26" s="367"/>
      <c r="J26" s="368">
        <f t="shared" si="4"/>
        <v>6.8500000000000011E-3</v>
      </c>
      <c r="K26" s="200">
        <f>+F4</f>
        <v>174431672.99270073</v>
      </c>
    </row>
    <row r="27" spans="1:11" ht="13.5" customHeight="1" thickBot="1" x14ac:dyDescent="0.3">
      <c r="A27" s="335"/>
      <c r="B27" s="336" t="s">
        <v>245</v>
      </c>
      <c r="C27" s="337"/>
      <c r="D27" s="338"/>
      <c r="E27" s="339"/>
      <c r="F27" s="340"/>
      <c r="G27" s="341"/>
      <c r="H27" s="342"/>
      <c r="I27" s="343">
        <f>+I10+I18</f>
        <v>105343215.34</v>
      </c>
      <c r="J27" s="344">
        <f>+ROUND((I27/F4),2)</f>
        <v>0.6</v>
      </c>
      <c r="K27" s="201">
        <f>K26*32%</f>
        <v>55818135.357664235</v>
      </c>
    </row>
    <row r="28" spans="1:11" ht="13.5" customHeight="1" x14ac:dyDescent="0.25">
      <c r="A28" s="202"/>
      <c r="B28" s="203" t="s">
        <v>246</v>
      </c>
      <c r="C28" s="204"/>
      <c r="D28" s="205"/>
      <c r="E28" s="205"/>
      <c r="F28" s="206"/>
      <c r="G28" s="207"/>
      <c r="H28" s="206"/>
      <c r="I28" s="208"/>
      <c r="J28" s="209">
        <v>0</v>
      </c>
      <c r="K28" s="177"/>
    </row>
    <row r="29" spans="1:11" ht="13.5" customHeight="1" x14ac:dyDescent="0.25">
      <c r="A29" s="202"/>
      <c r="B29" s="203" t="s">
        <v>247</v>
      </c>
      <c r="C29" s="204"/>
      <c r="D29" s="205"/>
      <c r="E29" s="205"/>
      <c r="F29" s="206"/>
      <c r="G29" s="207"/>
      <c r="H29" s="206"/>
      <c r="I29" s="208"/>
      <c r="J29" s="209">
        <v>0.05</v>
      </c>
      <c r="K29" s="177"/>
    </row>
    <row r="30" spans="1:11" ht="13.5" customHeight="1" x14ac:dyDescent="0.25">
      <c r="A30" s="210"/>
      <c r="B30" s="211" t="s">
        <v>248</v>
      </c>
      <c r="C30" s="212"/>
      <c r="D30" s="213"/>
      <c r="E30" s="213"/>
      <c r="F30" s="214"/>
      <c r="G30" s="215"/>
      <c r="H30" s="214"/>
      <c r="I30" s="216"/>
      <c r="J30" s="217">
        <f>SUM(J27:J29)</f>
        <v>0.65</v>
      </c>
      <c r="K30" s="177"/>
    </row>
    <row r="31" spans="1:11" ht="13.5" customHeight="1" x14ac:dyDescent="0.25">
      <c r="A31" s="218"/>
      <c r="B31" s="219"/>
      <c r="C31" s="218"/>
      <c r="D31" s="218"/>
      <c r="E31" s="218"/>
      <c r="F31" s="220"/>
      <c r="G31" s="177"/>
      <c r="H31" s="177"/>
      <c r="I31" s="221"/>
      <c r="J31" s="177"/>
      <c r="K31" s="177"/>
    </row>
    <row r="32" spans="1:11" ht="13.5" customHeight="1" x14ac:dyDescent="0.25">
      <c r="A32" s="218"/>
      <c r="B32" s="219"/>
      <c r="C32" s="218"/>
      <c r="D32" s="218"/>
      <c r="E32" s="218"/>
      <c r="F32" s="220"/>
      <c r="G32" s="177"/>
      <c r="H32" s="177"/>
      <c r="I32" s="222"/>
      <c r="J32" s="177"/>
    </row>
    <row r="33" spans="1:11" ht="13.5" customHeight="1" x14ac:dyDescent="0.25">
      <c r="A33" s="218"/>
      <c r="B33" s="219"/>
      <c r="C33" s="218"/>
      <c r="D33" s="218"/>
      <c r="E33" s="218"/>
      <c r="F33" s="220"/>
      <c r="G33" s="177"/>
      <c r="H33" s="177"/>
      <c r="I33" s="177"/>
      <c r="J33" s="177"/>
    </row>
    <row r="34" spans="1:11" ht="13.5" customHeight="1" x14ac:dyDescent="0.25">
      <c r="A34" s="218"/>
      <c r="B34" s="219"/>
      <c r="C34" s="218"/>
      <c r="D34" s="218"/>
      <c r="E34" s="218"/>
      <c r="F34" s="220"/>
      <c r="G34" s="177"/>
      <c r="H34" s="177"/>
      <c r="I34" s="177"/>
      <c r="J34" s="177"/>
    </row>
    <row r="35" spans="1:11" ht="13.5" customHeight="1" x14ac:dyDescent="0.25">
      <c r="A35" s="218"/>
      <c r="B35" s="219"/>
      <c r="C35" s="218"/>
      <c r="D35" s="218"/>
      <c r="E35" s="218"/>
      <c r="F35" s="223"/>
      <c r="G35" s="177"/>
      <c r="H35" s="177"/>
      <c r="I35" s="177"/>
      <c r="J35" s="177"/>
    </row>
    <row r="36" spans="1:11" ht="13.5" customHeight="1" x14ac:dyDescent="0.25">
      <c r="A36" s="224"/>
      <c r="B36" s="14"/>
      <c r="C36" s="15"/>
      <c r="D36" s="16"/>
      <c r="E36" s="16"/>
      <c r="F36" s="224"/>
      <c r="G36" s="225"/>
      <c r="H36" s="226"/>
      <c r="I36" s="227"/>
      <c r="J36" s="227"/>
    </row>
    <row r="37" spans="1:11" ht="15.75" customHeight="1" x14ac:dyDescent="0.25">
      <c r="A37" s="224"/>
      <c r="B37" s="11"/>
      <c r="C37" s="1"/>
      <c r="D37" s="1"/>
      <c r="E37" s="1"/>
      <c r="F37" s="224"/>
      <c r="G37" s="224"/>
      <c r="H37" s="227"/>
      <c r="I37" s="227"/>
      <c r="J37" s="227"/>
    </row>
    <row r="38" spans="1:11" ht="15.75" customHeight="1" x14ac:dyDescent="0.25">
      <c r="A38" s="224"/>
      <c r="B38" s="11"/>
      <c r="C38" s="1"/>
      <c r="D38" s="1"/>
      <c r="E38" s="1"/>
      <c r="F38" s="224"/>
      <c r="G38" s="224"/>
      <c r="H38" s="227"/>
      <c r="I38" s="227"/>
      <c r="J38" s="227"/>
    </row>
    <row r="39" spans="1:11" ht="13.5" customHeight="1" x14ac:dyDescent="0.25">
      <c r="A39" s="224"/>
      <c r="B39" s="228"/>
      <c r="C39" s="1"/>
      <c r="D39" s="1"/>
      <c r="E39" s="1"/>
      <c r="F39" s="224"/>
      <c r="G39" s="224"/>
      <c r="H39" s="227"/>
      <c r="I39" s="227"/>
      <c r="J39" s="227"/>
    </row>
    <row r="40" spans="1:11" ht="13.5" customHeight="1" x14ac:dyDescent="0.25">
      <c r="A40" s="218"/>
      <c r="B40" s="219"/>
      <c r="C40" s="218"/>
      <c r="D40" s="218"/>
      <c r="E40" s="218"/>
      <c r="F40" s="220"/>
      <c r="G40" s="177"/>
      <c r="H40" s="177"/>
      <c r="I40" s="177"/>
      <c r="J40" s="177"/>
    </row>
    <row r="41" spans="1:11" ht="13.5" customHeight="1" x14ac:dyDescent="0.25">
      <c r="A41" s="218"/>
      <c r="B41" s="219"/>
      <c r="C41" s="218"/>
      <c r="D41" s="218"/>
      <c r="E41" s="218"/>
      <c r="F41" s="220"/>
      <c r="G41" s="177"/>
      <c r="H41" s="177"/>
      <c r="I41" s="177"/>
      <c r="J41" s="177"/>
    </row>
    <row r="42" spans="1:11" ht="13.5" customHeight="1" x14ac:dyDescent="0.25">
      <c r="A42" s="218"/>
      <c r="B42" s="219"/>
      <c r="C42" s="218"/>
      <c r="D42" s="218"/>
      <c r="E42" s="218"/>
      <c r="F42" s="220"/>
      <c r="G42" s="177"/>
      <c r="H42" s="177"/>
      <c r="I42" s="177"/>
      <c r="J42" s="177"/>
    </row>
    <row r="43" spans="1:11" ht="13.5" customHeight="1" x14ac:dyDescent="0.25">
      <c r="A43" s="218"/>
      <c r="B43" s="219"/>
      <c r="C43" s="218"/>
      <c r="D43" s="218"/>
      <c r="E43" s="218"/>
      <c r="F43" s="220"/>
      <c r="G43" s="177"/>
      <c r="H43" s="177"/>
      <c r="I43" s="201"/>
      <c r="J43" s="177"/>
    </row>
    <row r="44" spans="1:11" ht="13.5" customHeight="1" x14ac:dyDescent="0.25">
      <c r="A44" s="218"/>
      <c r="B44" s="219"/>
      <c r="C44" s="218"/>
      <c r="D44" s="218"/>
      <c r="E44" s="218"/>
      <c r="F44" s="220"/>
      <c r="G44" s="177"/>
      <c r="H44" s="177"/>
      <c r="I44" s="177"/>
      <c r="J44" s="177"/>
    </row>
    <row r="45" spans="1:11" ht="13.5" customHeight="1" x14ac:dyDescent="0.25">
      <c r="A45" s="218"/>
      <c r="B45" s="219"/>
      <c r="C45" s="218"/>
      <c r="D45" s="218"/>
      <c r="E45" s="1"/>
      <c r="F45" s="220"/>
      <c r="G45" s="177"/>
      <c r="H45" s="177"/>
      <c r="I45" s="229"/>
      <c r="J45" s="177"/>
    </row>
    <row r="46" spans="1:11" ht="13.5" customHeight="1" x14ac:dyDescent="0.25">
      <c r="A46" s="218"/>
      <c r="B46" s="219"/>
      <c r="C46" s="218"/>
      <c r="D46" s="218"/>
      <c r="E46" s="218"/>
      <c r="F46" s="220"/>
      <c r="G46" s="177"/>
      <c r="H46" s="177"/>
      <c r="I46" s="201"/>
      <c r="J46" s="177"/>
    </row>
    <row r="48" spans="1:11" ht="13.5" customHeight="1" x14ac:dyDescent="0.25">
      <c r="I48" s="201"/>
      <c r="J48" s="230"/>
      <c r="K48" s="177"/>
    </row>
    <row r="49" spans="9:11" ht="13.5" customHeight="1" x14ac:dyDescent="0.25">
      <c r="I49" s="201"/>
      <c r="J49" s="230"/>
      <c r="K49" s="177"/>
    </row>
    <row r="50" spans="9:11" ht="13.5" customHeight="1" x14ac:dyDescent="0.25">
      <c r="I50" s="201"/>
      <c r="J50" s="230"/>
      <c r="K50" s="177"/>
    </row>
    <row r="51" spans="9:11" ht="13.5" customHeight="1" x14ac:dyDescent="0.25">
      <c r="I51" s="201"/>
      <c r="J51" s="230"/>
      <c r="K51" s="177"/>
    </row>
    <row r="52" spans="9:11" ht="13.5" customHeight="1" x14ac:dyDescent="0.25">
      <c r="I52" s="201"/>
      <c r="J52" s="230"/>
      <c r="K52" s="177"/>
    </row>
    <row r="53" spans="9:11" ht="13.5" customHeight="1" x14ac:dyDescent="0.25">
      <c r="I53" s="201"/>
      <c r="J53" s="230"/>
      <c r="K53" s="177"/>
    </row>
    <row r="54" spans="9:11" ht="13.5" customHeight="1" x14ac:dyDescent="0.25">
      <c r="I54" s="201"/>
      <c r="J54" s="230"/>
      <c r="K54" s="177"/>
    </row>
    <row r="55" spans="9:11" ht="13.5" customHeight="1" x14ac:dyDescent="0.25">
      <c r="I55" s="201"/>
      <c r="J55" s="230"/>
      <c r="K55" s="177"/>
    </row>
  </sheetData>
  <mergeCells count="4">
    <mergeCell ref="A1:J1"/>
    <mergeCell ref="B2:J2"/>
    <mergeCell ref="A4:D4"/>
    <mergeCell ref="A5:D5"/>
  </mergeCells>
  <pageMargins left="0.51181102362204722" right="0.51181102362204722" top="0.55118110236220474" bottom="0.55118110236220474" header="0" footer="0"/>
  <pageSetup scale="5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9" tint="0.79998168889431442"/>
    <pageSetUpPr fitToPage="1"/>
  </sheetPr>
  <dimension ref="B2:K12131"/>
  <sheetViews>
    <sheetView tabSelected="1" view="pageBreakPreview" zoomScale="85" zoomScaleNormal="100" zoomScaleSheetLayoutView="85" workbookViewId="0">
      <selection activeCell="F12" sqref="F12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11.4257812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297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x14ac:dyDescent="0.25">
      <c r="B6" s="298">
        <v>1</v>
      </c>
      <c r="C6" s="299" t="str">
        <f>VLOOKUP(B6,'PRESUPUESTO DE OBRA'!A:E,3,0)</f>
        <v>ml</v>
      </c>
      <c r="D6" s="1049" t="str">
        <f>VLOOKUP(B6,'PRESUPUESTO DE OBRA'!A:E,2,0)</f>
        <v xml:space="preserve">Localizacion y replanteo 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14.45" customHeight="1" x14ac:dyDescent="0.25">
      <c r="B9" s="1043" t="s">
        <v>371</v>
      </c>
      <c r="C9" s="1044"/>
      <c r="D9" s="1045"/>
      <c r="E9" s="306"/>
      <c r="F9" s="307">
        <v>32.700000000000003</v>
      </c>
      <c r="G9" s="307"/>
      <c r="H9" s="307"/>
      <c r="I9" s="307"/>
      <c r="J9" s="306">
        <v>1</v>
      </c>
      <c r="K9" s="308">
        <f t="shared" ref="K9:K10" si="0">J9*F9</f>
        <v>32.700000000000003</v>
      </c>
    </row>
    <row r="10" spans="2:11" ht="12" customHeight="1" x14ac:dyDescent="0.25">
      <c r="B10" s="1060" t="s">
        <v>372</v>
      </c>
      <c r="C10" s="788"/>
      <c r="D10" s="789"/>
      <c r="E10" s="303"/>
      <c r="F10" s="304">
        <v>7.5</v>
      </c>
      <c r="G10" s="304"/>
      <c r="H10" s="304"/>
      <c r="I10" s="304"/>
      <c r="J10" s="303">
        <v>1</v>
      </c>
      <c r="K10" s="308">
        <f t="shared" si="0"/>
        <v>7.5</v>
      </c>
    </row>
    <row r="11" spans="2:11" ht="12" customHeight="1" x14ac:dyDescent="0.25">
      <c r="B11" s="1060" t="s">
        <v>386</v>
      </c>
      <c r="C11" s="788"/>
      <c r="D11" s="789"/>
      <c r="E11" s="303"/>
      <c r="F11" s="304">
        <v>13</v>
      </c>
      <c r="G11" s="304"/>
      <c r="H11" s="304"/>
      <c r="I11" s="304"/>
      <c r="J11" s="198">
        <v>1</v>
      </c>
      <c r="K11" s="308">
        <f t="shared" ref="K11:K12" si="1">J11*F11</f>
        <v>13</v>
      </c>
    </row>
    <row r="12" spans="2:11" ht="12" customHeight="1" x14ac:dyDescent="0.25">
      <c r="B12" s="1060" t="s">
        <v>424</v>
      </c>
      <c r="C12" s="788"/>
      <c r="D12" s="789"/>
      <c r="E12" s="303"/>
      <c r="F12" s="304">
        <v>10</v>
      </c>
      <c r="G12" s="304"/>
      <c r="H12" s="304"/>
      <c r="I12" s="304"/>
      <c r="J12" s="303">
        <v>1</v>
      </c>
      <c r="K12" s="308">
        <f t="shared" si="1"/>
        <v>10</v>
      </c>
    </row>
    <row r="13" spans="2:11" ht="12" customHeight="1" thickBot="1" x14ac:dyDescent="0.3">
      <c r="B13" s="1060"/>
      <c r="C13" s="788"/>
      <c r="D13" s="789"/>
      <c r="E13" s="309"/>
      <c r="F13" s="310"/>
      <c r="G13" s="310"/>
      <c r="H13" s="310"/>
      <c r="I13" s="310"/>
      <c r="J13" s="303"/>
      <c r="K13" s="308"/>
    </row>
    <row r="14" spans="2:11" ht="14.25" customHeight="1" x14ac:dyDescent="0.25">
      <c r="B14" s="1063" t="s">
        <v>310</v>
      </c>
      <c r="C14" s="1037"/>
      <c r="D14" s="1037"/>
      <c r="E14" s="1064"/>
      <c r="F14" s="1063" t="s">
        <v>311</v>
      </c>
      <c r="G14" s="1037"/>
      <c r="H14" s="1037"/>
      <c r="I14" s="1037"/>
      <c r="J14" s="1038"/>
      <c r="K14" s="311"/>
    </row>
    <row r="15" spans="2:11" ht="12" customHeight="1" x14ac:dyDescent="0.25">
      <c r="B15" s="312"/>
      <c r="C15" s="313"/>
      <c r="D15" s="313"/>
      <c r="E15" s="314"/>
      <c r="F15" s="315"/>
      <c r="G15" s="316"/>
      <c r="H15" s="316"/>
      <c r="I15" s="316"/>
      <c r="J15" s="317"/>
      <c r="K15" s="318"/>
    </row>
    <row r="16" spans="2:11" ht="12" customHeight="1" x14ac:dyDescent="0.25">
      <c r="B16" s="319"/>
      <c r="C16" s="320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16"/>
      <c r="D17" s="320"/>
      <c r="E17" s="316"/>
      <c r="F17" s="319"/>
      <c r="G17" s="316"/>
      <c r="H17" s="316"/>
      <c r="I17" s="316"/>
      <c r="J17" s="317"/>
      <c r="K17" s="318"/>
    </row>
    <row r="18" spans="2:11" ht="12" customHeight="1" x14ac:dyDescent="0.25">
      <c r="B18" s="321"/>
      <c r="C18" s="320"/>
      <c r="D18" s="320"/>
      <c r="E18" s="322"/>
      <c r="F18" s="319"/>
      <c r="G18" s="316"/>
      <c r="H18" s="316"/>
      <c r="I18" s="316"/>
      <c r="J18" s="317"/>
      <c r="K18" s="323"/>
    </row>
    <row r="19" spans="2:11" ht="15" customHeight="1" x14ac:dyDescent="0.25">
      <c r="B19" s="1061"/>
      <c r="C19" s="1057"/>
      <c r="D19" s="1057"/>
      <c r="E19" s="1062"/>
      <c r="F19" s="1056"/>
      <c r="G19" s="1057"/>
      <c r="H19" s="1057"/>
      <c r="I19" s="1057"/>
      <c r="J19" s="1058"/>
      <c r="K19" s="324"/>
    </row>
    <row r="20" spans="2:11" ht="15" customHeight="1" x14ac:dyDescent="0.25">
      <c r="B20" s="1059" t="s">
        <v>312</v>
      </c>
      <c r="C20" s="796"/>
      <c r="D20" s="796"/>
      <c r="E20" s="796"/>
      <c r="F20" s="796"/>
      <c r="G20" s="796"/>
      <c r="H20" s="796"/>
      <c r="I20" s="796"/>
      <c r="J20" s="797"/>
      <c r="K20" s="325">
        <f>+ROUND(SUM(K9:K19),2)</f>
        <v>63.2</v>
      </c>
    </row>
    <row r="12131" spans="2:2" ht="15" customHeight="1" x14ac:dyDescent="0.25">
      <c r="B12131" t="s">
        <v>258</v>
      </c>
    </row>
  </sheetData>
  <mergeCells count="22">
    <mergeCell ref="F19:J19"/>
    <mergeCell ref="B20:J20"/>
    <mergeCell ref="B10:D10"/>
    <mergeCell ref="B11:D11"/>
    <mergeCell ref="B12:D12"/>
    <mergeCell ref="B19:E19"/>
    <mergeCell ref="B13:D13"/>
    <mergeCell ref="B14:E14"/>
    <mergeCell ref="F14:J14"/>
    <mergeCell ref="B9:D9"/>
    <mergeCell ref="G6:I6"/>
    <mergeCell ref="J6:K6"/>
    <mergeCell ref="D6:F6"/>
    <mergeCell ref="E7:J7"/>
    <mergeCell ref="K7:K8"/>
    <mergeCell ref="B7:D8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E2EFD9"/>
    <pageSetUpPr fitToPage="1"/>
  </sheetPr>
  <dimension ref="B2:K21"/>
  <sheetViews>
    <sheetView view="pageBreakPreview" zoomScale="85" zoomScaleNormal="100" zoomScaleSheetLayoutView="85" workbookViewId="0">
      <selection activeCell="I10" sqref="I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313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x14ac:dyDescent="0.25">
      <c r="B6" s="298">
        <v>2</v>
      </c>
      <c r="C6" s="299" t="str">
        <f>VLOOKUP(B6,'PRESUPUESTO DE OBRA'!A:E,3,0)</f>
        <v>ml</v>
      </c>
      <c r="D6" s="1049" t="str">
        <f>VLOOKUP(B6,'PRESUPUESTO DE OBRA'!A:E,2,0)</f>
        <v>Cerramiento con tela verde y soportes de guadua cada 2 metros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12" customHeight="1" x14ac:dyDescent="0.25">
      <c r="B9" s="1065" t="s">
        <v>314</v>
      </c>
      <c r="C9" s="1012"/>
      <c r="D9" s="1066"/>
      <c r="E9" s="306"/>
      <c r="F9" s="307">
        <f>+'1'!K20</f>
        <v>63.2</v>
      </c>
      <c r="G9" s="307"/>
      <c r="H9" s="307"/>
      <c r="I9" s="307"/>
      <c r="J9" s="306">
        <v>2</v>
      </c>
      <c r="K9" s="308">
        <f t="shared" ref="K9:K10" si="0">J9*F9</f>
        <v>126.4</v>
      </c>
    </row>
    <row r="10" spans="2:11" ht="12" customHeight="1" x14ac:dyDescent="0.25">
      <c r="B10" s="1067" t="s">
        <v>315</v>
      </c>
      <c r="C10" s="987"/>
      <c r="D10" s="988"/>
      <c r="E10" s="309"/>
      <c r="F10" s="310">
        <v>6.5</v>
      </c>
      <c r="G10" s="310"/>
      <c r="H10" s="310"/>
      <c r="I10" s="310"/>
      <c r="J10" s="309">
        <v>2</v>
      </c>
      <c r="K10" s="326">
        <f t="shared" si="0"/>
        <v>13</v>
      </c>
    </row>
    <row r="11" spans="2:11" ht="12.75" customHeight="1" x14ac:dyDescent="0.25">
      <c r="B11" s="1060"/>
      <c r="C11" s="788"/>
      <c r="D11" s="789"/>
      <c r="E11" s="303"/>
      <c r="F11" s="304"/>
      <c r="G11" s="304"/>
      <c r="H11" s="304"/>
      <c r="I11" s="304"/>
      <c r="J11" s="303"/>
      <c r="K11" s="305"/>
    </row>
    <row r="12" spans="2:11" ht="12" customHeight="1" x14ac:dyDescent="0.25">
      <c r="B12" s="1060"/>
      <c r="C12" s="788"/>
      <c r="D12" s="789"/>
      <c r="E12" s="303"/>
      <c r="F12" s="304"/>
      <c r="G12" s="304"/>
      <c r="H12" s="304"/>
      <c r="I12" s="304"/>
      <c r="J12" s="303"/>
      <c r="K12" s="305"/>
    </row>
    <row r="13" spans="2:11" ht="12" customHeight="1" x14ac:dyDescent="0.25">
      <c r="B13" s="1060"/>
      <c r="C13" s="788"/>
      <c r="D13" s="789"/>
      <c r="E13" s="303"/>
      <c r="F13" s="304"/>
      <c r="G13" s="304"/>
      <c r="H13" s="304"/>
      <c r="I13" s="304"/>
      <c r="J13" s="303"/>
      <c r="K13" s="305"/>
    </row>
    <row r="14" spans="2:11" ht="12" customHeight="1" thickBot="1" x14ac:dyDescent="0.3">
      <c r="B14" s="1065"/>
      <c r="C14" s="1012"/>
      <c r="D14" s="1066"/>
      <c r="E14" s="306"/>
      <c r="F14" s="307"/>
      <c r="G14" s="307"/>
      <c r="H14" s="307"/>
      <c r="I14" s="307"/>
      <c r="J14" s="306"/>
      <c r="K14" s="308"/>
    </row>
    <row r="15" spans="2:11" ht="14.25" customHeight="1" x14ac:dyDescent="0.25">
      <c r="B15" s="1063" t="s">
        <v>310</v>
      </c>
      <c r="C15" s="1037"/>
      <c r="D15" s="1037"/>
      <c r="E15" s="1064"/>
      <c r="F15" s="1063" t="s">
        <v>311</v>
      </c>
      <c r="G15" s="1037"/>
      <c r="H15" s="1037"/>
      <c r="I15" s="1037"/>
      <c r="J15" s="1038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61"/>
      <c r="C20" s="1057"/>
      <c r="D20" s="1057"/>
      <c r="E20" s="1062"/>
      <c r="F20" s="1056"/>
      <c r="G20" s="1057"/>
      <c r="H20" s="1057"/>
      <c r="I20" s="1057"/>
      <c r="J20" s="1058"/>
      <c r="K20" s="324"/>
    </row>
    <row r="21" spans="2:11" ht="15" customHeight="1" x14ac:dyDescent="0.25">
      <c r="B21" s="1059" t="s">
        <v>312</v>
      </c>
      <c r="C21" s="796"/>
      <c r="D21" s="796"/>
      <c r="E21" s="796"/>
      <c r="F21" s="796"/>
      <c r="G21" s="796"/>
      <c r="H21" s="796"/>
      <c r="I21" s="796"/>
      <c r="J21" s="797"/>
      <c r="K21" s="325">
        <f>+ROUND(SUM(K9:K20),2)</f>
        <v>139.4</v>
      </c>
    </row>
  </sheetData>
  <mergeCells count="23">
    <mergeCell ref="B9:D9"/>
    <mergeCell ref="B10:D10"/>
    <mergeCell ref="B11:D11"/>
    <mergeCell ref="B12:D12"/>
    <mergeCell ref="F15:J15"/>
    <mergeCell ref="F20:J20"/>
    <mergeCell ref="B21:J21"/>
    <mergeCell ref="B20:E20"/>
    <mergeCell ref="B15:E15"/>
    <mergeCell ref="B13:D13"/>
    <mergeCell ref="B14:D14"/>
    <mergeCell ref="G6:I6"/>
    <mergeCell ref="J6:K6"/>
    <mergeCell ref="D6:F6"/>
    <mergeCell ref="E7:J7"/>
    <mergeCell ref="B2:K2"/>
    <mergeCell ref="C3:K3"/>
    <mergeCell ref="C4:K4"/>
    <mergeCell ref="D5:F5"/>
    <mergeCell ref="G5:I5"/>
    <mergeCell ref="J5:K5"/>
    <mergeCell ref="K7:K8"/>
    <mergeCell ref="B7:D8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E2EFD9"/>
    <pageSetUpPr fitToPage="1"/>
  </sheetPr>
  <dimension ref="B2:K22"/>
  <sheetViews>
    <sheetView view="pageBreakPreview" topLeftCell="A2" zoomScale="77" zoomScaleNormal="100" workbookViewId="0">
      <selection activeCell="J10" sqref="J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316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x14ac:dyDescent="0.25">
      <c r="B6" s="298">
        <v>3</v>
      </c>
      <c r="C6" s="299" t="str">
        <f>VLOOKUP(B6,'PRESUPUESTO DE OBRA'!A:E,3,0)</f>
        <v>und</v>
      </c>
      <c r="D6" s="1049" t="str">
        <f>VLOOKUP(B6,'PRESUPUESTO DE OBRA'!A:E,2,0)</f>
        <v>Señal preventiva y reglamentaria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12" customHeight="1" x14ac:dyDescent="0.25">
      <c r="B9" s="1065" t="s">
        <v>317</v>
      </c>
      <c r="C9" s="1012"/>
      <c r="D9" s="1066"/>
      <c r="E9" s="306"/>
      <c r="F9" s="307"/>
      <c r="G9" s="307"/>
      <c r="H9" s="307"/>
      <c r="I9" s="307"/>
      <c r="J9" s="306">
        <v>6</v>
      </c>
      <c r="K9" s="308">
        <f>+J9</f>
        <v>6</v>
      </c>
    </row>
    <row r="10" spans="2:11" ht="12" customHeight="1" x14ac:dyDescent="0.25">
      <c r="B10" s="1067"/>
      <c r="C10" s="987"/>
      <c r="D10" s="988"/>
      <c r="E10" s="309"/>
      <c r="F10" s="310"/>
      <c r="G10" s="310"/>
      <c r="H10" s="310"/>
      <c r="I10" s="310"/>
      <c r="J10" s="309"/>
      <c r="K10" s="326"/>
    </row>
    <row r="11" spans="2:11" ht="12.75" customHeight="1" x14ac:dyDescent="0.25">
      <c r="B11" s="1060"/>
      <c r="C11" s="788"/>
      <c r="D11" s="789"/>
      <c r="E11" s="303"/>
      <c r="F11" s="304"/>
      <c r="G11" s="304"/>
      <c r="H11" s="304"/>
      <c r="I11" s="304"/>
      <c r="J11" s="303"/>
      <c r="K11" s="305"/>
    </row>
    <row r="12" spans="2:11" ht="12" customHeight="1" x14ac:dyDescent="0.25">
      <c r="B12" s="1060"/>
      <c r="C12" s="788"/>
      <c r="D12" s="789"/>
      <c r="E12" s="303"/>
      <c r="F12" s="304"/>
      <c r="G12" s="304"/>
      <c r="H12" s="304"/>
      <c r="I12" s="304"/>
      <c r="J12" s="303"/>
      <c r="K12" s="305"/>
    </row>
    <row r="13" spans="2:11" ht="12" customHeight="1" x14ac:dyDescent="0.25">
      <c r="B13" s="1067"/>
      <c r="C13" s="987"/>
      <c r="D13" s="988"/>
      <c r="E13" s="309"/>
      <c r="F13" s="310"/>
      <c r="G13" s="310"/>
      <c r="H13" s="310"/>
      <c r="I13" s="310"/>
      <c r="J13" s="309"/>
      <c r="K13" s="326"/>
    </row>
    <row r="14" spans="2:11" ht="12" customHeight="1" x14ac:dyDescent="0.25">
      <c r="B14" s="1060"/>
      <c r="C14" s="788"/>
      <c r="D14" s="789"/>
      <c r="E14" s="303"/>
      <c r="F14" s="304"/>
      <c r="G14" s="304"/>
      <c r="H14" s="304"/>
      <c r="I14" s="304"/>
      <c r="J14" s="303"/>
      <c r="K14" s="305"/>
    </row>
    <row r="15" spans="2:11" ht="12" customHeight="1" thickBot="1" x14ac:dyDescent="0.3">
      <c r="B15" s="1067"/>
      <c r="C15" s="987"/>
      <c r="D15" s="988"/>
      <c r="E15" s="309"/>
      <c r="F15" s="310"/>
      <c r="G15" s="310"/>
      <c r="H15" s="310"/>
      <c r="I15" s="310"/>
      <c r="J15" s="309"/>
      <c r="K15" s="305"/>
    </row>
    <row r="16" spans="2:11" ht="14.25" customHeight="1" x14ac:dyDescent="0.25">
      <c r="B16" s="1063" t="s">
        <v>310</v>
      </c>
      <c r="C16" s="1037"/>
      <c r="D16" s="1037"/>
      <c r="E16" s="1064"/>
      <c r="F16" s="1063" t="s">
        <v>311</v>
      </c>
      <c r="G16" s="1037"/>
      <c r="H16" s="1037"/>
      <c r="I16" s="1037"/>
      <c r="J16" s="1038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x14ac:dyDescent="0.25">
      <c r="B21" s="1061"/>
      <c r="C21" s="1057"/>
      <c r="D21" s="1057"/>
      <c r="E21" s="1062"/>
      <c r="F21" s="1056"/>
      <c r="G21" s="1057"/>
      <c r="H21" s="1057"/>
      <c r="I21" s="1057"/>
      <c r="J21" s="1058"/>
      <c r="K21" s="324"/>
    </row>
    <row r="22" spans="2:11" ht="15" customHeight="1" x14ac:dyDescent="0.25">
      <c r="B22" s="1059" t="s">
        <v>312</v>
      </c>
      <c r="C22" s="796"/>
      <c r="D22" s="796"/>
      <c r="E22" s="796"/>
      <c r="F22" s="796"/>
      <c r="G22" s="796"/>
      <c r="H22" s="796"/>
      <c r="I22" s="796"/>
      <c r="J22" s="797"/>
      <c r="K22" s="325">
        <f>+ROUND(SUM(K9:K21),2)</f>
        <v>6</v>
      </c>
    </row>
  </sheetData>
  <mergeCells count="24">
    <mergeCell ref="F16:J16"/>
    <mergeCell ref="F21:J21"/>
    <mergeCell ref="B22:J22"/>
    <mergeCell ref="B21:E21"/>
    <mergeCell ref="B15:D15"/>
    <mergeCell ref="B16:E16"/>
    <mergeCell ref="B13:D13"/>
    <mergeCell ref="B14:D14"/>
    <mergeCell ref="G6:I6"/>
    <mergeCell ref="J6:K6"/>
    <mergeCell ref="D6:F6"/>
    <mergeCell ref="E7:J7"/>
    <mergeCell ref="K7:K8"/>
    <mergeCell ref="B7:D8"/>
    <mergeCell ref="B9:D9"/>
    <mergeCell ref="B10:D10"/>
    <mergeCell ref="B11:D11"/>
    <mergeCell ref="B12:D12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E2EFD9"/>
    <pageSetUpPr fitToPage="1"/>
  </sheetPr>
  <dimension ref="B2:K22"/>
  <sheetViews>
    <sheetView view="pageBreakPreview" zoomScale="67" zoomScaleNormal="100" workbookViewId="0">
      <selection activeCell="G15" sqref="G15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318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x14ac:dyDescent="0.25">
      <c r="B6" s="298">
        <v>4</v>
      </c>
      <c r="C6" s="299" t="str">
        <f>VLOOKUP(B6,'PRESUPUESTO DE OBRA'!A:E,3,0)</f>
        <v>und</v>
      </c>
      <c r="D6" s="1049" t="str">
        <f>VLOOKUP(B6,'PRESUPUESTO DE OBRA'!A:E,2,0)</f>
        <v>Instalacion de valla institucional 2x4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12.75" customHeight="1" x14ac:dyDescent="0.25">
      <c r="B9" s="1065" t="s">
        <v>319</v>
      </c>
      <c r="C9" s="1012"/>
      <c r="D9" s="1066"/>
      <c r="E9" s="306"/>
      <c r="F9" s="307"/>
      <c r="G9" s="307"/>
      <c r="H9" s="307"/>
      <c r="I9" s="307"/>
      <c r="J9" s="306">
        <v>1</v>
      </c>
      <c r="K9" s="308">
        <f>+J9</f>
        <v>1</v>
      </c>
    </row>
    <row r="10" spans="2:11" ht="12" customHeight="1" x14ac:dyDescent="0.25">
      <c r="B10" s="1067"/>
      <c r="C10" s="987"/>
      <c r="D10" s="988"/>
      <c r="E10" s="309"/>
      <c r="F10" s="310"/>
      <c r="G10" s="310"/>
      <c r="H10" s="310"/>
      <c r="I10" s="310"/>
      <c r="J10" s="309"/>
      <c r="K10" s="326"/>
    </row>
    <row r="11" spans="2:11" ht="12" customHeight="1" x14ac:dyDescent="0.25">
      <c r="B11" s="1060"/>
      <c r="C11" s="788"/>
      <c r="D11" s="789"/>
      <c r="E11" s="303"/>
      <c r="F11" s="304"/>
      <c r="G11" s="304"/>
      <c r="H11" s="304"/>
      <c r="I11" s="304"/>
      <c r="J11" s="303"/>
      <c r="K11" s="305"/>
    </row>
    <row r="12" spans="2:11" ht="12" customHeight="1" x14ac:dyDescent="0.25">
      <c r="B12" s="1060"/>
      <c r="C12" s="788"/>
      <c r="D12" s="789"/>
      <c r="E12" s="303"/>
      <c r="F12" s="304"/>
      <c r="G12" s="304"/>
      <c r="H12" s="304"/>
      <c r="I12" s="304"/>
      <c r="J12" s="303"/>
      <c r="K12" s="305"/>
    </row>
    <row r="13" spans="2:11" ht="12" customHeight="1" x14ac:dyDescent="0.25">
      <c r="B13" s="1060"/>
      <c r="C13" s="788"/>
      <c r="D13" s="789"/>
      <c r="E13" s="303"/>
      <c r="F13" s="304"/>
      <c r="G13" s="304"/>
      <c r="H13" s="304"/>
      <c r="I13" s="304"/>
      <c r="J13" s="303"/>
      <c r="K13" s="305"/>
    </row>
    <row r="14" spans="2:11" ht="12" customHeight="1" x14ac:dyDescent="0.25">
      <c r="B14" s="1060"/>
      <c r="C14" s="788"/>
      <c r="D14" s="789"/>
      <c r="E14" s="303"/>
      <c r="F14" s="304"/>
      <c r="G14" s="304"/>
      <c r="H14" s="304"/>
      <c r="I14" s="304"/>
      <c r="J14" s="303"/>
      <c r="K14" s="305"/>
    </row>
    <row r="15" spans="2:11" ht="12" customHeight="1" x14ac:dyDescent="0.25">
      <c r="B15" s="1067"/>
      <c r="C15" s="987"/>
      <c r="D15" s="988"/>
      <c r="E15" s="309"/>
      <c r="F15" s="310"/>
      <c r="G15" s="310"/>
      <c r="H15" s="310"/>
      <c r="I15" s="310"/>
      <c r="J15" s="309"/>
      <c r="K15" s="305"/>
    </row>
    <row r="16" spans="2:11" ht="14.25" customHeight="1" x14ac:dyDescent="0.25">
      <c r="B16" s="1063" t="s">
        <v>310</v>
      </c>
      <c r="C16" s="1037"/>
      <c r="D16" s="1037"/>
      <c r="E16" s="1064"/>
      <c r="F16" s="1063" t="s">
        <v>311</v>
      </c>
      <c r="G16" s="1037"/>
      <c r="H16" s="1037"/>
      <c r="I16" s="1037"/>
      <c r="J16" s="1038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x14ac:dyDescent="0.25">
      <c r="B21" s="1061"/>
      <c r="C21" s="1057"/>
      <c r="D21" s="1057"/>
      <c r="E21" s="1062"/>
      <c r="F21" s="1056"/>
      <c r="G21" s="1057"/>
      <c r="H21" s="1057"/>
      <c r="I21" s="1057"/>
      <c r="J21" s="1058"/>
      <c r="K21" s="324"/>
    </row>
    <row r="22" spans="2:11" ht="15" customHeight="1" x14ac:dyDescent="0.25">
      <c r="B22" s="1059" t="s">
        <v>312</v>
      </c>
      <c r="C22" s="796"/>
      <c r="D22" s="796"/>
      <c r="E22" s="796"/>
      <c r="F22" s="796"/>
      <c r="G22" s="796"/>
      <c r="H22" s="796"/>
      <c r="I22" s="796"/>
      <c r="J22" s="797"/>
      <c r="K22" s="325">
        <f>+ROUND(SUM(K9:K21),2)</f>
        <v>1</v>
      </c>
    </row>
  </sheetData>
  <mergeCells count="24">
    <mergeCell ref="F21:J21"/>
    <mergeCell ref="B22:J22"/>
    <mergeCell ref="B12:D12"/>
    <mergeCell ref="B21:E21"/>
    <mergeCell ref="B13:D13"/>
    <mergeCell ref="B14:D14"/>
    <mergeCell ref="B15:D15"/>
    <mergeCell ref="B16:E16"/>
    <mergeCell ref="F16:J16"/>
    <mergeCell ref="B9:D9"/>
    <mergeCell ref="B10:D10"/>
    <mergeCell ref="B11:D11"/>
    <mergeCell ref="G6:I6"/>
    <mergeCell ref="J6:K6"/>
    <mergeCell ref="D6:F6"/>
    <mergeCell ref="E7:J7"/>
    <mergeCell ref="K7:K8"/>
    <mergeCell ref="B7:D8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9" tint="0.79998168889431442"/>
    <pageSetUpPr fitToPage="1"/>
  </sheetPr>
  <dimension ref="B2:P42"/>
  <sheetViews>
    <sheetView view="pageBreakPreview" topLeftCell="A4" zoomScale="86" zoomScaleNormal="100" workbookViewId="0">
      <selection activeCell="J18" sqref="J18"/>
    </sheetView>
  </sheetViews>
  <sheetFormatPr baseColWidth="10" defaultColWidth="14.42578125" defaultRowHeight="15" customHeight="1" x14ac:dyDescent="0.25"/>
  <cols>
    <col min="1" max="1" width="2.42578125" style="428" customWidth="1"/>
    <col min="2" max="2" width="14.85546875" style="428" customWidth="1"/>
    <col min="3" max="3" width="11.85546875" style="428" customWidth="1"/>
    <col min="4" max="4" width="7.5703125" style="428" customWidth="1"/>
    <col min="5" max="5" width="13.140625" style="428" customWidth="1"/>
    <col min="6" max="6" width="10.42578125" style="428" customWidth="1"/>
    <col min="7" max="7" width="13.42578125" style="428" customWidth="1"/>
    <col min="8" max="8" width="8.7109375" style="428" customWidth="1"/>
    <col min="9" max="9" width="9.42578125" style="428" customWidth="1"/>
    <col min="10" max="10" width="12.42578125" style="428" customWidth="1"/>
    <col min="11" max="11" width="13.42578125" style="428" customWidth="1"/>
    <col min="12" max="12" width="4.5703125" style="428" customWidth="1"/>
    <col min="13" max="13" width="24.5703125" style="428" customWidth="1"/>
    <col min="14" max="14" width="13.85546875" style="428" bestFit="1" customWidth="1"/>
    <col min="15" max="15" width="10.7109375" style="428" customWidth="1"/>
    <col min="16" max="16" width="11.5703125" style="428" bestFit="1" customWidth="1"/>
    <col min="17" max="26" width="10.7109375" style="428" customWidth="1"/>
    <col min="27" max="16384" width="14.42578125" style="428"/>
  </cols>
  <sheetData>
    <row r="2" spans="2:16" ht="26.25" customHeight="1" x14ac:dyDescent="0.25">
      <c r="B2" s="1036" t="s">
        <v>296</v>
      </c>
      <c r="C2" s="1068"/>
      <c r="D2" s="1068"/>
      <c r="E2" s="1068"/>
      <c r="F2" s="1068"/>
      <c r="G2" s="1068"/>
      <c r="H2" s="1068"/>
      <c r="I2" s="1068"/>
      <c r="J2" s="1068"/>
      <c r="K2" s="1069"/>
      <c r="L2" s="293"/>
      <c r="M2" s="293"/>
      <c r="N2" s="293"/>
    </row>
    <row r="3" spans="2:16" ht="12" customHeight="1" x14ac:dyDescent="0.25">
      <c r="B3" s="294" t="s">
        <v>320</v>
      </c>
      <c r="C3" s="1039"/>
      <c r="D3" s="1070"/>
      <c r="E3" s="1070"/>
      <c r="F3" s="1070"/>
      <c r="G3" s="1070"/>
      <c r="H3" s="1070"/>
      <c r="I3" s="1070"/>
      <c r="J3" s="1070"/>
      <c r="K3" s="1071"/>
      <c r="L3" s="293"/>
      <c r="M3" s="293"/>
      <c r="N3" s="293"/>
    </row>
    <row r="4" spans="2:16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1072"/>
      <c r="E4" s="1072"/>
      <c r="F4" s="1072"/>
      <c r="G4" s="1072"/>
      <c r="H4" s="1072"/>
      <c r="I4" s="1072"/>
      <c r="J4" s="1072"/>
      <c r="K4" s="1073"/>
      <c r="L4" s="293"/>
      <c r="M4" s="293"/>
      <c r="N4" s="293"/>
    </row>
    <row r="5" spans="2:16" ht="26.25" customHeight="1" x14ac:dyDescent="0.25">
      <c r="B5" s="296" t="s">
        <v>299</v>
      </c>
      <c r="C5" s="297" t="s">
        <v>115</v>
      </c>
      <c r="D5" s="1042" t="s">
        <v>108</v>
      </c>
      <c r="E5" s="1072"/>
      <c r="F5" s="1074"/>
      <c r="G5" s="1042" t="s">
        <v>300</v>
      </c>
      <c r="H5" s="1072"/>
      <c r="I5" s="1074"/>
      <c r="J5" s="1042" t="s">
        <v>301</v>
      </c>
      <c r="K5" s="1073"/>
      <c r="L5" s="293"/>
      <c r="M5" s="293"/>
      <c r="N5" s="293"/>
    </row>
    <row r="6" spans="2:16" ht="43.5" customHeight="1" x14ac:dyDescent="0.25">
      <c r="B6" s="298">
        <v>5</v>
      </c>
      <c r="C6" s="299" t="str">
        <f>VLOOKUP(B6,'PRESUPUESTO DE OBRA'!A:E,3,0)</f>
        <v>ml</v>
      </c>
      <c r="D6" s="1049" t="str">
        <f>VLOOKUP(B6,'PRESUPUESTO DE OBRA'!A:E,2,0)</f>
        <v>Corte con disco abrasivo</v>
      </c>
      <c r="E6" s="1080"/>
      <c r="F6" s="1081"/>
      <c r="G6" s="1046" t="str">
        <f>'PRESUPUESTO DE OBRA'!A1</f>
        <v>PRESUPUESTO DE OBRA</v>
      </c>
      <c r="H6" s="1077"/>
      <c r="I6" s="1078"/>
      <c r="J6" s="1048"/>
      <c r="K6" s="1079"/>
      <c r="L6" s="293"/>
      <c r="M6" s="293"/>
      <c r="N6" s="293"/>
    </row>
    <row r="7" spans="2:16" ht="15.75" customHeight="1" x14ac:dyDescent="0.25">
      <c r="B7" s="1054" t="s">
        <v>302</v>
      </c>
      <c r="C7" s="1083"/>
      <c r="D7" s="1084"/>
      <c r="E7" s="1051" t="s">
        <v>303</v>
      </c>
      <c r="F7" s="1070"/>
      <c r="G7" s="1070"/>
      <c r="H7" s="1070"/>
      <c r="I7" s="1070"/>
      <c r="J7" s="1071"/>
      <c r="K7" s="1052" t="s">
        <v>304</v>
      </c>
      <c r="L7" s="293"/>
      <c r="M7" s="293"/>
      <c r="N7" s="293"/>
    </row>
    <row r="8" spans="2:16" ht="31.15" customHeight="1" thickBot="1" x14ac:dyDescent="0.3">
      <c r="B8" s="1085"/>
      <c r="C8" s="1086"/>
      <c r="D8" s="1082"/>
      <c r="E8" s="765" t="s">
        <v>305</v>
      </c>
      <c r="F8" s="764" t="s">
        <v>306</v>
      </c>
      <c r="G8" s="764" t="s">
        <v>307</v>
      </c>
      <c r="H8" s="764" t="s">
        <v>368</v>
      </c>
      <c r="I8" s="764" t="s">
        <v>308</v>
      </c>
      <c r="J8" s="766" t="s">
        <v>345</v>
      </c>
      <c r="K8" s="1082"/>
      <c r="L8" s="293"/>
      <c r="M8" s="293"/>
      <c r="N8" s="293"/>
    </row>
    <row r="9" spans="2:16" ht="15.75" thickBot="1" x14ac:dyDescent="0.3">
      <c r="B9" s="1090" t="s">
        <v>387</v>
      </c>
      <c r="C9" s="1091"/>
      <c r="D9" s="1091"/>
      <c r="E9" s="1091"/>
      <c r="F9" s="1091"/>
      <c r="G9" s="1091"/>
      <c r="H9" s="1091"/>
      <c r="I9" s="1091"/>
      <c r="J9" s="1091"/>
      <c r="K9" s="1092"/>
      <c r="L9" s="293"/>
      <c r="M9" s="293"/>
      <c r="N9" s="293"/>
    </row>
    <row r="10" spans="2:16" x14ac:dyDescent="0.25">
      <c r="B10" s="1065" t="s">
        <v>433</v>
      </c>
      <c r="C10" s="1075"/>
      <c r="D10" s="1076"/>
      <c r="E10" s="306"/>
      <c r="F10" s="327">
        <f>+'1'!F10</f>
        <v>7.5</v>
      </c>
      <c r="G10" s="307"/>
      <c r="H10" s="307"/>
      <c r="I10" s="307"/>
      <c r="J10" s="306">
        <v>1</v>
      </c>
      <c r="K10" s="308">
        <f>J10*F10</f>
        <v>7.5</v>
      </c>
      <c r="L10" s="293"/>
      <c r="M10" s="293"/>
      <c r="N10" s="293"/>
      <c r="O10" s="493"/>
    </row>
    <row r="11" spans="2:16" x14ac:dyDescent="0.25">
      <c r="B11" s="1065" t="s">
        <v>389</v>
      </c>
      <c r="C11" s="1075"/>
      <c r="D11" s="1076"/>
      <c r="E11" s="306"/>
      <c r="F11" s="327">
        <v>5.3</v>
      </c>
      <c r="G11" s="307"/>
      <c r="H11" s="307"/>
      <c r="I11" s="307"/>
      <c r="J11" s="306">
        <v>1</v>
      </c>
      <c r="K11" s="308">
        <f>J11*F11</f>
        <v>5.3</v>
      </c>
      <c r="L11" s="293"/>
      <c r="M11" s="293"/>
      <c r="N11" s="293"/>
      <c r="O11" s="493"/>
    </row>
    <row r="12" spans="2:16" ht="15.75" customHeight="1" thickBot="1" x14ac:dyDescent="0.3">
      <c r="B12" s="1087"/>
      <c r="C12" s="1088"/>
      <c r="D12" s="1089"/>
      <c r="E12" s="306"/>
      <c r="F12" s="327"/>
      <c r="G12" s="307"/>
      <c r="H12" s="307"/>
      <c r="I12" s="307"/>
      <c r="J12" s="306"/>
      <c r="K12" s="308"/>
      <c r="L12" s="293"/>
      <c r="M12" s="293" t="s">
        <v>373</v>
      </c>
      <c r="N12" s="293" t="s">
        <v>391</v>
      </c>
      <c r="O12" s="493">
        <v>5.3</v>
      </c>
      <c r="P12" s="768" t="s">
        <v>398</v>
      </c>
    </row>
    <row r="13" spans="2:16" ht="15.75" thickBot="1" x14ac:dyDescent="0.3">
      <c r="B13" s="1090" t="s">
        <v>388</v>
      </c>
      <c r="C13" s="1091"/>
      <c r="D13" s="1091"/>
      <c r="E13" s="1091"/>
      <c r="F13" s="1091"/>
      <c r="G13" s="1091"/>
      <c r="H13" s="1091"/>
      <c r="I13" s="1091"/>
      <c r="J13" s="1091"/>
      <c r="K13" s="1092"/>
      <c r="L13" s="293"/>
      <c r="N13" s="293" t="s">
        <v>390</v>
      </c>
      <c r="O13" s="428">
        <v>2</v>
      </c>
    </row>
    <row r="14" spans="2:16" ht="25.15" customHeight="1" x14ac:dyDescent="0.25">
      <c r="B14" s="1065" t="s">
        <v>375</v>
      </c>
      <c r="C14" s="1075"/>
      <c r="D14" s="1076"/>
      <c r="E14" s="306"/>
      <c r="F14" s="327">
        <f>+'1'!F9</f>
        <v>32.700000000000003</v>
      </c>
      <c r="G14" s="307"/>
      <c r="H14" s="307"/>
      <c r="I14" s="307"/>
      <c r="J14" s="306">
        <v>1</v>
      </c>
      <c r="K14" s="308">
        <f>J14*F14</f>
        <v>32.700000000000003</v>
      </c>
      <c r="L14" s="293"/>
      <c r="N14" s="293" t="s">
        <v>392</v>
      </c>
      <c r="O14" s="493">
        <f>+O12/O13</f>
        <v>2.65</v>
      </c>
      <c r="P14" s="768"/>
    </row>
    <row r="15" spans="2:16" ht="25.15" customHeight="1" x14ac:dyDescent="0.25">
      <c r="B15" s="1065" t="s">
        <v>376</v>
      </c>
      <c r="C15" s="1075"/>
      <c r="D15" s="1076"/>
      <c r="E15" s="303"/>
      <c r="F15" s="328">
        <f>+O14</f>
        <v>2.65</v>
      </c>
      <c r="G15" s="304"/>
      <c r="H15" s="304"/>
      <c r="I15" s="304"/>
      <c r="J15" s="303">
        <f>+O17*O13</f>
        <v>22</v>
      </c>
      <c r="K15" s="305">
        <f t="shared" ref="K15:K18" si="0">+J15*F15</f>
        <v>58.3</v>
      </c>
      <c r="L15" s="293"/>
      <c r="M15" s="293"/>
      <c r="N15" s="293" t="s">
        <v>347</v>
      </c>
      <c r="O15" s="767">
        <v>1.2298258928571428</v>
      </c>
      <c r="P15" s="768" t="s">
        <v>394</v>
      </c>
    </row>
    <row r="16" spans="2:16" x14ac:dyDescent="0.25">
      <c r="B16" s="1065"/>
      <c r="C16" s="1075"/>
      <c r="D16" s="1076"/>
      <c r="E16" s="303"/>
      <c r="F16" s="304"/>
      <c r="G16" s="304"/>
      <c r="H16" s="304"/>
      <c r="I16" s="304"/>
      <c r="J16" s="303"/>
      <c r="K16" s="305"/>
      <c r="L16" s="293"/>
      <c r="M16" s="293"/>
      <c r="N16" s="293" t="s">
        <v>393</v>
      </c>
      <c r="O16" s="491">
        <f>+ROUND(O14*O15,2)</f>
        <v>3.26</v>
      </c>
      <c r="P16" s="768" t="s">
        <v>395</v>
      </c>
    </row>
    <row r="17" spans="2:16" ht="28.9" customHeight="1" x14ac:dyDescent="0.25">
      <c r="B17" s="1065" t="s">
        <v>377</v>
      </c>
      <c r="C17" s="1075"/>
      <c r="D17" s="1076"/>
      <c r="E17" s="303"/>
      <c r="F17" s="304">
        <f>+'1'!F10</f>
        <v>7.5</v>
      </c>
      <c r="G17" s="304"/>
      <c r="H17" s="304"/>
      <c r="I17" s="304"/>
      <c r="J17" s="303">
        <v>1</v>
      </c>
      <c r="K17" s="305">
        <f t="shared" si="0"/>
        <v>7.5</v>
      </c>
      <c r="L17" s="293"/>
      <c r="M17" s="293"/>
      <c r="N17" s="609" t="s">
        <v>367</v>
      </c>
      <c r="O17" s="428">
        <f>+ROUND(F14/O16,0)+1</f>
        <v>11</v>
      </c>
    </row>
    <row r="18" spans="2:16" ht="29.45" customHeight="1" x14ac:dyDescent="0.25">
      <c r="B18" s="1065" t="s">
        <v>378</v>
      </c>
      <c r="C18" s="1075"/>
      <c r="D18" s="1076"/>
      <c r="E18" s="303"/>
      <c r="F18" s="328">
        <f>+O22</f>
        <v>3.6</v>
      </c>
      <c r="G18" s="304"/>
      <c r="H18" s="304"/>
      <c r="I18" s="304"/>
      <c r="J18" s="303">
        <f>+O25*O21</f>
        <v>6</v>
      </c>
      <c r="K18" s="305">
        <f t="shared" si="0"/>
        <v>21.6</v>
      </c>
      <c r="L18" s="293"/>
      <c r="N18" s="293" t="s">
        <v>348</v>
      </c>
      <c r="O18" s="492">
        <f>+(O17-1)*O16</f>
        <v>32.599999999999994</v>
      </c>
    </row>
    <row r="19" spans="2:16" x14ac:dyDescent="0.25">
      <c r="B19" s="1060"/>
      <c r="C19" s="1072"/>
      <c r="D19" s="1074"/>
      <c r="E19" s="303"/>
      <c r="F19" s="328"/>
      <c r="G19" s="304"/>
      <c r="H19" s="304"/>
      <c r="I19" s="304"/>
      <c r="J19" s="303"/>
      <c r="K19" s="305"/>
      <c r="M19" s="293"/>
    </row>
    <row r="20" spans="2:16" ht="28.9" customHeight="1" x14ac:dyDescent="0.25">
      <c r="B20" s="1065" t="s">
        <v>430</v>
      </c>
      <c r="C20" s="1075"/>
      <c r="D20" s="1076"/>
      <c r="E20" s="303"/>
      <c r="F20" s="304">
        <f>+'1'!F12</f>
        <v>10</v>
      </c>
      <c r="G20" s="304"/>
      <c r="H20" s="304"/>
      <c r="I20" s="304"/>
      <c r="J20" s="303">
        <v>1</v>
      </c>
      <c r="K20" s="305">
        <f t="shared" ref="K20:K21" si="1">+J20*F20</f>
        <v>10</v>
      </c>
      <c r="M20" s="293" t="s">
        <v>374</v>
      </c>
      <c r="N20" s="293" t="s">
        <v>391</v>
      </c>
      <c r="O20" s="493">
        <v>7.2</v>
      </c>
      <c r="P20" s="768" t="s">
        <v>398</v>
      </c>
    </row>
    <row r="21" spans="2:16" ht="26.45" customHeight="1" x14ac:dyDescent="0.25">
      <c r="B21" s="1065" t="s">
        <v>431</v>
      </c>
      <c r="C21" s="1075"/>
      <c r="D21" s="1076"/>
      <c r="E21" s="303"/>
      <c r="F21" s="328">
        <f>+O30</f>
        <v>3.35</v>
      </c>
      <c r="G21" s="304"/>
      <c r="H21" s="304"/>
      <c r="I21" s="304"/>
      <c r="J21" s="303">
        <f>+O33*O29</f>
        <v>6</v>
      </c>
      <c r="K21" s="305">
        <f t="shared" si="1"/>
        <v>20.100000000000001</v>
      </c>
      <c r="N21" s="293" t="s">
        <v>390</v>
      </c>
      <c r="O21" s="428">
        <v>2</v>
      </c>
    </row>
    <row r="22" spans="2:16" ht="12" customHeight="1" x14ac:dyDescent="0.25">
      <c r="B22" s="1060"/>
      <c r="C22" s="1072"/>
      <c r="D22" s="1074"/>
      <c r="E22" s="303"/>
      <c r="F22" s="304"/>
      <c r="G22" s="304"/>
      <c r="H22" s="304"/>
      <c r="I22" s="304"/>
      <c r="J22" s="303"/>
      <c r="K22" s="305"/>
      <c r="N22" s="293" t="s">
        <v>392</v>
      </c>
      <c r="O22" s="493">
        <f>+O20/O21</f>
        <v>3.6</v>
      </c>
      <c r="P22" s="768"/>
    </row>
    <row r="23" spans="2:16" ht="28.15" customHeight="1" x14ac:dyDescent="0.25">
      <c r="B23" s="1065" t="s">
        <v>396</v>
      </c>
      <c r="C23" s="1075"/>
      <c r="D23" s="1076"/>
      <c r="E23" s="303"/>
      <c r="F23" s="304">
        <f>+'1'!F11</f>
        <v>13</v>
      </c>
      <c r="G23" s="304"/>
      <c r="H23" s="304"/>
      <c r="I23" s="304"/>
      <c r="J23" s="303">
        <v>1</v>
      </c>
      <c r="K23" s="305">
        <f t="shared" ref="K23:K24" si="2">+J23*F23</f>
        <v>13</v>
      </c>
      <c r="M23" s="293"/>
      <c r="N23" s="293" t="s">
        <v>347</v>
      </c>
      <c r="O23" s="767">
        <v>1.0423844155844155</v>
      </c>
      <c r="P23" s="768" t="s">
        <v>394</v>
      </c>
    </row>
    <row r="24" spans="2:16" ht="28.15" customHeight="1" x14ac:dyDescent="0.25">
      <c r="B24" s="1065" t="s">
        <v>397</v>
      </c>
      <c r="C24" s="1075"/>
      <c r="D24" s="1076"/>
      <c r="E24" s="303"/>
      <c r="F24" s="328">
        <f>+O38</f>
        <v>3.6</v>
      </c>
      <c r="G24" s="304"/>
      <c r="H24" s="304"/>
      <c r="I24" s="304"/>
      <c r="J24" s="303">
        <f>+O41*O37</f>
        <v>8</v>
      </c>
      <c r="K24" s="305">
        <f t="shared" si="2"/>
        <v>28.8</v>
      </c>
      <c r="M24" s="293"/>
      <c r="N24" s="293" t="s">
        <v>393</v>
      </c>
      <c r="O24" s="491">
        <f>+ROUND(O22*O23,2)</f>
        <v>3.75</v>
      </c>
      <c r="P24" s="768" t="s">
        <v>395</v>
      </c>
    </row>
    <row r="25" spans="2:16" ht="12" customHeight="1" x14ac:dyDescent="0.25">
      <c r="B25" s="1060"/>
      <c r="C25" s="1072"/>
      <c r="D25" s="1074"/>
      <c r="E25" s="303"/>
      <c r="F25" s="304"/>
      <c r="G25" s="304"/>
      <c r="H25" s="304"/>
      <c r="I25" s="304"/>
      <c r="J25" s="303"/>
      <c r="K25" s="305"/>
      <c r="M25" s="293"/>
      <c r="N25" s="609" t="s">
        <v>367</v>
      </c>
      <c r="O25" s="428">
        <f>+ROUND(F17/O24,0)+1</f>
        <v>3</v>
      </c>
    </row>
    <row r="26" spans="2:16" ht="27.6" customHeight="1" x14ac:dyDescent="0.25">
      <c r="B26" s="1065"/>
      <c r="C26" s="1075"/>
      <c r="D26" s="1076"/>
      <c r="E26" s="303"/>
      <c r="F26" s="304"/>
      <c r="G26" s="304"/>
      <c r="H26" s="304"/>
      <c r="I26" s="304"/>
      <c r="J26" s="303"/>
      <c r="K26" s="305">
        <f t="shared" ref="K26:K27" si="3">+J26*F26</f>
        <v>0</v>
      </c>
      <c r="M26" s="293"/>
      <c r="N26" s="293" t="s">
        <v>348</v>
      </c>
      <c r="O26" s="492">
        <f>+(O25-1)*O24</f>
        <v>7.5</v>
      </c>
    </row>
    <row r="27" spans="2:16" ht="27.6" customHeight="1" thickBot="1" x14ac:dyDescent="0.3">
      <c r="B27" s="1065"/>
      <c r="C27" s="1075"/>
      <c r="D27" s="1076"/>
      <c r="E27" s="303"/>
      <c r="F27" s="328"/>
      <c r="G27" s="304"/>
      <c r="H27" s="304"/>
      <c r="I27" s="304"/>
      <c r="J27" s="303"/>
      <c r="K27" s="305">
        <f t="shared" si="3"/>
        <v>0</v>
      </c>
      <c r="M27" s="293"/>
    </row>
    <row r="28" spans="2:16" ht="14.25" customHeight="1" x14ac:dyDescent="0.25">
      <c r="B28" s="1063" t="s">
        <v>310</v>
      </c>
      <c r="C28" s="1068"/>
      <c r="D28" s="1068"/>
      <c r="E28" s="1098"/>
      <c r="F28" s="1063" t="s">
        <v>311</v>
      </c>
      <c r="G28" s="1068"/>
      <c r="H28" s="1068"/>
      <c r="I28" s="1068"/>
      <c r="J28" s="1069"/>
      <c r="K28" s="311"/>
      <c r="M28" s="293" t="s">
        <v>435</v>
      </c>
      <c r="N28" s="293" t="s">
        <v>391</v>
      </c>
      <c r="O28" s="493">
        <v>6.7</v>
      </c>
      <c r="P28" s="768" t="s">
        <v>398</v>
      </c>
    </row>
    <row r="29" spans="2:16" ht="12" customHeight="1" x14ac:dyDescent="0.25">
      <c r="B29" s="312"/>
      <c r="C29" s="313"/>
      <c r="D29" s="313"/>
      <c r="E29" s="314"/>
      <c r="F29" s="315"/>
      <c r="G29" s="316"/>
      <c r="H29" s="316"/>
      <c r="I29" s="316"/>
      <c r="J29" s="317"/>
      <c r="K29" s="318"/>
      <c r="N29" s="293" t="s">
        <v>390</v>
      </c>
      <c r="O29" s="428">
        <v>2</v>
      </c>
    </row>
    <row r="30" spans="2:16" ht="12" customHeight="1" x14ac:dyDescent="0.25">
      <c r="B30" s="319"/>
      <c r="C30" s="320"/>
      <c r="D30" s="313"/>
      <c r="E30" s="314"/>
      <c r="F30" s="315"/>
      <c r="G30" s="316"/>
      <c r="H30" s="316"/>
      <c r="I30" s="316"/>
      <c r="J30" s="317"/>
      <c r="K30" s="318"/>
      <c r="N30" s="293" t="s">
        <v>392</v>
      </c>
      <c r="O30" s="493">
        <f>+O28/O29</f>
        <v>3.35</v>
      </c>
      <c r="P30" s="768"/>
    </row>
    <row r="31" spans="2:16" ht="12" customHeight="1" x14ac:dyDescent="0.25">
      <c r="B31" s="319"/>
      <c r="C31" s="316"/>
      <c r="D31" s="320"/>
      <c r="E31" s="316"/>
      <c r="F31" s="319"/>
      <c r="G31" s="316"/>
      <c r="H31" s="316"/>
      <c r="I31" s="316"/>
      <c r="J31" s="317"/>
      <c r="K31" s="318"/>
      <c r="M31" s="293"/>
      <c r="N31" s="293" t="s">
        <v>347</v>
      </c>
      <c r="O31" s="767">
        <v>1.3737134090909093</v>
      </c>
      <c r="P31" s="768" t="s">
        <v>394</v>
      </c>
    </row>
    <row r="32" spans="2:16" ht="12" customHeight="1" x14ac:dyDescent="0.25">
      <c r="B32" s="321"/>
      <c r="C32" s="320"/>
      <c r="D32" s="320"/>
      <c r="E32" s="322"/>
      <c r="F32" s="319"/>
      <c r="G32" s="316"/>
      <c r="H32" s="316"/>
      <c r="I32" s="316"/>
      <c r="J32" s="317"/>
      <c r="K32" s="323"/>
      <c r="M32" s="293"/>
      <c r="N32" s="293" t="s">
        <v>393</v>
      </c>
      <c r="O32" s="491">
        <f>+ROUND(O30*O31,2)</f>
        <v>4.5999999999999996</v>
      </c>
      <c r="P32" s="768" t="s">
        <v>395</v>
      </c>
    </row>
    <row r="33" spans="2:16" ht="15" customHeight="1" x14ac:dyDescent="0.25">
      <c r="B33" s="1061"/>
      <c r="C33" s="1093"/>
      <c r="D33" s="1093"/>
      <c r="E33" s="1097"/>
      <c r="F33" s="1056"/>
      <c r="G33" s="1093"/>
      <c r="H33" s="1093"/>
      <c r="I33" s="1093"/>
      <c r="J33" s="1094"/>
      <c r="K33" s="324"/>
      <c r="M33" s="293"/>
      <c r="N33" s="609" t="s">
        <v>367</v>
      </c>
      <c r="O33" s="428">
        <f>+ROUND(F20/O32,0)+1</f>
        <v>3</v>
      </c>
    </row>
    <row r="34" spans="2:16" ht="15" customHeight="1" x14ac:dyDescent="0.25">
      <c r="B34" s="1059" t="s">
        <v>312</v>
      </c>
      <c r="C34" s="1095"/>
      <c r="D34" s="1095"/>
      <c r="E34" s="1095"/>
      <c r="F34" s="1095"/>
      <c r="G34" s="1095"/>
      <c r="H34" s="1095"/>
      <c r="I34" s="1095"/>
      <c r="J34" s="1096"/>
      <c r="K34" s="325">
        <f>+ROUND(SUM(K9:K33),2)</f>
        <v>204.8</v>
      </c>
      <c r="M34" s="293"/>
      <c r="N34" s="293" t="s">
        <v>348</v>
      </c>
      <c r="O34" s="492">
        <f>+(O33-1)*O32</f>
        <v>9.1999999999999993</v>
      </c>
    </row>
    <row r="36" spans="2:16" ht="15" customHeight="1" x14ac:dyDescent="0.25">
      <c r="M36" s="293" t="s">
        <v>429</v>
      </c>
      <c r="N36" s="293" t="s">
        <v>391</v>
      </c>
      <c r="O36" s="493">
        <v>7.2</v>
      </c>
      <c r="P36" s="768" t="s">
        <v>398</v>
      </c>
    </row>
    <row r="37" spans="2:16" ht="15" customHeight="1" x14ac:dyDescent="0.25">
      <c r="N37" s="293" t="s">
        <v>390</v>
      </c>
      <c r="O37" s="428">
        <v>2</v>
      </c>
    </row>
    <row r="38" spans="2:16" ht="15" customHeight="1" x14ac:dyDescent="0.25">
      <c r="N38" s="293" t="s">
        <v>392</v>
      </c>
      <c r="O38" s="493">
        <f>+O36/O37</f>
        <v>3.6</v>
      </c>
      <c r="P38" s="768"/>
    </row>
    <row r="39" spans="2:16" ht="15" customHeight="1" x14ac:dyDescent="0.25">
      <c r="M39" s="293"/>
      <c r="N39" s="293" t="s">
        <v>347</v>
      </c>
      <c r="O39" s="767">
        <v>1.268</v>
      </c>
      <c r="P39" s="768" t="s">
        <v>394</v>
      </c>
    </row>
    <row r="40" spans="2:16" ht="15" customHeight="1" x14ac:dyDescent="0.25">
      <c r="M40" s="293"/>
      <c r="N40" s="293" t="s">
        <v>393</v>
      </c>
      <c r="O40" s="491">
        <f>+ROUND(O38*O39,2)</f>
        <v>4.5599999999999996</v>
      </c>
      <c r="P40" s="768" t="s">
        <v>395</v>
      </c>
    </row>
    <row r="41" spans="2:16" ht="15" customHeight="1" x14ac:dyDescent="0.25">
      <c r="M41" s="293"/>
      <c r="N41" s="609" t="s">
        <v>367</v>
      </c>
      <c r="O41" s="428">
        <f>+ROUND(F23/O40,0)+1</f>
        <v>4</v>
      </c>
    </row>
    <row r="42" spans="2:16" ht="15" customHeight="1" x14ac:dyDescent="0.25">
      <c r="M42" s="293"/>
      <c r="N42" s="293" t="s">
        <v>348</v>
      </c>
      <c r="O42" s="492">
        <f>+(O41-1)*O40</f>
        <v>13.68</v>
      </c>
    </row>
  </sheetData>
  <mergeCells count="36">
    <mergeCell ref="F33:J33"/>
    <mergeCell ref="B34:J34"/>
    <mergeCell ref="B18:D18"/>
    <mergeCell ref="B19:D19"/>
    <mergeCell ref="B20:D20"/>
    <mergeCell ref="B21:D21"/>
    <mergeCell ref="B33:E33"/>
    <mergeCell ref="B22:D22"/>
    <mergeCell ref="B26:D26"/>
    <mergeCell ref="B27:D27"/>
    <mergeCell ref="B28:E28"/>
    <mergeCell ref="F28:J28"/>
    <mergeCell ref="B25:D25"/>
    <mergeCell ref="B24:D24"/>
    <mergeCell ref="B23:D23"/>
    <mergeCell ref="B14:D14"/>
    <mergeCell ref="B15:D15"/>
    <mergeCell ref="B17:D17"/>
    <mergeCell ref="G6:I6"/>
    <mergeCell ref="J6:K6"/>
    <mergeCell ref="D6:F6"/>
    <mergeCell ref="E7:J7"/>
    <mergeCell ref="K7:K8"/>
    <mergeCell ref="B7:D8"/>
    <mergeCell ref="B12:D12"/>
    <mergeCell ref="B10:D10"/>
    <mergeCell ref="B9:K9"/>
    <mergeCell ref="B13:K13"/>
    <mergeCell ref="B11:D11"/>
    <mergeCell ref="B16:D16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scale="79"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theme="9" tint="0.79998168889431442"/>
    <pageSetUpPr fitToPage="1"/>
  </sheetPr>
  <dimension ref="B2:K20"/>
  <sheetViews>
    <sheetView view="pageBreakPreview" zoomScale="72" zoomScaleNormal="100" zoomScaleSheetLayoutView="72" workbookViewId="0">
      <selection activeCell="G10" sqref="G10:G12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322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x14ac:dyDescent="0.25">
      <c r="B6" s="298">
        <v>6</v>
      </c>
      <c r="C6" s="299" t="str">
        <f>VLOOKUP(B6,'PRESUPUESTO DE OBRA'!A:E,3,0)</f>
        <v>m³</v>
      </c>
      <c r="D6" s="1049" t="str">
        <f>VLOOKUP(B6,'PRESUPUESTO DE OBRA'!A:E,2,0)</f>
        <v>Demolicion de estructuras en concreto hidraulico Incluye andenes, graderia y cañuelas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12.75" customHeight="1" x14ac:dyDescent="0.25">
      <c r="B9" s="1060" t="s">
        <v>399</v>
      </c>
      <c r="C9" s="788"/>
      <c r="D9" s="789"/>
      <c r="E9" s="303">
        <f>+'5'!F11</f>
        <v>5.3</v>
      </c>
      <c r="F9" s="304">
        <f>+'1'!F9</f>
        <v>32.700000000000003</v>
      </c>
      <c r="G9" s="328">
        <v>0.17</v>
      </c>
      <c r="H9" s="307"/>
      <c r="I9" s="307"/>
      <c r="J9" s="306">
        <v>1</v>
      </c>
      <c r="K9" s="308">
        <f>J9*G9*F9*E9</f>
        <v>29.462700000000005</v>
      </c>
    </row>
    <row r="10" spans="2:11" ht="12" customHeight="1" x14ac:dyDescent="0.25">
      <c r="B10" s="1060" t="s">
        <v>432</v>
      </c>
      <c r="C10" s="788"/>
      <c r="D10" s="789"/>
      <c r="E10" s="303">
        <f>+'5'!O20</f>
        <v>7.2</v>
      </c>
      <c r="F10" s="304">
        <f>+'5'!F10</f>
        <v>7.5</v>
      </c>
      <c r="G10" s="304">
        <f>+G9</f>
        <v>0.17</v>
      </c>
      <c r="H10" s="304"/>
      <c r="I10" s="304"/>
      <c r="J10" s="306">
        <v>1</v>
      </c>
      <c r="K10" s="308">
        <f t="shared" ref="K10:K13" si="0">J10*G10*F10*E10</f>
        <v>9.1800000000000015</v>
      </c>
    </row>
    <row r="11" spans="2:11" ht="12" customHeight="1" x14ac:dyDescent="0.25">
      <c r="B11" s="1060" t="s">
        <v>434</v>
      </c>
      <c r="C11" s="788"/>
      <c r="D11" s="789"/>
      <c r="E11" s="303">
        <f>+'5'!O28</f>
        <v>6.7</v>
      </c>
      <c r="F11" s="304">
        <f>+'5'!F20</f>
        <v>10</v>
      </c>
      <c r="G11" s="304">
        <f t="shared" ref="G11:G12" si="1">+G10</f>
        <v>0.17</v>
      </c>
      <c r="H11" s="304"/>
      <c r="I11" s="304"/>
      <c r="J11" s="306">
        <v>1</v>
      </c>
      <c r="K11" s="308">
        <f t="shared" ref="K11" si="2">J11*G11*F11*E11</f>
        <v>11.390000000000002</v>
      </c>
    </row>
    <row r="12" spans="2:11" ht="12" customHeight="1" x14ac:dyDescent="0.25">
      <c r="B12" s="1060" t="s">
        <v>436</v>
      </c>
      <c r="C12" s="788"/>
      <c r="D12" s="789"/>
      <c r="E12" s="303">
        <f>+'5'!O36</f>
        <v>7.2</v>
      </c>
      <c r="F12" s="304">
        <f>+'5'!F21</f>
        <v>3.35</v>
      </c>
      <c r="G12" s="304">
        <f t="shared" si="1"/>
        <v>0.17</v>
      </c>
      <c r="H12" s="304"/>
      <c r="I12" s="304"/>
      <c r="J12" s="782">
        <v>1</v>
      </c>
      <c r="K12" s="308">
        <f t="shared" ref="K12" si="3">J12*G12*F12*E12</f>
        <v>4.1004000000000005</v>
      </c>
    </row>
    <row r="13" spans="2:11" ht="12" customHeight="1" thickBot="1" x14ac:dyDescent="0.3">
      <c r="B13" s="1060" t="s">
        <v>433</v>
      </c>
      <c r="C13" s="788"/>
      <c r="D13" s="789"/>
      <c r="E13" s="309">
        <v>0.8</v>
      </c>
      <c r="F13" s="304">
        <f>+'1'!F10</f>
        <v>7.5</v>
      </c>
      <c r="G13" s="310">
        <v>0.12</v>
      </c>
      <c r="H13" s="310"/>
      <c r="I13" s="310"/>
      <c r="J13" s="309">
        <v>1</v>
      </c>
      <c r="K13" s="308">
        <f t="shared" si="0"/>
        <v>0.72</v>
      </c>
    </row>
    <row r="14" spans="2:11" ht="14.25" customHeight="1" x14ac:dyDescent="0.25">
      <c r="B14" s="1063" t="s">
        <v>310</v>
      </c>
      <c r="C14" s="1037"/>
      <c r="D14" s="1037"/>
      <c r="E14" s="1064"/>
      <c r="F14" s="1063" t="s">
        <v>311</v>
      </c>
      <c r="G14" s="1037"/>
      <c r="H14" s="1037"/>
      <c r="I14" s="1037"/>
      <c r="J14" s="1038"/>
      <c r="K14" s="311"/>
    </row>
    <row r="15" spans="2:11" ht="12" customHeight="1" x14ac:dyDescent="0.25">
      <c r="B15" s="312"/>
      <c r="C15" s="313"/>
      <c r="D15" s="313"/>
      <c r="E15" s="314"/>
      <c r="F15" s="315"/>
      <c r="G15" s="316"/>
      <c r="H15" s="316"/>
      <c r="I15" s="316"/>
      <c r="J15" s="317"/>
      <c r="K15" s="318"/>
    </row>
    <row r="16" spans="2:11" ht="12" customHeight="1" x14ac:dyDescent="0.25">
      <c r="B16" s="319"/>
      <c r="C16" s="320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16"/>
      <c r="D17" s="320"/>
      <c r="E17" s="316"/>
      <c r="F17" s="319"/>
      <c r="G17" s="316"/>
      <c r="H17" s="316"/>
      <c r="I17" s="316"/>
      <c r="J17" s="317"/>
      <c r="K17" s="318"/>
    </row>
    <row r="18" spans="2:11" ht="12" customHeight="1" x14ac:dyDescent="0.25">
      <c r="B18" s="321"/>
      <c r="C18" s="320"/>
      <c r="D18" s="320"/>
      <c r="E18" s="322"/>
      <c r="F18" s="319"/>
      <c r="G18" s="316"/>
      <c r="H18" s="316"/>
      <c r="I18" s="316"/>
      <c r="J18" s="317"/>
      <c r="K18" s="323"/>
    </row>
    <row r="19" spans="2:11" ht="15" customHeight="1" x14ac:dyDescent="0.25">
      <c r="B19" s="1061"/>
      <c r="C19" s="1057"/>
      <c r="D19" s="1057"/>
      <c r="E19" s="1062"/>
      <c r="F19" s="1056"/>
      <c r="G19" s="1057"/>
      <c r="H19" s="1057"/>
      <c r="I19" s="1057"/>
      <c r="J19" s="1058"/>
      <c r="K19" s="324"/>
    </row>
    <row r="20" spans="2:11" ht="15" customHeight="1" x14ac:dyDescent="0.25">
      <c r="B20" s="1059" t="s">
        <v>312</v>
      </c>
      <c r="C20" s="796"/>
      <c r="D20" s="796"/>
      <c r="E20" s="796"/>
      <c r="F20" s="796"/>
      <c r="G20" s="796"/>
      <c r="H20" s="796"/>
      <c r="I20" s="796"/>
      <c r="J20" s="797"/>
      <c r="K20" s="325">
        <f>+ROUND(SUM(K9:K19),2)</f>
        <v>54.85</v>
      </c>
    </row>
  </sheetData>
  <mergeCells count="22">
    <mergeCell ref="F19:J19"/>
    <mergeCell ref="B20:J20"/>
    <mergeCell ref="B19:E19"/>
    <mergeCell ref="B10:D10"/>
    <mergeCell ref="B13:D13"/>
    <mergeCell ref="B14:E14"/>
    <mergeCell ref="F14:J14"/>
    <mergeCell ref="B11:D11"/>
    <mergeCell ref="B12:D12"/>
    <mergeCell ref="B9:D9"/>
    <mergeCell ref="B2:K2"/>
    <mergeCell ref="C3:K3"/>
    <mergeCell ref="C4:K4"/>
    <mergeCell ref="D5:F5"/>
    <mergeCell ref="G5:I5"/>
    <mergeCell ref="J5:K5"/>
    <mergeCell ref="G6:I6"/>
    <mergeCell ref="J6:K6"/>
    <mergeCell ref="D6:F6"/>
    <mergeCell ref="E7:J7"/>
    <mergeCell ref="K7:K8"/>
    <mergeCell ref="B7:D8"/>
  </mergeCells>
  <printOptions horizontalCentered="1"/>
  <pageMargins left="0" right="0.39370078740157483" top="0.59055118110236227" bottom="0.59055118110236227" header="0" footer="0"/>
  <pageSetup orientation="landscape" r:id="rId1"/>
  <ignoredErrors>
    <ignoredError sqref="F11" 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theme="9" tint="0.79998168889431442"/>
    <pageSetUpPr fitToPage="1"/>
  </sheetPr>
  <dimension ref="B1:K24"/>
  <sheetViews>
    <sheetView view="pageBreakPreview" topLeftCell="A3" zoomScale="78" zoomScaleNormal="100" zoomScaleSheetLayoutView="115" workbookViewId="0">
      <selection activeCell="G10" sqref="G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297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thickBot="1" x14ac:dyDescent="0.3">
      <c r="B6" s="298">
        <v>7</v>
      </c>
      <c r="C6" s="299" t="str">
        <f>VLOOKUP(B6,'PRESUPUESTO DE OBRA'!A:E,3,0)</f>
        <v>m³</v>
      </c>
      <c r="D6" s="1049" t="str">
        <f>VLOOKUP(B6,'PRESUPUESTO DE OBRA'!A:E,2,0)</f>
        <v>En material común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12" customHeight="1" x14ac:dyDescent="0.25">
      <c r="B9" s="1060" t="s">
        <v>371</v>
      </c>
      <c r="C9" s="788"/>
      <c r="D9" s="789"/>
      <c r="E9" s="303">
        <f>+'5'!O12</f>
        <v>5.3</v>
      </c>
      <c r="F9" s="303">
        <f>+'5'!F14</f>
        <v>32.700000000000003</v>
      </c>
      <c r="G9" s="304">
        <v>0.17</v>
      </c>
      <c r="H9" s="304"/>
      <c r="I9" s="304"/>
      <c r="J9" s="306">
        <v>1</v>
      </c>
      <c r="K9" s="308">
        <f>+PRODUCT(E9:J9)</f>
        <v>29.462700000000002</v>
      </c>
    </row>
    <row r="10" spans="2:11" ht="12" customHeight="1" x14ac:dyDescent="0.25">
      <c r="B10" s="1060" t="s">
        <v>372</v>
      </c>
      <c r="C10" s="788"/>
      <c r="D10" s="789"/>
      <c r="E10" s="303">
        <f>+'5'!O20</f>
        <v>7.2</v>
      </c>
      <c r="F10" s="303">
        <f>+'5'!F17</f>
        <v>7.5</v>
      </c>
      <c r="G10" s="304">
        <f>+G9</f>
        <v>0.17</v>
      </c>
      <c r="H10" s="304"/>
      <c r="I10" s="304"/>
      <c r="J10" s="306">
        <v>1</v>
      </c>
      <c r="K10" s="308">
        <f>+PRODUCT(E10:J10)</f>
        <v>9.1800000000000015</v>
      </c>
    </row>
    <row r="11" spans="2:11" ht="12" customHeight="1" x14ac:dyDescent="0.25">
      <c r="B11" s="1060" t="s">
        <v>386</v>
      </c>
      <c r="C11" s="788"/>
      <c r="D11" s="789"/>
      <c r="E11" s="303">
        <f>+'5'!O36</f>
        <v>7.2</v>
      </c>
      <c r="F11" s="304">
        <f>+'5'!F23</f>
        <v>13</v>
      </c>
      <c r="G11" s="304">
        <f t="shared" ref="G11:G12" si="0">+G10</f>
        <v>0.17</v>
      </c>
      <c r="H11" s="304"/>
      <c r="I11" s="304"/>
      <c r="J11" s="782">
        <v>1</v>
      </c>
      <c r="K11" s="308">
        <f t="shared" ref="K11:K12" si="1">+PRODUCT(E11:J11)</f>
        <v>15.912000000000003</v>
      </c>
    </row>
    <row r="12" spans="2:11" ht="12" customHeight="1" x14ac:dyDescent="0.25">
      <c r="B12" s="1060" t="s">
        <v>424</v>
      </c>
      <c r="C12" s="788"/>
      <c r="D12" s="789"/>
      <c r="E12" s="303">
        <f>+'5'!O28</f>
        <v>6.7</v>
      </c>
      <c r="F12" s="304">
        <f>+'5'!F20</f>
        <v>10</v>
      </c>
      <c r="G12" s="304">
        <f t="shared" si="0"/>
        <v>0.17</v>
      </c>
      <c r="H12" s="304"/>
      <c r="I12" s="304"/>
      <c r="J12" s="306">
        <v>1</v>
      </c>
      <c r="K12" s="308">
        <f t="shared" si="1"/>
        <v>11.39</v>
      </c>
    </row>
    <row r="13" spans="2:11" ht="12" customHeight="1" x14ac:dyDescent="0.25">
      <c r="B13" s="1060" t="s">
        <v>437</v>
      </c>
      <c r="C13" s="788"/>
      <c r="D13" s="789"/>
      <c r="E13" s="303"/>
      <c r="F13" s="304"/>
      <c r="G13" s="304">
        <v>0.2</v>
      </c>
      <c r="H13" s="304">
        <f>+(1.2*0.6)+(0.6*0.2)</f>
        <v>0.84</v>
      </c>
      <c r="I13" s="304"/>
      <c r="J13" s="306">
        <v>2</v>
      </c>
      <c r="K13" s="308">
        <f>+PRODUCT(E13:J13)</f>
        <v>0.33600000000000002</v>
      </c>
    </row>
    <row r="14" spans="2:11" x14ac:dyDescent="0.25">
      <c r="B14" s="1067" t="s">
        <v>400</v>
      </c>
      <c r="C14" s="987"/>
      <c r="D14" s="988"/>
      <c r="E14" s="309">
        <v>0.8</v>
      </c>
      <c r="F14" s="310">
        <v>6</v>
      </c>
      <c r="G14" s="310">
        <v>0.8</v>
      </c>
      <c r="H14" s="310"/>
      <c r="I14" s="310"/>
      <c r="J14" s="306">
        <v>2</v>
      </c>
      <c r="K14" s="308">
        <f t="shared" ref="K14" si="2">+PRODUCT(E14:J14)</f>
        <v>7.6800000000000015</v>
      </c>
    </row>
    <row r="15" spans="2:11" x14ac:dyDescent="0.25">
      <c r="B15" s="1067"/>
      <c r="C15" s="987"/>
      <c r="D15" s="988"/>
      <c r="E15" s="309"/>
      <c r="F15" s="309"/>
      <c r="G15" s="309"/>
      <c r="H15" s="310"/>
      <c r="I15" s="310"/>
      <c r="J15" s="309"/>
      <c r="K15" s="308"/>
    </row>
    <row r="16" spans="2:11" ht="12" customHeight="1" x14ac:dyDescent="0.25">
      <c r="B16" s="1067"/>
      <c r="C16" s="987"/>
      <c r="D16" s="988"/>
      <c r="E16" s="309"/>
      <c r="F16" s="310"/>
      <c r="G16" s="310"/>
      <c r="H16" s="310"/>
      <c r="I16" s="310"/>
      <c r="J16" s="309"/>
      <c r="K16" s="308"/>
    </row>
    <row r="17" spans="2:11" ht="12" customHeight="1" thickBot="1" x14ac:dyDescent="0.3">
      <c r="B17" s="1067"/>
      <c r="C17" s="987"/>
      <c r="D17" s="988"/>
      <c r="E17" s="309"/>
      <c r="F17" s="310"/>
      <c r="G17" s="310"/>
      <c r="H17" s="310"/>
      <c r="I17" s="310"/>
      <c r="J17" s="309"/>
      <c r="K17" s="308"/>
    </row>
    <row r="18" spans="2:11" ht="14.25" customHeight="1" x14ac:dyDescent="0.25">
      <c r="B18" s="1063" t="s">
        <v>310</v>
      </c>
      <c r="C18" s="1037"/>
      <c r="D18" s="1037"/>
      <c r="E18" s="1064"/>
      <c r="F18" s="1063" t="s">
        <v>311</v>
      </c>
      <c r="G18" s="1037"/>
      <c r="H18" s="1037"/>
      <c r="I18" s="1037"/>
      <c r="J18" s="1038"/>
      <c r="K18" s="311"/>
    </row>
    <row r="19" spans="2:11" ht="12" customHeight="1" x14ac:dyDescent="0.25">
      <c r="B19" s="312"/>
      <c r="C19" s="313"/>
      <c r="D19" s="313"/>
      <c r="E19" s="314"/>
      <c r="F19" s="315"/>
      <c r="G19" s="316"/>
      <c r="H19" s="316"/>
      <c r="I19" s="316"/>
      <c r="J19" s="317"/>
      <c r="K19" s="318"/>
    </row>
    <row r="20" spans="2:11" ht="12" customHeight="1" x14ac:dyDescent="0.25">
      <c r="B20" s="319"/>
      <c r="C20" s="320"/>
      <c r="D20" s="313"/>
      <c r="E20" s="314"/>
      <c r="F20" s="315"/>
      <c r="G20" s="316"/>
      <c r="H20" s="316"/>
      <c r="I20" s="316"/>
      <c r="J20" s="317"/>
      <c r="K20" s="318"/>
    </row>
    <row r="21" spans="2:11" ht="12" customHeight="1" x14ac:dyDescent="0.25">
      <c r="B21" s="319"/>
      <c r="C21" s="316"/>
      <c r="D21" s="320"/>
      <c r="E21" s="316"/>
      <c r="F21" s="319"/>
      <c r="G21" s="316"/>
      <c r="H21" s="316"/>
      <c r="I21" s="316"/>
      <c r="J21" s="317"/>
      <c r="K21" s="318"/>
    </row>
    <row r="22" spans="2:11" ht="12" customHeight="1" x14ac:dyDescent="0.25">
      <c r="B22" s="321"/>
      <c r="C22" s="320"/>
      <c r="D22" s="320"/>
      <c r="E22" s="322"/>
      <c r="F22" s="319"/>
      <c r="G22" s="316"/>
      <c r="H22" s="316"/>
      <c r="I22" s="316"/>
      <c r="J22" s="317"/>
      <c r="K22" s="323"/>
    </row>
    <row r="23" spans="2:11" ht="15" customHeight="1" thickBot="1" x14ac:dyDescent="0.3">
      <c r="B23" s="1061"/>
      <c r="C23" s="1057"/>
      <c r="D23" s="1057"/>
      <c r="E23" s="1062"/>
      <c r="F23" s="1056"/>
      <c r="G23" s="1057"/>
      <c r="H23" s="1057"/>
      <c r="I23" s="1057"/>
      <c r="J23" s="1058"/>
      <c r="K23" s="324"/>
    </row>
    <row r="24" spans="2:11" ht="15" customHeight="1" thickBot="1" x14ac:dyDescent="0.3">
      <c r="B24" s="1059" t="s">
        <v>312</v>
      </c>
      <c r="C24" s="796"/>
      <c r="D24" s="796"/>
      <c r="E24" s="796"/>
      <c r="F24" s="796"/>
      <c r="G24" s="796"/>
      <c r="H24" s="796"/>
      <c r="I24" s="796"/>
      <c r="J24" s="797"/>
      <c r="K24" s="325">
        <f>+ROUND(SUM(K9:K23),2)</f>
        <v>73.959999999999994</v>
      </c>
    </row>
  </sheetData>
  <mergeCells count="26">
    <mergeCell ref="B9:D9"/>
    <mergeCell ref="B2:K2"/>
    <mergeCell ref="C3:K3"/>
    <mergeCell ref="C4:K4"/>
    <mergeCell ref="D5:F5"/>
    <mergeCell ref="G5:I5"/>
    <mergeCell ref="J5:K5"/>
    <mergeCell ref="D6:F6"/>
    <mergeCell ref="G6:I6"/>
    <mergeCell ref="J6:K6"/>
    <mergeCell ref="B7:D8"/>
    <mergeCell ref="E7:J7"/>
    <mergeCell ref="K7:K8"/>
    <mergeCell ref="B10:D10"/>
    <mergeCell ref="B23:E23"/>
    <mergeCell ref="F23:J23"/>
    <mergeCell ref="B24:J24"/>
    <mergeCell ref="B15:D15"/>
    <mergeCell ref="F18:J18"/>
    <mergeCell ref="B16:D16"/>
    <mergeCell ref="B14:D14"/>
    <mergeCell ref="B13:D13"/>
    <mergeCell ref="B17:D17"/>
    <mergeCell ref="B18:E18"/>
    <mergeCell ref="B12:D12"/>
    <mergeCell ref="B11:D11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E2EFD9"/>
    <pageSetUpPr fitToPage="1"/>
  </sheetPr>
  <dimension ref="B2:K22"/>
  <sheetViews>
    <sheetView view="pageBreakPreview" topLeftCell="A5" zoomScale="85" zoomScaleNormal="100" zoomScaleSheetLayoutView="85" workbookViewId="0">
      <selection activeCell="G10" sqref="G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323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x14ac:dyDescent="0.25">
      <c r="B6" s="298">
        <v>8</v>
      </c>
      <c r="C6" s="299" t="str">
        <f>VLOOKUP(B6,'PRESUPUESTO DE OBRA'!A:E,3,0)</f>
        <v>m³</v>
      </c>
      <c r="D6" s="1049" t="str">
        <f>VLOOKUP(B6,'PRESUPUESTO DE OBRA'!A:E,2,0)</f>
        <v>En conglomerado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12.75" customHeight="1" x14ac:dyDescent="0.25">
      <c r="B9" s="1065" t="str">
        <f>+'7'!B9:D9</f>
        <v>Tramo 1</v>
      </c>
      <c r="C9" s="1012"/>
      <c r="D9" s="1066"/>
      <c r="E9" s="306">
        <f>+'7'!E9</f>
        <v>5.3</v>
      </c>
      <c r="F9" s="306">
        <f>+'7'!F9</f>
        <v>32.700000000000003</v>
      </c>
      <c r="G9" s="327">
        <v>0.2</v>
      </c>
      <c r="H9" s="307"/>
      <c r="I9" s="307"/>
      <c r="J9" s="306">
        <f>+'7'!J9</f>
        <v>1</v>
      </c>
      <c r="K9" s="308">
        <f>+PRODUCT(E9:J9)</f>
        <v>34.661999999999999</v>
      </c>
    </row>
    <row r="10" spans="2:11" ht="12" customHeight="1" x14ac:dyDescent="0.25">
      <c r="B10" s="1065" t="str">
        <f>+'7'!B10:D10</f>
        <v>Tramo 2</v>
      </c>
      <c r="C10" s="1012"/>
      <c r="D10" s="1066"/>
      <c r="E10" s="306">
        <f>+'7'!E10</f>
        <v>7.2</v>
      </c>
      <c r="F10" s="306">
        <f>+'7'!F10</f>
        <v>7.5</v>
      </c>
      <c r="G10" s="328">
        <f>+G9</f>
        <v>0.2</v>
      </c>
      <c r="H10" s="304"/>
      <c r="I10" s="304"/>
      <c r="J10" s="306">
        <f>+'7'!J10</f>
        <v>1</v>
      </c>
      <c r="K10" s="308">
        <f t="shared" ref="K10:K14" si="0">+PRODUCT(E10:J10)</f>
        <v>10.8</v>
      </c>
    </row>
    <row r="11" spans="2:11" ht="12" customHeight="1" x14ac:dyDescent="0.25">
      <c r="B11" s="1065" t="str">
        <f>+'7'!B11:D11</f>
        <v>Tramo 3</v>
      </c>
      <c r="C11" s="1012"/>
      <c r="D11" s="1066"/>
      <c r="E11" s="306">
        <f>+'7'!E11</f>
        <v>7.2</v>
      </c>
      <c r="F11" s="306">
        <f>+'7'!F11</f>
        <v>13</v>
      </c>
      <c r="G11" s="328">
        <f t="shared" ref="G11:G12" si="1">+G10</f>
        <v>0.2</v>
      </c>
      <c r="H11" s="304"/>
      <c r="I11" s="304"/>
      <c r="J11" s="782">
        <f>+'7'!J11</f>
        <v>1</v>
      </c>
      <c r="K11" s="308">
        <f t="shared" si="0"/>
        <v>18.720000000000002</v>
      </c>
    </row>
    <row r="12" spans="2:11" ht="12" customHeight="1" x14ac:dyDescent="0.25">
      <c r="B12" s="1065" t="str">
        <f>+'7'!B12:D12</f>
        <v>Intersección</v>
      </c>
      <c r="C12" s="1012"/>
      <c r="D12" s="1066"/>
      <c r="E12" s="306">
        <f>+'7'!E12</f>
        <v>6.7</v>
      </c>
      <c r="F12" s="306">
        <f>+'7'!F12</f>
        <v>10</v>
      </c>
      <c r="G12" s="328">
        <f t="shared" si="1"/>
        <v>0.2</v>
      </c>
      <c r="H12" s="304"/>
      <c r="I12" s="304"/>
      <c r="J12" s="306">
        <f>+'7'!J12</f>
        <v>1</v>
      </c>
      <c r="K12" s="308">
        <f t="shared" si="0"/>
        <v>13.4</v>
      </c>
    </row>
    <row r="13" spans="2:11" ht="12" customHeight="1" x14ac:dyDescent="0.25">
      <c r="B13" s="1065" t="str">
        <f>+'6'!B13:D13</f>
        <v>Andenes margen derecho cárcel</v>
      </c>
      <c r="C13" s="1012"/>
      <c r="D13" s="1066"/>
      <c r="E13" s="306">
        <f>+'6'!E13</f>
        <v>0.8</v>
      </c>
      <c r="F13" s="306">
        <f>+'6'!F13</f>
        <v>7.5</v>
      </c>
      <c r="G13" s="328">
        <v>0.12</v>
      </c>
      <c r="H13" s="304"/>
      <c r="I13" s="304"/>
      <c r="J13" s="306">
        <v>1</v>
      </c>
      <c r="K13" s="308">
        <f t="shared" si="0"/>
        <v>0.72</v>
      </c>
    </row>
    <row r="14" spans="2:11" ht="12" customHeight="1" x14ac:dyDescent="0.25">
      <c r="B14" s="1065"/>
      <c r="C14" s="1012"/>
      <c r="D14" s="1066"/>
      <c r="E14" s="306"/>
      <c r="F14" s="306"/>
      <c r="G14" s="328"/>
      <c r="H14" s="304"/>
      <c r="I14" s="304"/>
      <c r="J14" s="306"/>
      <c r="K14" s="308">
        <f t="shared" si="0"/>
        <v>0</v>
      </c>
    </row>
    <row r="15" spans="2:11" ht="12" customHeight="1" thickBot="1" x14ac:dyDescent="0.3">
      <c r="B15" s="1060"/>
      <c r="C15" s="788"/>
      <c r="D15" s="789"/>
      <c r="E15" s="303"/>
      <c r="F15" s="304"/>
      <c r="G15" s="304"/>
      <c r="H15" s="304"/>
      <c r="I15" s="304"/>
      <c r="J15" s="303"/>
      <c r="K15" s="305"/>
    </row>
    <row r="16" spans="2:11" ht="14.25" customHeight="1" x14ac:dyDescent="0.25">
      <c r="B16" s="1063" t="s">
        <v>310</v>
      </c>
      <c r="C16" s="1037"/>
      <c r="D16" s="1037"/>
      <c r="E16" s="1064"/>
      <c r="F16" s="1063" t="s">
        <v>311</v>
      </c>
      <c r="G16" s="1037"/>
      <c r="H16" s="1037"/>
      <c r="I16" s="1037"/>
      <c r="J16" s="1038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x14ac:dyDescent="0.25">
      <c r="B21" s="1061"/>
      <c r="C21" s="1057"/>
      <c r="D21" s="1057"/>
      <c r="E21" s="1062"/>
      <c r="F21" s="1056"/>
      <c r="G21" s="1057"/>
      <c r="H21" s="1057"/>
      <c r="I21" s="1057"/>
      <c r="J21" s="1058"/>
      <c r="K21" s="324"/>
    </row>
    <row r="22" spans="2:11" ht="15" customHeight="1" x14ac:dyDescent="0.25">
      <c r="B22" s="1059" t="s">
        <v>312</v>
      </c>
      <c r="C22" s="796"/>
      <c r="D22" s="796"/>
      <c r="E22" s="796"/>
      <c r="F22" s="796"/>
      <c r="G22" s="796"/>
      <c r="H22" s="796"/>
      <c r="I22" s="796"/>
      <c r="J22" s="797"/>
      <c r="K22" s="325">
        <f>+ROUND(SUM(K9:K21),2)</f>
        <v>78.3</v>
      </c>
    </row>
  </sheetData>
  <mergeCells count="24">
    <mergeCell ref="B14:D14"/>
    <mergeCell ref="F21:J21"/>
    <mergeCell ref="B22:J22"/>
    <mergeCell ref="B15:D15"/>
    <mergeCell ref="B16:E16"/>
    <mergeCell ref="F16:J16"/>
    <mergeCell ref="B21:E21"/>
    <mergeCell ref="B13:D13"/>
    <mergeCell ref="B9:D9"/>
    <mergeCell ref="B11:D11"/>
    <mergeCell ref="B12:D12"/>
    <mergeCell ref="B10:D10"/>
    <mergeCell ref="G6:I6"/>
    <mergeCell ref="J6:K6"/>
    <mergeCell ref="D6:F6"/>
    <mergeCell ref="E7:J7"/>
    <mergeCell ref="B2:K2"/>
    <mergeCell ref="C3:K3"/>
    <mergeCell ref="C4:K4"/>
    <mergeCell ref="D5:F5"/>
    <mergeCell ref="G5:I5"/>
    <mergeCell ref="J5:K5"/>
    <mergeCell ref="K7:K8"/>
    <mergeCell ref="B7:D8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theme="9" tint="0.79998168889431442"/>
    <pageSetUpPr fitToPage="1"/>
  </sheetPr>
  <dimension ref="B2:K21"/>
  <sheetViews>
    <sheetView view="pageBreakPreview" topLeftCell="A5" zoomScale="81" zoomScaleNormal="100" zoomScaleSheetLayoutView="100" workbookViewId="0">
      <selection activeCell="J12" sqref="J12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10.42578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324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x14ac:dyDescent="0.25">
      <c r="B6" s="298">
        <v>9</v>
      </c>
      <c r="C6" s="299" t="str">
        <f>VLOOKUP(B6,'PRESUPUESTO DE OBRA'!A:E,3,0)</f>
        <v>m³</v>
      </c>
      <c r="D6" s="1049" t="str">
        <f>VLOOKUP(B6,'PRESUPUESTO DE OBRA'!A:E,2,0)</f>
        <v>Retiro de material sobrante en vehiculo automotor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56.4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309</v>
      </c>
      <c r="K8" s="1053"/>
    </row>
    <row r="9" spans="2:11" x14ac:dyDescent="0.25">
      <c r="B9" s="1065" t="s">
        <v>421</v>
      </c>
      <c r="C9" s="1012"/>
      <c r="D9" s="1066"/>
      <c r="E9" s="306"/>
      <c r="F9" s="307"/>
      <c r="G9" s="307"/>
      <c r="H9" s="307"/>
      <c r="I9" s="307">
        <f>+'6'!K20</f>
        <v>54.85</v>
      </c>
      <c r="J9" s="306">
        <v>1</v>
      </c>
      <c r="K9" s="308">
        <f>J9*I9</f>
        <v>54.85</v>
      </c>
    </row>
    <row r="10" spans="2:11" ht="26.25" customHeight="1" x14ac:dyDescent="0.25">
      <c r="B10" s="1065" t="s">
        <v>422</v>
      </c>
      <c r="C10" s="1012"/>
      <c r="D10" s="1066"/>
      <c r="E10" s="309"/>
      <c r="F10" s="310"/>
      <c r="G10" s="310"/>
      <c r="H10" s="310"/>
      <c r="I10" s="310">
        <f>+'7'!K24</f>
        <v>73.959999999999994</v>
      </c>
      <c r="J10" s="309">
        <v>1</v>
      </c>
      <c r="K10" s="308">
        <f>+J10*I10</f>
        <v>73.959999999999994</v>
      </c>
    </row>
    <row r="11" spans="2:11" ht="26.25" customHeight="1" x14ac:dyDescent="0.25">
      <c r="B11" s="1065" t="s">
        <v>423</v>
      </c>
      <c r="C11" s="1012"/>
      <c r="D11" s="1066"/>
      <c r="E11" s="309"/>
      <c r="F11" s="310"/>
      <c r="G11" s="310"/>
      <c r="H11" s="310"/>
      <c r="I11" s="310">
        <f>+'8'!K22</f>
        <v>78.3</v>
      </c>
      <c r="J11" s="309">
        <v>1</v>
      </c>
      <c r="K11" s="308">
        <f>+J11*I11</f>
        <v>78.3</v>
      </c>
    </row>
    <row r="12" spans="2:11" ht="12" customHeight="1" x14ac:dyDescent="0.25">
      <c r="B12" s="1099" t="s">
        <v>362</v>
      </c>
      <c r="C12" s="1012"/>
      <c r="D12" s="1066"/>
      <c r="E12" s="605"/>
      <c r="F12" s="329"/>
      <c r="G12" s="329"/>
      <c r="H12" s="329"/>
      <c r="I12" s="329">
        <f>+'11'!K19</f>
        <v>3.97</v>
      </c>
      <c r="J12" s="605">
        <v>-1.3</v>
      </c>
      <c r="K12" s="606">
        <f>+J12*I12</f>
        <v>-5.1610000000000005</v>
      </c>
    </row>
    <row r="13" spans="2:11" ht="12" customHeight="1" x14ac:dyDescent="0.25">
      <c r="B13" s="1067"/>
      <c r="C13" s="987"/>
      <c r="D13" s="988"/>
      <c r="E13" s="309"/>
      <c r="F13" s="310"/>
      <c r="G13" s="310"/>
      <c r="H13" s="310"/>
      <c r="I13" s="310"/>
      <c r="J13" s="309"/>
      <c r="K13" s="308"/>
    </row>
    <row r="14" spans="2:11" ht="12" customHeight="1" thickBot="1" x14ac:dyDescent="0.3">
      <c r="B14" s="1067"/>
      <c r="C14" s="987"/>
      <c r="D14" s="988"/>
      <c r="E14" s="309"/>
      <c r="F14" s="310"/>
      <c r="G14" s="310"/>
      <c r="H14" s="310"/>
      <c r="I14" s="310"/>
      <c r="J14" s="309"/>
      <c r="K14" s="305"/>
    </row>
    <row r="15" spans="2:11" ht="14.25" customHeight="1" x14ac:dyDescent="0.25">
      <c r="B15" s="1063" t="s">
        <v>310</v>
      </c>
      <c r="C15" s="1037"/>
      <c r="D15" s="1037"/>
      <c r="E15" s="1064"/>
      <c r="F15" s="1063" t="s">
        <v>311</v>
      </c>
      <c r="G15" s="1037"/>
      <c r="H15" s="1037"/>
      <c r="I15" s="1037"/>
      <c r="J15" s="1038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61"/>
      <c r="C20" s="1057"/>
      <c r="D20" s="1057"/>
      <c r="E20" s="1062"/>
      <c r="F20" s="1056"/>
      <c r="G20" s="1057"/>
      <c r="H20" s="1057"/>
      <c r="I20" s="1057"/>
      <c r="J20" s="1058"/>
      <c r="K20" s="324"/>
    </row>
    <row r="21" spans="2:11" ht="15" customHeight="1" x14ac:dyDescent="0.25">
      <c r="B21" s="1059" t="s">
        <v>312</v>
      </c>
      <c r="C21" s="796"/>
      <c r="D21" s="796"/>
      <c r="E21" s="796"/>
      <c r="F21" s="796"/>
      <c r="G21" s="796"/>
      <c r="H21" s="796"/>
      <c r="I21" s="796"/>
      <c r="J21" s="797"/>
      <c r="K21" s="325">
        <f>+ROUND(SUM(K9:K20),2)</f>
        <v>201.95</v>
      </c>
    </row>
  </sheetData>
  <mergeCells count="23">
    <mergeCell ref="F20:J20"/>
    <mergeCell ref="B21:J21"/>
    <mergeCell ref="B20:E20"/>
    <mergeCell ref="B14:D14"/>
    <mergeCell ref="B15:E15"/>
    <mergeCell ref="F15:J15"/>
    <mergeCell ref="B9:D9"/>
    <mergeCell ref="B11:D11"/>
    <mergeCell ref="B12:D12"/>
    <mergeCell ref="B13:D13"/>
    <mergeCell ref="G6:I6"/>
    <mergeCell ref="B10:D10"/>
    <mergeCell ref="J6:K6"/>
    <mergeCell ref="D6:F6"/>
    <mergeCell ref="E7:J7"/>
    <mergeCell ref="B2:K2"/>
    <mergeCell ref="C3:K3"/>
    <mergeCell ref="C4:K4"/>
    <mergeCell ref="D5:F5"/>
    <mergeCell ref="G5:I5"/>
    <mergeCell ref="J5:K5"/>
    <mergeCell ref="K7:K8"/>
    <mergeCell ref="B7:D8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theme="9" tint="0.79998168889431442"/>
    <pageSetUpPr fitToPage="1"/>
  </sheetPr>
  <dimension ref="B1:N19"/>
  <sheetViews>
    <sheetView view="pageBreakPreview" zoomScale="78" zoomScaleNormal="100" zoomScaleSheetLayoutView="115" workbookViewId="0">
      <selection activeCell="J11" sqref="J11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4" ht="15" customHeight="1" thickBot="1" x14ac:dyDescent="0.3"/>
    <row r="2" spans="2:14" ht="26.25" customHeight="1" thickBot="1" x14ac:dyDescent="0.3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4" ht="12" customHeight="1" x14ac:dyDescent="0.25">
      <c r="B3" s="294" t="s">
        <v>297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4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4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4" ht="43.5" customHeight="1" thickBot="1" x14ac:dyDescent="0.3">
      <c r="B6" s="298">
        <v>10</v>
      </c>
      <c r="C6" s="299" t="str">
        <f>VLOOKUP(B6,'PRESUPUESTO DE OBRA'!A:E,3,0)</f>
        <v>m³</v>
      </c>
      <c r="D6" s="1049" t="str">
        <f>VLOOKUP(B6,'PRESUPUESTO DE OBRA'!A:E,2,0)</f>
        <v>Arena para base y atraque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4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4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4" ht="24" customHeight="1" x14ac:dyDescent="0.25">
      <c r="B9" s="1067" t="s">
        <v>438</v>
      </c>
      <c r="C9" s="987"/>
      <c r="D9" s="988"/>
      <c r="E9" s="309">
        <f>+'7'!E14</f>
        <v>0.8</v>
      </c>
      <c r="F9" s="309">
        <f>+'7'!F14</f>
        <v>6</v>
      </c>
      <c r="G9" s="309">
        <f>+(8*0.0254)/2</f>
        <v>0.1016</v>
      </c>
      <c r="H9" s="310"/>
      <c r="I9" s="310"/>
      <c r="J9" s="309">
        <v>2</v>
      </c>
      <c r="K9" s="308">
        <f t="shared" ref="K9" si="0">+PRODUCT(E9:J9)</f>
        <v>0.97536000000000012</v>
      </c>
    </row>
    <row r="10" spans="2:14" x14ac:dyDescent="0.25">
      <c r="B10" s="1067" t="s">
        <v>364</v>
      </c>
      <c r="C10" s="987"/>
      <c r="D10" s="988"/>
      <c r="E10" s="309">
        <f>+E9</f>
        <v>0.8</v>
      </c>
      <c r="F10" s="309">
        <f>+F9</f>
        <v>6</v>
      </c>
      <c r="G10" s="607">
        <f>+(8*0.0254)/2</f>
        <v>0.1016</v>
      </c>
      <c r="H10" s="310"/>
      <c r="I10" s="310"/>
      <c r="J10" s="309">
        <v>2</v>
      </c>
      <c r="K10" s="308">
        <f t="shared" ref="K10:K11" si="1">+PRODUCT(E10:J10)</f>
        <v>0.97536000000000012</v>
      </c>
    </row>
    <row r="11" spans="2:14" s="514" customFormat="1" ht="13.15" customHeight="1" x14ac:dyDescent="0.25">
      <c r="B11" s="1100" t="s">
        <v>363</v>
      </c>
      <c r="C11" s="1101"/>
      <c r="D11" s="1102"/>
      <c r="E11" s="515"/>
      <c r="F11" s="512">
        <f>+F10</f>
        <v>6</v>
      </c>
      <c r="G11" s="512"/>
      <c r="H11" s="513">
        <f>ROUND(PI()*(8*0.0254/2)^2/2,3)</f>
        <v>1.6E-2</v>
      </c>
      <c r="I11" s="513"/>
      <c r="J11" s="512">
        <f>-J10</f>
        <v>-2</v>
      </c>
      <c r="K11" s="511">
        <f t="shared" si="1"/>
        <v>-0.192</v>
      </c>
      <c r="L11"/>
      <c r="N11"/>
    </row>
    <row r="12" spans="2:14" ht="12" customHeight="1" thickBot="1" x14ac:dyDescent="0.3">
      <c r="B12" s="1067"/>
      <c r="C12" s="987"/>
      <c r="D12" s="988"/>
      <c r="E12" s="309"/>
      <c r="F12" s="310"/>
      <c r="G12" s="310"/>
      <c r="H12" s="310"/>
      <c r="I12" s="310"/>
      <c r="J12" s="309"/>
      <c r="K12" s="308"/>
    </row>
    <row r="13" spans="2:14" ht="14.25" customHeight="1" x14ac:dyDescent="0.25">
      <c r="B13" s="1063" t="s">
        <v>310</v>
      </c>
      <c r="C13" s="1037"/>
      <c r="D13" s="1037"/>
      <c r="E13" s="1064"/>
      <c r="F13" s="1063" t="s">
        <v>311</v>
      </c>
      <c r="G13" s="1037"/>
      <c r="H13" s="1037"/>
      <c r="I13" s="1037"/>
      <c r="J13" s="1038"/>
      <c r="K13" s="311"/>
    </row>
    <row r="14" spans="2:14" ht="12" customHeight="1" x14ac:dyDescent="0.25">
      <c r="B14" s="312"/>
      <c r="C14" s="313"/>
      <c r="D14" s="313"/>
      <c r="E14" s="314"/>
      <c r="F14" s="315"/>
      <c r="G14" s="316"/>
      <c r="H14" s="316"/>
      <c r="I14" s="316"/>
      <c r="J14" s="317"/>
      <c r="K14" s="318"/>
    </row>
    <row r="15" spans="2:14" ht="12" customHeight="1" x14ac:dyDescent="0.25">
      <c r="B15" s="319"/>
      <c r="C15" s="320"/>
      <c r="D15" s="313"/>
      <c r="E15" s="314"/>
      <c r="F15" s="315"/>
      <c r="G15" s="316"/>
      <c r="H15" s="316"/>
      <c r="I15" s="316"/>
      <c r="J15" s="317"/>
      <c r="K15" s="318"/>
    </row>
    <row r="16" spans="2:14" ht="12" customHeight="1" x14ac:dyDescent="0.25">
      <c r="B16" s="319"/>
      <c r="C16" s="316"/>
      <c r="D16" s="320"/>
      <c r="E16" s="316"/>
      <c r="F16" s="319"/>
      <c r="G16" s="316"/>
      <c r="H16" s="316"/>
      <c r="I16" s="316"/>
      <c r="J16" s="317"/>
      <c r="K16" s="318"/>
    </row>
    <row r="17" spans="2:11" ht="12" customHeight="1" x14ac:dyDescent="0.25">
      <c r="B17" s="321"/>
      <c r="C17" s="320"/>
      <c r="D17" s="320"/>
      <c r="E17" s="322"/>
      <c r="F17" s="319"/>
      <c r="G17" s="316"/>
      <c r="H17" s="316"/>
      <c r="I17" s="316"/>
      <c r="J17" s="317"/>
      <c r="K17" s="323"/>
    </row>
    <row r="18" spans="2:11" ht="15" customHeight="1" thickBot="1" x14ac:dyDescent="0.3">
      <c r="B18" s="1061"/>
      <c r="C18" s="1057"/>
      <c r="D18" s="1057"/>
      <c r="E18" s="1062"/>
      <c r="F18" s="1056"/>
      <c r="G18" s="1057"/>
      <c r="H18" s="1057"/>
      <c r="I18" s="1057"/>
      <c r="J18" s="1058"/>
      <c r="K18" s="324"/>
    </row>
    <row r="19" spans="2:11" ht="15" customHeight="1" thickBot="1" x14ac:dyDescent="0.3">
      <c r="B19" s="1059" t="s">
        <v>312</v>
      </c>
      <c r="C19" s="796"/>
      <c r="D19" s="796"/>
      <c r="E19" s="796"/>
      <c r="F19" s="796"/>
      <c r="G19" s="796"/>
      <c r="H19" s="796"/>
      <c r="I19" s="796"/>
      <c r="J19" s="797"/>
      <c r="K19" s="325">
        <f>+ROUND(SUM(K9:K18),2)</f>
        <v>1.76</v>
      </c>
    </row>
  </sheetData>
  <mergeCells count="21">
    <mergeCell ref="B2:K2"/>
    <mergeCell ref="C3:K3"/>
    <mergeCell ref="C4:K4"/>
    <mergeCell ref="D5:F5"/>
    <mergeCell ref="G5:I5"/>
    <mergeCell ref="J5:K5"/>
    <mergeCell ref="D6:F6"/>
    <mergeCell ref="G6:I6"/>
    <mergeCell ref="J6:K6"/>
    <mergeCell ref="B7:D8"/>
    <mergeCell ref="E7:J7"/>
    <mergeCell ref="K7:K8"/>
    <mergeCell ref="F13:J13"/>
    <mergeCell ref="B18:E18"/>
    <mergeCell ref="F18:J18"/>
    <mergeCell ref="B19:J19"/>
    <mergeCell ref="B9:D9"/>
    <mergeCell ref="B11:D11"/>
    <mergeCell ref="B12:D12"/>
    <mergeCell ref="B10:D10"/>
    <mergeCell ref="B13:E13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theme="9" tint="0.79998168889431442"/>
    <pageSetUpPr fitToPage="1"/>
  </sheetPr>
  <dimension ref="B1:N19"/>
  <sheetViews>
    <sheetView view="pageBreakPreview" zoomScale="78" zoomScaleNormal="100" zoomScaleSheetLayoutView="115" workbookViewId="0">
      <selection activeCell="J10" sqref="J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4" ht="15" customHeight="1" thickBot="1" x14ac:dyDescent="0.3"/>
    <row r="2" spans="2:14" ht="26.25" customHeight="1" thickBot="1" x14ac:dyDescent="0.3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4" ht="12" customHeight="1" x14ac:dyDescent="0.25">
      <c r="B3" s="294" t="s">
        <v>297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4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4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4" ht="43.5" customHeight="1" thickBot="1" x14ac:dyDescent="0.3">
      <c r="B6" s="298">
        <v>11</v>
      </c>
      <c r="C6" s="299" t="str">
        <f>VLOOKUP(B6,'PRESUPUESTO DE OBRA'!A:E,3,0)</f>
        <v>m³</v>
      </c>
      <c r="D6" s="1049" t="str">
        <f>VLOOKUP(B6,'PRESUPUESTO DE OBRA'!A:E,2,0)</f>
        <v>Lleno compactado con material de la obra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4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4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4" ht="24" customHeight="1" x14ac:dyDescent="0.25">
      <c r="B9" s="1067" t="str">
        <f>+'10'!B9:D9</f>
        <v>Tubería 8" sumidero tipo sifón hasta cámara</v>
      </c>
      <c r="C9" s="987"/>
      <c r="D9" s="988"/>
      <c r="E9" s="309">
        <f>+'7'!E14</f>
        <v>0.8</v>
      </c>
      <c r="F9" s="309">
        <f>+'7'!F14</f>
        <v>6</v>
      </c>
      <c r="G9" s="309">
        <f>+'7'!G14</f>
        <v>0.8</v>
      </c>
      <c r="H9" s="310"/>
      <c r="I9" s="310"/>
      <c r="J9" s="309">
        <v>2</v>
      </c>
      <c r="K9" s="308">
        <f t="shared" ref="K9" si="0">+PRODUCT(E9:J9)</f>
        <v>7.6800000000000015</v>
      </c>
    </row>
    <row r="10" spans="2:14" s="514" customFormat="1" ht="13.15" customHeight="1" x14ac:dyDescent="0.25">
      <c r="B10" s="1100" t="s">
        <v>366</v>
      </c>
      <c r="C10" s="1101"/>
      <c r="D10" s="1102"/>
      <c r="E10" s="515"/>
      <c r="F10" s="512"/>
      <c r="G10" s="512"/>
      <c r="H10" s="513"/>
      <c r="I10" s="513">
        <f>+'10'!K19</f>
        <v>1.76</v>
      </c>
      <c r="J10" s="512">
        <f>-J9</f>
        <v>-2</v>
      </c>
      <c r="K10" s="511">
        <f t="shared" ref="K10" si="1">+PRODUCT(E10:J10)</f>
        <v>-3.52</v>
      </c>
      <c r="L10"/>
      <c r="N10"/>
    </row>
    <row r="11" spans="2:14" s="514" customFormat="1" ht="13.15" customHeight="1" x14ac:dyDescent="0.25">
      <c r="B11" s="1100" t="s">
        <v>363</v>
      </c>
      <c r="C11" s="1101"/>
      <c r="D11" s="1102"/>
      <c r="E11" s="515"/>
      <c r="F11" s="512">
        <f>+SUM(F9:F9)</f>
        <v>6</v>
      </c>
      <c r="G11" s="512"/>
      <c r="H11" s="513">
        <f>ROUND(PI()*(8*0.0254/2)^2/2,3)</f>
        <v>1.6E-2</v>
      </c>
      <c r="I11" s="513"/>
      <c r="J11" s="512">
        <f>-J9</f>
        <v>-2</v>
      </c>
      <c r="K11" s="511">
        <f t="shared" ref="K11" si="2">+PRODUCT(E11:J11)</f>
        <v>-0.192</v>
      </c>
      <c r="L11"/>
      <c r="N11"/>
    </row>
    <row r="12" spans="2:14" ht="12" customHeight="1" thickBot="1" x14ac:dyDescent="0.3">
      <c r="B12" s="1067"/>
      <c r="C12" s="987"/>
      <c r="D12" s="988"/>
      <c r="E12" s="309"/>
      <c r="F12" s="310"/>
      <c r="G12" s="310"/>
      <c r="H12" s="310"/>
      <c r="I12" s="310"/>
      <c r="J12" s="309"/>
      <c r="K12" s="308"/>
    </row>
    <row r="13" spans="2:14" ht="14.25" customHeight="1" x14ac:dyDescent="0.25">
      <c r="B13" s="1063" t="s">
        <v>310</v>
      </c>
      <c r="C13" s="1037"/>
      <c r="D13" s="1037"/>
      <c r="E13" s="1064"/>
      <c r="F13" s="1063" t="s">
        <v>311</v>
      </c>
      <c r="G13" s="1037"/>
      <c r="H13" s="1037"/>
      <c r="I13" s="1037"/>
      <c r="J13" s="1038"/>
      <c r="K13" s="311"/>
    </row>
    <row r="14" spans="2:14" ht="12" customHeight="1" x14ac:dyDescent="0.25">
      <c r="B14" s="312"/>
      <c r="C14" s="313"/>
      <c r="D14" s="313"/>
      <c r="E14" s="314"/>
      <c r="F14" s="315"/>
      <c r="G14" s="316"/>
      <c r="H14" s="316"/>
      <c r="I14" s="316"/>
      <c r="J14" s="317"/>
      <c r="K14" s="318"/>
    </row>
    <row r="15" spans="2:14" ht="12" customHeight="1" x14ac:dyDescent="0.25">
      <c r="B15" s="319"/>
      <c r="C15" s="320"/>
      <c r="D15" s="313"/>
      <c r="E15" s="314"/>
      <c r="F15" s="315"/>
      <c r="G15" s="316"/>
      <c r="H15" s="316"/>
      <c r="I15" s="316"/>
      <c r="J15" s="317"/>
      <c r="K15" s="318"/>
    </row>
    <row r="16" spans="2:14" ht="12" customHeight="1" x14ac:dyDescent="0.25">
      <c r="B16" s="319"/>
      <c r="C16" s="316"/>
      <c r="D16" s="320"/>
      <c r="E16" s="316"/>
      <c r="F16" s="319"/>
      <c r="G16" s="316"/>
      <c r="H16" s="316"/>
      <c r="I16" s="316"/>
      <c r="J16" s="317"/>
      <c r="K16" s="318"/>
    </row>
    <row r="17" spans="2:11" ht="12" customHeight="1" x14ac:dyDescent="0.25">
      <c r="B17" s="321"/>
      <c r="C17" s="320"/>
      <c r="D17" s="320"/>
      <c r="E17" s="322"/>
      <c r="F17" s="319"/>
      <c r="G17" s="316"/>
      <c r="H17" s="316"/>
      <c r="I17" s="316"/>
      <c r="J17" s="317"/>
      <c r="K17" s="323"/>
    </row>
    <row r="18" spans="2:11" ht="15" customHeight="1" thickBot="1" x14ac:dyDescent="0.3">
      <c r="B18" s="1061"/>
      <c r="C18" s="1057"/>
      <c r="D18" s="1057"/>
      <c r="E18" s="1062"/>
      <c r="F18" s="1056"/>
      <c r="G18" s="1057"/>
      <c r="H18" s="1057"/>
      <c r="I18" s="1057"/>
      <c r="J18" s="1058"/>
      <c r="K18" s="324"/>
    </row>
    <row r="19" spans="2:11" ht="15" customHeight="1" thickBot="1" x14ac:dyDescent="0.3">
      <c r="B19" s="1059" t="s">
        <v>312</v>
      </c>
      <c r="C19" s="796"/>
      <c r="D19" s="796"/>
      <c r="E19" s="796"/>
      <c r="F19" s="796"/>
      <c r="G19" s="796"/>
      <c r="H19" s="796"/>
      <c r="I19" s="796"/>
      <c r="J19" s="797"/>
      <c r="K19" s="325">
        <f>+ROUND(SUM(K9:K18),2)</f>
        <v>3.97</v>
      </c>
    </row>
  </sheetData>
  <mergeCells count="21">
    <mergeCell ref="B2:K2"/>
    <mergeCell ref="C3:K3"/>
    <mergeCell ref="C4:K4"/>
    <mergeCell ref="D5:F5"/>
    <mergeCell ref="G5:I5"/>
    <mergeCell ref="J5:K5"/>
    <mergeCell ref="B12:D12"/>
    <mergeCell ref="B10:D10"/>
    <mergeCell ref="D6:F6"/>
    <mergeCell ref="G6:I6"/>
    <mergeCell ref="J6:K6"/>
    <mergeCell ref="B7:D8"/>
    <mergeCell ref="E7:J7"/>
    <mergeCell ref="K7:K8"/>
    <mergeCell ref="B11:D11"/>
    <mergeCell ref="B9:D9"/>
    <mergeCell ref="B13:E13"/>
    <mergeCell ref="F13:J13"/>
    <mergeCell ref="B18:E18"/>
    <mergeCell ref="F18:J18"/>
    <mergeCell ref="B19:J19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E2EFD9"/>
    <pageSetUpPr fitToPage="1"/>
  </sheetPr>
  <dimension ref="B2:K21"/>
  <sheetViews>
    <sheetView view="pageBreakPreview" topLeftCell="A5" zoomScale="85" zoomScaleNormal="100" zoomScaleSheetLayoutView="85" workbookViewId="0">
      <selection activeCell="G10" sqref="G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325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x14ac:dyDescent="0.25">
      <c r="B6" s="298">
        <v>12</v>
      </c>
      <c r="C6" s="299" t="str">
        <f>VLOOKUP(B6,'PRESUPUESTO DE OBRA'!A:E,3,0)</f>
        <v>m³</v>
      </c>
      <c r="D6" s="1049" t="str">
        <f>VLOOKUP(B6,'PRESUPUESTO DE OBRA'!A:E,2,0)</f>
        <v>Sub base para pavimento compactada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12.75" customHeight="1" x14ac:dyDescent="0.25">
      <c r="B9" s="1065" t="str">
        <f>+'8'!B9:D9</f>
        <v>Tramo 1</v>
      </c>
      <c r="C9" s="1012"/>
      <c r="D9" s="1066"/>
      <c r="E9" s="306">
        <f>+'8'!E9</f>
        <v>5.3</v>
      </c>
      <c r="F9" s="306">
        <f>+'8'!F9</f>
        <v>32.700000000000003</v>
      </c>
      <c r="G9" s="307">
        <v>0.2</v>
      </c>
      <c r="H9" s="307"/>
      <c r="I9" s="307"/>
      <c r="J9" s="306">
        <v>1</v>
      </c>
      <c r="K9" s="308">
        <f t="shared" ref="K9" si="0">+J9*G9*F9*E9</f>
        <v>34.662000000000006</v>
      </c>
    </row>
    <row r="10" spans="2:11" ht="12" customHeight="1" x14ac:dyDescent="0.25">
      <c r="B10" s="1065" t="str">
        <f>+'8'!B10:D10</f>
        <v>Tramo 2</v>
      </c>
      <c r="C10" s="1012"/>
      <c r="D10" s="1066"/>
      <c r="E10" s="306">
        <f>+'8'!E10</f>
        <v>7.2</v>
      </c>
      <c r="F10" s="306">
        <f>+'8'!F10</f>
        <v>7.5</v>
      </c>
      <c r="G10" s="307">
        <f>+G9</f>
        <v>0.2</v>
      </c>
      <c r="H10" s="307"/>
      <c r="I10" s="307"/>
      <c r="J10" s="306">
        <v>1</v>
      </c>
      <c r="K10" s="308">
        <f>+J10*G10*F10*E10</f>
        <v>10.8</v>
      </c>
    </row>
    <row r="11" spans="2:11" ht="12" customHeight="1" x14ac:dyDescent="0.25">
      <c r="B11" s="1065" t="str">
        <f>+'8'!B11:D11</f>
        <v>Tramo 3</v>
      </c>
      <c r="C11" s="1012"/>
      <c r="D11" s="1066"/>
      <c r="E11" s="306">
        <f>+'8'!E11</f>
        <v>7.2</v>
      </c>
      <c r="F11" s="306">
        <f>+'8'!F11</f>
        <v>13</v>
      </c>
      <c r="G11" s="307">
        <f t="shared" ref="G11:G12" si="1">+G10</f>
        <v>0.2</v>
      </c>
      <c r="H11" s="310"/>
      <c r="I11" s="310"/>
      <c r="J11" s="782">
        <v>1</v>
      </c>
      <c r="K11" s="308">
        <f t="shared" ref="K11:K12" si="2">+J11*G11*F11*E11</f>
        <v>18.720000000000002</v>
      </c>
    </row>
    <row r="12" spans="2:11" ht="12" customHeight="1" x14ac:dyDescent="0.25">
      <c r="B12" s="1065" t="str">
        <f>+'8'!B12:D12</f>
        <v>Intersección</v>
      </c>
      <c r="C12" s="1012"/>
      <c r="D12" s="1066"/>
      <c r="E12" s="306">
        <f>+'8'!E12</f>
        <v>6.7</v>
      </c>
      <c r="F12" s="306">
        <f>+'8'!F12</f>
        <v>10</v>
      </c>
      <c r="G12" s="307">
        <f t="shared" si="1"/>
        <v>0.2</v>
      </c>
      <c r="H12" s="310"/>
      <c r="I12" s="310"/>
      <c r="J12" s="306">
        <v>1</v>
      </c>
      <c r="K12" s="308">
        <f t="shared" si="2"/>
        <v>13.4</v>
      </c>
    </row>
    <row r="13" spans="2:11" ht="12" customHeight="1" x14ac:dyDescent="0.25">
      <c r="B13" s="1065"/>
      <c r="C13" s="1012"/>
      <c r="D13" s="1066"/>
      <c r="E13" s="306"/>
      <c r="F13" s="306"/>
      <c r="G13" s="307"/>
      <c r="H13" s="310"/>
      <c r="I13" s="310"/>
      <c r="J13" s="306"/>
      <c r="K13" s="308"/>
    </row>
    <row r="14" spans="2:11" ht="12" customHeight="1" thickBot="1" x14ac:dyDescent="0.3">
      <c r="B14" s="1103"/>
      <c r="C14" s="1104"/>
      <c r="D14" s="1105"/>
      <c r="E14" s="329"/>
      <c r="F14" s="329"/>
      <c r="G14" s="329"/>
      <c r="H14" s="331"/>
      <c r="I14" s="329"/>
      <c r="J14" s="329"/>
      <c r="K14" s="330"/>
    </row>
    <row r="15" spans="2:11" ht="14.25" customHeight="1" x14ac:dyDescent="0.25">
      <c r="B15" s="1063" t="s">
        <v>310</v>
      </c>
      <c r="C15" s="1037"/>
      <c r="D15" s="1037"/>
      <c r="E15" s="1064"/>
      <c r="F15" s="1063" t="s">
        <v>311</v>
      </c>
      <c r="G15" s="1037"/>
      <c r="H15" s="1037"/>
      <c r="I15" s="1037"/>
      <c r="J15" s="1038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61"/>
      <c r="C20" s="1057"/>
      <c r="D20" s="1057"/>
      <c r="E20" s="1062"/>
      <c r="F20" s="1056"/>
      <c r="G20" s="1057"/>
      <c r="H20" s="1057"/>
      <c r="I20" s="1057"/>
      <c r="J20" s="1058"/>
      <c r="K20" s="324"/>
    </row>
    <row r="21" spans="2:11" ht="15" customHeight="1" x14ac:dyDescent="0.25">
      <c r="B21" s="1059" t="s">
        <v>312</v>
      </c>
      <c r="C21" s="796"/>
      <c r="D21" s="796"/>
      <c r="E21" s="796"/>
      <c r="F21" s="796"/>
      <c r="G21" s="796"/>
      <c r="H21" s="796"/>
      <c r="I21" s="796"/>
      <c r="J21" s="797"/>
      <c r="K21" s="325">
        <f>+ROUND(SUM(K9:K20),2)</f>
        <v>77.58</v>
      </c>
    </row>
  </sheetData>
  <mergeCells count="23">
    <mergeCell ref="F20:J20"/>
    <mergeCell ref="B21:J21"/>
    <mergeCell ref="B15:E15"/>
    <mergeCell ref="F15:J15"/>
    <mergeCell ref="G6:I6"/>
    <mergeCell ref="J6:K6"/>
    <mergeCell ref="D6:F6"/>
    <mergeCell ref="E7:J7"/>
    <mergeCell ref="K7:K8"/>
    <mergeCell ref="B7:D8"/>
    <mergeCell ref="B9:D9"/>
    <mergeCell ref="B10:D10"/>
    <mergeCell ref="B14:D14"/>
    <mergeCell ref="B13:D13"/>
    <mergeCell ref="B20:E20"/>
    <mergeCell ref="B12:D12"/>
    <mergeCell ref="B11:D11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E2EFD9"/>
    <pageSetUpPr fitToPage="1"/>
  </sheetPr>
  <dimension ref="B2:K21"/>
  <sheetViews>
    <sheetView view="pageBreakPreview" topLeftCell="A4" zoomScaleNormal="100" zoomScaleSheetLayoutView="100" workbookViewId="0">
      <selection activeCell="J12" sqref="J12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326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x14ac:dyDescent="0.25">
      <c r="B6" s="298">
        <v>13</v>
      </c>
      <c r="C6" s="299" t="str">
        <f>VLOOKUP(B6,'PRESUPUESTO DE OBRA'!A:E,3,0)</f>
        <v>m³</v>
      </c>
      <c r="D6" s="1049" t="str">
        <f>VLOOKUP(B6,'PRESUPUESTO DE OBRA'!A:E,2,0)</f>
        <v>Afirmado compactado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12.75" customHeight="1" x14ac:dyDescent="0.25">
      <c r="B9" s="1065" t="str">
        <f>+'12'!B9:D9</f>
        <v>Tramo 1</v>
      </c>
      <c r="C9" s="1012"/>
      <c r="D9" s="1066"/>
      <c r="E9" s="306">
        <f>+'12'!E9</f>
        <v>5.3</v>
      </c>
      <c r="F9" s="306">
        <f>+'12'!F9</f>
        <v>32.700000000000003</v>
      </c>
      <c r="G9" s="307">
        <v>0.1</v>
      </c>
      <c r="H9" s="307"/>
      <c r="I9" s="307"/>
      <c r="J9" s="306">
        <v>1</v>
      </c>
      <c r="K9" s="308">
        <f t="shared" ref="K9" si="0">+J9*G9*F9*E9</f>
        <v>17.331000000000003</v>
      </c>
    </row>
    <row r="10" spans="2:11" ht="12.75" customHeight="1" x14ac:dyDescent="0.25">
      <c r="B10" s="1065" t="str">
        <f>+'12'!B10:D10</f>
        <v>Tramo 2</v>
      </c>
      <c r="C10" s="1012"/>
      <c r="D10" s="1066"/>
      <c r="E10" s="306">
        <f>+'12'!E10</f>
        <v>7.2</v>
      </c>
      <c r="F10" s="306">
        <f>+'12'!F10</f>
        <v>7.5</v>
      </c>
      <c r="G10" s="307">
        <f>+G9</f>
        <v>0.1</v>
      </c>
      <c r="H10" s="307"/>
      <c r="I10" s="307"/>
      <c r="J10" s="306">
        <v>1</v>
      </c>
      <c r="K10" s="308">
        <f t="shared" ref="K10" si="1">+J10*G10*F10*E10</f>
        <v>5.4</v>
      </c>
    </row>
    <row r="11" spans="2:11" ht="12" customHeight="1" x14ac:dyDescent="0.25">
      <c r="B11" s="1065" t="str">
        <f>+'12'!B11:D11</f>
        <v>Tramo 3</v>
      </c>
      <c r="C11" s="1012"/>
      <c r="D11" s="1066"/>
      <c r="E11" s="306">
        <f>+'12'!E11</f>
        <v>7.2</v>
      </c>
      <c r="F11" s="306">
        <f>+'12'!F11</f>
        <v>13</v>
      </c>
      <c r="G11" s="307">
        <f t="shared" ref="G11:G12" si="2">+G10</f>
        <v>0.1</v>
      </c>
      <c r="H11" s="494"/>
      <c r="I11" s="494"/>
      <c r="J11" s="782">
        <v>1</v>
      </c>
      <c r="K11" s="308">
        <f t="shared" ref="K11:K13" si="3">+J11*G11*F11*E11</f>
        <v>9.3600000000000012</v>
      </c>
    </row>
    <row r="12" spans="2:11" ht="12" customHeight="1" x14ac:dyDescent="0.25">
      <c r="B12" s="1065" t="str">
        <f>+'12'!B12:D12</f>
        <v>Intersección</v>
      </c>
      <c r="C12" s="1012"/>
      <c r="D12" s="1066"/>
      <c r="E12" s="306">
        <f>+'12'!E12</f>
        <v>6.7</v>
      </c>
      <c r="F12" s="306">
        <f>+'12'!F12</f>
        <v>10</v>
      </c>
      <c r="G12" s="307">
        <f t="shared" si="2"/>
        <v>0.1</v>
      </c>
      <c r="H12" s="494"/>
      <c r="I12" s="494"/>
      <c r="J12" s="306">
        <v>1</v>
      </c>
      <c r="K12" s="308">
        <f t="shared" si="3"/>
        <v>6.7</v>
      </c>
    </row>
    <row r="13" spans="2:11" ht="12" customHeight="1" x14ac:dyDescent="0.25">
      <c r="B13" s="1065" t="str">
        <f>+'8'!B13:D13</f>
        <v>Andenes margen derecho cárcel</v>
      </c>
      <c r="C13" s="1012"/>
      <c r="D13" s="1066"/>
      <c r="E13" s="306">
        <f>+'6'!E13</f>
        <v>0.8</v>
      </c>
      <c r="F13" s="306">
        <f>+'6'!F13</f>
        <v>7.5</v>
      </c>
      <c r="G13" s="307">
        <v>0.12</v>
      </c>
      <c r="H13" s="494"/>
      <c r="I13" s="494"/>
      <c r="J13" s="306">
        <v>1</v>
      </c>
      <c r="K13" s="308">
        <f t="shared" si="3"/>
        <v>0.72</v>
      </c>
    </row>
    <row r="14" spans="2:11" ht="12" customHeight="1" thickBot="1" x14ac:dyDescent="0.3">
      <c r="B14" s="1065"/>
      <c r="C14" s="1012"/>
      <c r="D14" s="1066"/>
      <c r="E14" s="494"/>
      <c r="F14" s="306"/>
      <c r="G14" s="494"/>
      <c r="H14" s="494"/>
      <c r="I14" s="494"/>
      <c r="J14" s="494"/>
      <c r="K14" s="308"/>
    </row>
    <row r="15" spans="2:11" ht="14.25" customHeight="1" x14ac:dyDescent="0.25">
      <c r="B15" s="1063" t="s">
        <v>310</v>
      </c>
      <c r="C15" s="1037"/>
      <c r="D15" s="1037"/>
      <c r="E15" s="1064"/>
      <c r="F15" s="1063" t="s">
        <v>311</v>
      </c>
      <c r="G15" s="1037"/>
      <c r="H15" s="1037"/>
      <c r="I15" s="1037"/>
      <c r="J15" s="1038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61"/>
      <c r="C20" s="1057"/>
      <c r="D20" s="1057"/>
      <c r="E20" s="1062"/>
      <c r="F20" s="1056"/>
      <c r="G20" s="1057"/>
      <c r="H20" s="1057"/>
      <c r="I20" s="1057"/>
      <c r="J20" s="1058"/>
      <c r="K20" s="324"/>
    </row>
    <row r="21" spans="2:11" ht="15" customHeight="1" x14ac:dyDescent="0.25">
      <c r="B21" s="1059" t="s">
        <v>312</v>
      </c>
      <c r="C21" s="796"/>
      <c r="D21" s="796"/>
      <c r="E21" s="796"/>
      <c r="F21" s="796"/>
      <c r="G21" s="796"/>
      <c r="H21" s="796"/>
      <c r="I21" s="796"/>
      <c r="J21" s="797"/>
      <c r="K21" s="325">
        <f>+ROUND(SUM(K9:K20),2)</f>
        <v>39.51</v>
      </c>
    </row>
  </sheetData>
  <mergeCells count="23">
    <mergeCell ref="B9:D9"/>
    <mergeCell ref="B21:J21"/>
    <mergeCell ref="B15:E15"/>
    <mergeCell ref="F15:J15"/>
    <mergeCell ref="B20:E20"/>
    <mergeCell ref="F20:J20"/>
    <mergeCell ref="B14:D14"/>
    <mergeCell ref="B10:D10"/>
    <mergeCell ref="B13:D13"/>
    <mergeCell ref="B12:D12"/>
    <mergeCell ref="B11:D11"/>
    <mergeCell ref="G6:I6"/>
    <mergeCell ref="J6:K6"/>
    <mergeCell ref="D6:F6"/>
    <mergeCell ref="E7:J7"/>
    <mergeCell ref="B2:K2"/>
    <mergeCell ref="C3:K3"/>
    <mergeCell ref="C4:K4"/>
    <mergeCell ref="D5:F5"/>
    <mergeCell ref="G5:I5"/>
    <mergeCell ref="J5:K5"/>
    <mergeCell ref="K7:K8"/>
    <mergeCell ref="B7:D8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5EB4D-D73F-40DB-BEEC-2D5949EE3826}">
  <sheetPr>
    <tabColor rgb="FFE2EFD9"/>
    <pageSetUpPr fitToPage="1"/>
  </sheetPr>
  <dimension ref="B1:K18"/>
  <sheetViews>
    <sheetView view="pageBreakPreview" topLeftCell="A4" zoomScaleNormal="100" zoomScaleSheetLayoutView="100" workbookViewId="0">
      <selection activeCell="F9" sqref="F9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297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thickBot="1" x14ac:dyDescent="0.3">
      <c r="B6" s="298">
        <v>14</v>
      </c>
      <c r="C6" s="299" t="str">
        <f>VLOOKUP(B6,'PRESUPUESTO DE OBRA'!A:E,3,0)</f>
        <v>m³</v>
      </c>
      <c r="D6" s="1049" t="str">
        <f>VLOOKUP(B6,'PRESUPUESTO DE OBRA'!A:E,2,0)</f>
        <v>Concreto de 21Mpa para graderías, andenes incluye formaleta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12.75" customHeight="1" x14ac:dyDescent="0.25">
      <c r="B9" s="1065" t="str">
        <f>+'8'!B13:D13</f>
        <v>Andenes margen derecho cárcel</v>
      </c>
      <c r="C9" s="1012"/>
      <c r="D9" s="1066"/>
      <c r="E9" s="306">
        <f>+'8'!E13</f>
        <v>0.8</v>
      </c>
      <c r="F9" s="306">
        <f>+'8'!F13</f>
        <v>7.5</v>
      </c>
      <c r="G9" s="307">
        <v>0.1</v>
      </c>
      <c r="H9" s="307"/>
      <c r="I9" s="307"/>
      <c r="J9" s="306">
        <v>1</v>
      </c>
      <c r="K9" s="308">
        <f t="shared" ref="K9" si="0">+J9*G9*F9*E9</f>
        <v>0.60000000000000009</v>
      </c>
    </row>
    <row r="10" spans="2:11" ht="12.75" customHeight="1" x14ac:dyDescent="0.25">
      <c r="B10" s="1065"/>
      <c r="C10" s="1012"/>
      <c r="D10" s="1066"/>
      <c r="E10" s="306"/>
      <c r="F10" s="306"/>
      <c r="G10" s="307"/>
      <c r="H10" s="307"/>
      <c r="I10" s="307"/>
      <c r="J10" s="306"/>
      <c r="K10" s="308"/>
    </row>
    <row r="11" spans="2:11" ht="12" customHeight="1" thickBot="1" x14ac:dyDescent="0.3">
      <c r="B11" s="1065"/>
      <c r="C11" s="1012"/>
      <c r="D11" s="1066"/>
      <c r="E11" s="494"/>
      <c r="F11" s="306"/>
      <c r="G11" s="494"/>
      <c r="H11" s="494"/>
      <c r="I11" s="494"/>
      <c r="J11" s="494"/>
      <c r="K11" s="308"/>
    </row>
    <row r="12" spans="2:11" ht="14.25" customHeight="1" x14ac:dyDescent="0.25">
      <c r="B12" s="1063" t="s">
        <v>310</v>
      </c>
      <c r="C12" s="1037"/>
      <c r="D12" s="1037"/>
      <c r="E12" s="1064"/>
      <c r="F12" s="1063" t="s">
        <v>311</v>
      </c>
      <c r="G12" s="1037"/>
      <c r="H12" s="1037"/>
      <c r="I12" s="1037"/>
      <c r="J12" s="1038"/>
      <c r="K12" s="311"/>
    </row>
    <row r="13" spans="2:11" ht="12" customHeight="1" x14ac:dyDescent="0.25">
      <c r="B13" s="312"/>
      <c r="C13" s="313"/>
      <c r="D13" s="313"/>
      <c r="E13" s="314"/>
      <c r="F13" s="315"/>
      <c r="G13" s="316"/>
      <c r="H13" s="316"/>
      <c r="I13" s="316"/>
      <c r="J13" s="317"/>
      <c r="K13" s="318"/>
    </row>
    <row r="14" spans="2:11" ht="12" customHeight="1" x14ac:dyDescent="0.25">
      <c r="B14" s="319"/>
      <c r="C14" s="320"/>
      <c r="D14" s="313"/>
      <c r="E14" s="314"/>
      <c r="F14" s="315"/>
      <c r="G14" s="316"/>
      <c r="H14" s="316"/>
      <c r="I14" s="316"/>
      <c r="J14" s="317"/>
      <c r="K14" s="318"/>
    </row>
    <row r="15" spans="2:11" ht="12" customHeight="1" x14ac:dyDescent="0.25">
      <c r="B15" s="319"/>
      <c r="C15" s="316"/>
      <c r="D15" s="320"/>
      <c r="E15" s="316"/>
      <c r="F15" s="319"/>
      <c r="G15" s="316"/>
      <c r="H15" s="316"/>
      <c r="I15" s="316"/>
      <c r="J15" s="317"/>
      <c r="K15" s="318"/>
    </row>
    <row r="16" spans="2:11" ht="12" customHeight="1" x14ac:dyDescent="0.25">
      <c r="B16" s="321"/>
      <c r="C16" s="320"/>
      <c r="D16" s="320"/>
      <c r="E16" s="322"/>
      <c r="F16" s="319"/>
      <c r="G16" s="316"/>
      <c r="H16" s="316"/>
      <c r="I16" s="316"/>
      <c r="J16" s="317"/>
      <c r="K16" s="323"/>
    </row>
    <row r="17" spans="2:11" ht="15" customHeight="1" thickBot="1" x14ac:dyDescent="0.3">
      <c r="B17" s="1061"/>
      <c r="C17" s="1057"/>
      <c r="D17" s="1057"/>
      <c r="E17" s="1062"/>
      <c r="F17" s="1056"/>
      <c r="G17" s="1057"/>
      <c r="H17" s="1057"/>
      <c r="I17" s="1057"/>
      <c r="J17" s="1058"/>
      <c r="K17" s="324"/>
    </row>
    <row r="18" spans="2:11" ht="15" customHeight="1" thickBot="1" x14ac:dyDescent="0.3">
      <c r="B18" s="1059" t="s">
        <v>312</v>
      </c>
      <c r="C18" s="796"/>
      <c r="D18" s="796"/>
      <c r="E18" s="796"/>
      <c r="F18" s="796"/>
      <c r="G18" s="796"/>
      <c r="H18" s="796"/>
      <c r="I18" s="796"/>
      <c r="J18" s="797"/>
      <c r="K18" s="325">
        <f>+ROUND(SUM(K9:K17),2)</f>
        <v>0.6</v>
      </c>
    </row>
  </sheetData>
  <mergeCells count="20">
    <mergeCell ref="B18:J18"/>
    <mergeCell ref="B9:D9"/>
    <mergeCell ref="B10:D10"/>
    <mergeCell ref="B11:D11"/>
    <mergeCell ref="B12:E12"/>
    <mergeCell ref="F12:J12"/>
    <mergeCell ref="B17:E17"/>
    <mergeCell ref="F17:J17"/>
    <mergeCell ref="D6:F6"/>
    <mergeCell ref="G6:I6"/>
    <mergeCell ref="J6:K6"/>
    <mergeCell ref="B7:D8"/>
    <mergeCell ref="E7:J7"/>
    <mergeCell ref="K7:K8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rgb="FFE2EFD9"/>
    <pageSetUpPr fitToPage="1"/>
  </sheetPr>
  <dimension ref="B2:K21"/>
  <sheetViews>
    <sheetView view="pageBreakPreview" zoomScale="74" zoomScaleNormal="100" zoomScaleSheetLayoutView="115" workbookViewId="0">
      <selection activeCell="J12" sqref="J12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327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x14ac:dyDescent="0.25">
      <c r="B6" s="298">
        <v>15</v>
      </c>
      <c r="C6" s="299" t="str">
        <f>VLOOKUP(B6,'PRESUPUESTO DE OBRA'!A:E,3,0)</f>
        <v>m³</v>
      </c>
      <c r="D6" s="1049" t="str">
        <f>VLOOKUP(B6,'PRESUPUESTO DE OBRA'!A:E,2,0)</f>
        <v xml:space="preserve">Concreto para pavimento 42MR hecho en obra incluye formaleta y acelerante a 7 días 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12" customHeight="1" x14ac:dyDescent="0.25">
      <c r="B9" s="1067" t="str">
        <f>+'12'!B9:D9</f>
        <v>Tramo 1</v>
      </c>
      <c r="C9" s="987"/>
      <c r="D9" s="988"/>
      <c r="E9" s="303">
        <f>+'12'!E9</f>
        <v>5.3</v>
      </c>
      <c r="F9" s="303">
        <f>+'12'!F9</f>
        <v>32.700000000000003</v>
      </c>
      <c r="G9" s="310">
        <v>0.18</v>
      </c>
      <c r="H9" s="310"/>
      <c r="I9" s="310"/>
      <c r="J9" s="433">
        <v>1</v>
      </c>
      <c r="K9" s="308">
        <f t="shared" ref="K9:K10" si="0">J9*G9*F9*E9</f>
        <v>31.195799999999998</v>
      </c>
    </row>
    <row r="10" spans="2:11" ht="12" customHeight="1" x14ac:dyDescent="0.25">
      <c r="B10" s="1067" t="str">
        <f>+'12'!B10:D10</f>
        <v>Tramo 2</v>
      </c>
      <c r="C10" s="987"/>
      <c r="D10" s="988"/>
      <c r="E10" s="303">
        <f>+'12'!E10</f>
        <v>7.2</v>
      </c>
      <c r="F10" s="303">
        <f>+'12'!F10</f>
        <v>7.5</v>
      </c>
      <c r="G10" s="310">
        <f>+G9</f>
        <v>0.18</v>
      </c>
      <c r="H10" s="304"/>
      <c r="I10" s="304"/>
      <c r="J10" s="303">
        <v>1</v>
      </c>
      <c r="K10" s="308">
        <f t="shared" si="0"/>
        <v>9.7199999999999989</v>
      </c>
    </row>
    <row r="11" spans="2:11" ht="12" customHeight="1" x14ac:dyDescent="0.25">
      <c r="B11" s="1067" t="str">
        <f>+'12'!B11:D11</f>
        <v>Tramo 3</v>
      </c>
      <c r="C11" s="987"/>
      <c r="D11" s="988"/>
      <c r="E11" s="303">
        <f>+'12'!E11</f>
        <v>7.2</v>
      </c>
      <c r="F11" s="303">
        <f>+'12'!F11</f>
        <v>13</v>
      </c>
      <c r="G11" s="310">
        <f t="shared" ref="G11:G12" si="1">+G10</f>
        <v>0.18</v>
      </c>
      <c r="H11" s="304"/>
      <c r="I11" s="304"/>
      <c r="J11" s="198">
        <v>1</v>
      </c>
      <c r="K11" s="308">
        <f t="shared" ref="K11:K12" si="2">J11*G11*F11*E11</f>
        <v>16.847999999999999</v>
      </c>
    </row>
    <row r="12" spans="2:11" ht="12" customHeight="1" x14ac:dyDescent="0.25">
      <c r="B12" s="1067" t="str">
        <f>+'12'!B12:D12</f>
        <v>Intersección</v>
      </c>
      <c r="C12" s="987"/>
      <c r="D12" s="988"/>
      <c r="E12" s="303">
        <f>+'12'!E12</f>
        <v>6.7</v>
      </c>
      <c r="F12" s="303">
        <f>+'12'!F12</f>
        <v>10</v>
      </c>
      <c r="G12" s="310">
        <f t="shared" si="1"/>
        <v>0.18</v>
      </c>
      <c r="H12" s="304"/>
      <c r="I12" s="304"/>
      <c r="J12" s="303">
        <v>1</v>
      </c>
      <c r="K12" s="308">
        <f t="shared" si="2"/>
        <v>12.059999999999999</v>
      </c>
    </row>
    <row r="13" spans="2:11" ht="12" customHeight="1" x14ac:dyDescent="0.25">
      <c r="B13" s="1067"/>
      <c r="C13" s="987"/>
      <c r="D13" s="988"/>
      <c r="E13" s="303"/>
      <c r="F13" s="303"/>
      <c r="G13" s="310"/>
      <c r="H13" s="304"/>
      <c r="I13" s="304"/>
      <c r="J13" s="303"/>
      <c r="K13" s="308"/>
    </row>
    <row r="14" spans="2:11" ht="12" customHeight="1" thickBot="1" x14ac:dyDescent="0.3">
      <c r="B14" s="1060"/>
      <c r="C14" s="788"/>
      <c r="D14" s="789"/>
      <c r="E14" s="303"/>
      <c r="F14" s="304"/>
      <c r="G14" s="304"/>
      <c r="H14" s="304"/>
      <c r="I14" s="304"/>
      <c r="J14" s="303"/>
      <c r="K14" s="305"/>
    </row>
    <row r="15" spans="2:11" ht="14.25" customHeight="1" x14ac:dyDescent="0.25">
      <c r="B15" s="1063" t="s">
        <v>310</v>
      </c>
      <c r="C15" s="1037"/>
      <c r="D15" s="1037"/>
      <c r="E15" s="1064"/>
      <c r="F15" s="1063" t="s">
        <v>311</v>
      </c>
      <c r="G15" s="1037"/>
      <c r="H15" s="1037"/>
      <c r="I15" s="1037"/>
      <c r="J15" s="1038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61"/>
      <c r="C20" s="1057"/>
      <c r="D20" s="1057"/>
      <c r="E20" s="1062"/>
      <c r="F20" s="1056"/>
      <c r="G20" s="1057"/>
      <c r="H20" s="1057"/>
      <c r="I20" s="1057"/>
      <c r="J20" s="1058"/>
      <c r="K20" s="324"/>
    </row>
    <row r="21" spans="2:11" ht="15" customHeight="1" x14ac:dyDescent="0.25">
      <c r="B21" s="1059" t="s">
        <v>312</v>
      </c>
      <c r="C21" s="796"/>
      <c r="D21" s="796"/>
      <c r="E21" s="796"/>
      <c r="F21" s="796"/>
      <c r="G21" s="796"/>
      <c r="H21" s="796"/>
      <c r="I21" s="796"/>
      <c r="J21" s="797"/>
      <c r="K21" s="325">
        <f>+ROUND(SUM(K9:K20),2)</f>
        <v>69.819999999999993</v>
      </c>
    </row>
  </sheetData>
  <mergeCells count="23">
    <mergeCell ref="F20:J20"/>
    <mergeCell ref="B21:J21"/>
    <mergeCell ref="B10:D10"/>
    <mergeCell ref="B20:E20"/>
    <mergeCell ref="B14:D14"/>
    <mergeCell ref="B15:E15"/>
    <mergeCell ref="F15:J15"/>
    <mergeCell ref="B13:D13"/>
    <mergeCell ref="B12:D12"/>
    <mergeCell ref="B11:D11"/>
    <mergeCell ref="B9:D9"/>
    <mergeCell ref="G6:I6"/>
    <mergeCell ref="J6:K6"/>
    <mergeCell ref="D6:F6"/>
    <mergeCell ref="E7:J7"/>
    <mergeCell ref="K7:K8"/>
    <mergeCell ref="B7:D8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theme="9" tint="0.79998168889431442"/>
    <pageSetUpPr fitToPage="1"/>
  </sheetPr>
  <dimension ref="B2:K19"/>
  <sheetViews>
    <sheetView view="pageBreakPreview" topLeftCell="A3" zoomScale="85" zoomScaleNormal="100" zoomScaleSheetLayoutView="85" workbookViewId="0">
      <selection activeCell="J11" sqref="J11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328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56.45" customHeight="1" x14ac:dyDescent="0.25">
      <c r="B6" s="298">
        <v>16</v>
      </c>
      <c r="C6" s="299" t="str">
        <f>VLOOKUP(B6,'PRESUPUESTO DE OBRA'!A:E,3,0)</f>
        <v>ml</v>
      </c>
      <c r="D6" s="1049" t="str">
        <f>VLOOKUP(B6,'PRESUPUESTO DE OBRA'!A:E,2,0)</f>
        <v xml:space="preserve">Suministro e instalación de bordillo en concreto de 3000 psi, ancho 15cm, altura variable, incluye formaleta 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12" customHeight="1" x14ac:dyDescent="0.25">
      <c r="B9" s="1106" t="s">
        <v>401</v>
      </c>
      <c r="C9" s="1040"/>
      <c r="D9" s="1107"/>
      <c r="E9" s="309"/>
      <c r="F9" s="310">
        <f>+'1'!F9+'1'!F10</f>
        <v>40.200000000000003</v>
      </c>
      <c r="G9" s="310"/>
      <c r="H9" s="310"/>
      <c r="I9" s="310"/>
      <c r="J9" s="309">
        <v>2</v>
      </c>
      <c r="K9" s="308">
        <f t="shared" ref="K9" si="0">J9*F9</f>
        <v>80.400000000000006</v>
      </c>
    </row>
    <row r="10" spans="2:11" ht="12" customHeight="1" x14ac:dyDescent="0.25">
      <c r="B10" s="1106" t="s">
        <v>439</v>
      </c>
      <c r="C10" s="1040"/>
      <c r="D10" s="1107"/>
      <c r="E10" s="309"/>
      <c r="F10" s="310">
        <f>+'1'!F11</f>
        <v>13</v>
      </c>
      <c r="G10" s="310"/>
      <c r="H10" s="310"/>
      <c r="I10" s="310"/>
      <c r="J10" s="783">
        <v>2</v>
      </c>
      <c r="K10" s="308">
        <f t="shared" ref="K10:K11" si="1">J10*F10</f>
        <v>26</v>
      </c>
    </row>
    <row r="11" spans="2:11" ht="12" customHeight="1" x14ac:dyDescent="0.25">
      <c r="B11" s="1108"/>
      <c r="C11" s="1109"/>
      <c r="D11" s="1110"/>
      <c r="E11" s="605"/>
      <c r="F11" s="329"/>
      <c r="G11" s="329"/>
      <c r="H11" s="329"/>
      <c r="I11" s="329"/>
      <c r="J11" s="605"/>
      <c r="K11" s="606">
        <f t="shared" si="1"/>
        <v>0</v>
      </c>
    </row>
    <row r="12" spans="2:11" ht="12" customHeight="1" thickBot="1" x14ac:dyDescent="0.3">
      <c r="B12" s="1060"/>
      <c r="C12" s="788"/>
      <c r="D12" s="789"/>
      <c r="E12" s="303"/>
      <c r="F12" s="304"/>
      <c r="G12" s="304"/>
      <c r="H12" s="304"/>
      <c r="I12" s="304"/>
      <c r="J12" s="303"/>
      <c r="K12" s="305"/>
    </row>
    <row r="13" spans="2:11" ht="14.25" customHeight="1" x14ac:dyDescent="0.25">
      <c r="B13" s="1063" t="s">
        <v>310</v>
      </c>
      <c r="C13" s="1037"/>
      <c r="D13" s="1037"/>
      <c r="E13" s="1064"/>
      <c r="F13" s="1063" t="s">
        <v>311</v>
      </c>
      <c r="G13" s="1037"/>
      <c r="H13" s="1037"/>
      <c r="I13" s="1037"/>
      <c r="J13" s="1038"/>
      <c r="K13" s="311"/>
    </row>
    <row r="14" spans="2:11" ht="12" customHeight="1" x14ac:dyDescent="0.25">
      <c r="B14" s="312"/>
      <c r="C14" s="313"/>
      <c r="D14" s="313"/>
      <c r="E14" s="314"/>
      <c r="F14" s="315"/>
      <c r="G14" s="316"/>
      <c r="H14" s="316"/>
      <c r="I14" s="316"/>
      <c r="J14" s="317"/>
      <c r="K14" s="318"/>
    </row>
    <row r="15" spans="2:11" ht="12" customHeight="1" x14ac:dyDescent="0.25">
      <c r="B15" s="319"/>
      <c r="C15" s="320"/>
      <c r="D15" s="313"/>
      <c r="E15" s="314"/>
      <c r="F15" s="315"/>
      <c r="G15" s="316"/>
      <c r="H15" s="316"/>
      <c r="I15" s="316"/>
      <c r="J15" s="317"/>
      <c r="K15" s="318"/>
    </row>
    <row r="16" spans="2:11" ht="12" customHeight="1" x14ac:dyDescent="0.25">
      <c r="B16" s="319"/>
      <c r="C16" s="316"/>
      <c r="D16" s="320"/>
      <c r="E16" s="316"/>
      <c r="F16" s="319"/>
      <c r="G16" s="316"/>
      <c r="H16" s="316"/>
      <c r="I16" s="316"/>
      <c r="J16" s="317"/>
      <c r="K16" s="318"/>
    </row>
    <row r="17" spans="2:11" ht="12" customHeight="1" x14ac:dyDescent="0.25">
      <c r="B17" s="321"/>
      <c r="C17" s="320"/>
      <c r="D17" s="320"/>
      <c r="E17" s="322"/>
      <c r="F17" s="319"/>
      <c r="G17" s="316"/>
      <c r="H17" s="316"/>
      <c r="I17" s="316"/>
      <c r="J17" s="317"/>
      <c r="K17" s="323"/>
    </row>
    <row r="18" spans="2:11" ht="15" customHeight="1" x14ac:dyDescent="0.25">
      <c r="B18" s="1061"/>
      <c r="C18" s="1057"/>
      <c r="D18" s="1057"/>
      <c r="E18" s="1062"/>
      <c r="F18" s="1056"/>
      <c r="G18" s="1057"/>
      <c r="H18" s="1057"/>
      <c r="I18" s="1057"/>
      <c r="J18" s="1058"/>
      <c r="K18" s="324"/>
    </row>
    <row r="19" spans="2:11" ht="15" customHeight="1" x14ac:dyDescent="0.25">
      <c r="B19" s="1059" t="s">
        <v>312</v>
      </c>
      <c r="C19" s="796"/>
      <c r="D19" s="796"/>
      <c r="E19" s="796"/>
      <c r="F19" s="796"/>
      <c r="G19" s="796"/>
      <c r="H19" s="796"/>
      <c r="I19" s="796"/>
      <c r="J19" s="797"/>
      <c r="K19" s="325">
        <f>+ROUND(SUM(K9:K17),2)</f>
        <v>106.4</v>
      </c>
    </row>
  </sheetData>
  <mergeCells count="21">
    <mergeCell ref="F18:J18"/>
    <mergeCell ref="B19:J19"/>
    <mergeCell ref="B11:D11"/>
    <mergeCell ref="B12:D12"/>
    <mergeCell ref="B18:E18"/>
    <mergeCell ref="B13:E13"/>
    <mergeCell ref="F13:J13"/>
    <mergeCell ref="B10:D10"/>
    <mergeCell ref="G6:I6"/>
    <mergeCell ref="J6:K6"/>
    <mergeCell ref="D6:F6"/>
    <mergeCell ref="E7:J7"/>
    <mergeCell ref="K7:K8"/>
    <mergeCell ref="B7:D8"/>
    <mergeCell ref="B9:D9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E2EFD9"/>
    <pageSetUpPr fitToPage="1"/>
  </sheetPr>
  <dimension ref="B2:K22"/>
  <sheetViews>
    <sheetView view="pageBreakPreview" topLeftCell="A5" zoomScale="86" zoomScaleNormal="100" workbookViewId="0">
      <selection activeCell="F9" sqref="F9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321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x14ac:dyDescent="0.25">
      <c r="B6" s="298">
        <v>17</v>
      </c>
      <c r="C6" s="299" t="str">
        <f>VLOOKUP(B6,'PRESUPUESTO DE OBRA'!A:E,3,0)</f>
        <v>ml</v>
      </c>
      <c r="D6" s="1049" t="str">
        <f>VLOOKUP(B6,'PRESUPUESTO DE OBRA'!A:E,2,0)</f>
        <v>Suministro e instalacion de sello elastomerico de junta de pavimento rigido 5mm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12" customHeight="1" x14ac:dyDescent="0.25">
      <c r="B9" s="1065" t="s">
        <v>338</v>
      </c>
      <c r="C9" s="1012"/>
      <c r="D9" s="1066"/>
      <c r="E9" s="306"/>
      <c r="F9" s="307">
        <f>+SUM('5'!K14:K27)</f>
        <v>192</v>
      </c>
      <c r="G9" s="307"/>
      <c r="H9" s="307"/>
      <c r="I9" s="307"/>
      <c r="J9" s="306">
        <f>'5'!J14</f>
        <v>1</v>
      </c>
      <c r="K9" s="308">
        <f>J9*F9</f>
        <v>192</v>
      </c>
    </row>
    <row r="10" spans="2:11" ht="12" customHeight="1" x14ac:dyDescent="0.25">
      <c r="B10" s="369"/>
      <c r="C10" s="333"/>
      <c r="D10" s="334"/>
      <c r="E10" s="306"/>
      <c r="F10" s="307"/>
      <c r="G10" s="307"/>
      <c r="H10" s="307"/>
      <c r="I10" s="307"/>
      <c r="J10" s="306"/>
      <c r="K10" s="308"/>
    </row>
    <row r="11" spans="2:11" ht="12" customHeight="1" x14ac:dyDescent="0.25">
      <c r="B11" s="1060"/>
      <c r="C11" s="788"/>
      <c r="D11" s="789"/>
      <c r="E11" s="303"/>
      <c r="F11" s="328"/>
      <c r="G11" s="304"/>
      <c r="H11" s="304"/>
      <c r="I11" s="304"/>
      <c r="J11" s="303"/>
      <c r="K11" s="305"/>
    </row>
    <row r="12" spans="2:11" ht="12" customHeight="1" x14ac:dyDescent="0.25">
      <c r="B12" s="1060"/>
      <c r="C12" s="788"/>
      <c r="D12" s="789"/>
      <c r="E12" s="303"/>
      <c r="F12" s="304"/>
      <c r="G12" s="304"/>
      <c r="H12" s="304"/>
      <c r="I12" s="304"/>
      <c r="J12" s="303"/>
      <c r="K12" s="305"/>
    </row>
    <row r="13" spans="2:11" ht="12" customHeight="1" x14ac:dyDescent="0.25">
      <c r="B13" s="1060"/>
      <c r="C13" s="788"/>
      <c r="D13" s="789"/>
      <c r="E13" s="303"/>
      <c r="F13" s="304"/>
      <c r="G13" s="304"/>
      <c r="H13" s="304"/>
      <c r="I13" s="304"/>
      <c r="J13" s="306"/>
      <c r="K13" s="305"/>
    </row>
    <row r="14" spans="2:11" ht="12" customHeight="1" x14ac:dyDescent="0.25">
      <c r="B14" s="1060"/>
      <c r="C14" s="788"/>
      <c r="D14" s="789"/>
      <c r="E14" s="303"/>
      <c r="F14" s="304"/>
      <c r="G14" s="304"/>
      <c r="H14" s="304"/>
      <c r="I14" s="304"/>
      <c r="J14" s="303"/>
      <c r="K14" s="305"/>
    </row>
    <row r="15" spans="2:11" ht="12" customHeight="1" thickBot="1" x14ac:dyDescent="0.3">
      <c r="B15" s="1060"/>
      <c r="C15" s="788"/>
      <c r="D15" s="789"/>
      <c r="E15" s="303"/>
      <c r="F15" s="304"/>
      <c r="G15" s="304"/>
      <c r="H15" s="304"/>
      <c r="I15" s="304"/>
      <c r="J15" s="303"/>
      <c r="K15" s="305"/>
    </row>
    <row r="16" spans="2:11" ht="14.25" customHeight="1" x14ac:dyDescent="0.25">
      <c r="B16" s="1063" t="s">
        <v>310</v>
      </c>
      <c r="C16" s="1037"/>
      <c r="D16" s="1037"/>
      <c r="E16" s="1064"/>
      <c r="F16" s="1063" t="s">
        <v>311</v>
      </c>
      <c r="G16" s="1037"/>
      <c r="H16" s="1037"/>
      <c r="I16" s="1037"/>
      <c r="J16" s="1038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x14ac:dyDescent="0.25">
      <c r="B21" s="1061"/>
      <c r="C21" s="1057"/>
      <c r="D21" s="1057"/>
      <c r="E21" s="1062"/>
      <c r="F21" s="1056"/>
      <c r="G21" s="1057"/>
      <c r="H21" s="1057"/>
      <c r="I21" s="1057"/>
      <c r="J21" s="1058"/>
      <c r="K21" s="324"/>
    </row>
    <row r="22" spans="2:11" ht="15" customHeight="1" x14ac:dyDescent="0.25">
      <c r="B22" s="1059" t="s">
        <v>312</v>
      </c>
      <c r="C22" s="796"/>
      <c r="D22" s="796"/>
      <c r="E22" s="796"/>
      <c r="F22" s="796"/>
      <c r="G22" s="796"/>
      <c r="H22" s="796"/>
      <c r="I22" s="796"/>
      <c r="J22" s="797"/>
      <c r="K22" s="325">
        <f>+ROUND(SUM(K9:K21),2)</f>
        <v>192</v>
      </c>
    </row>
  </sheetData>
  <mergeCells count="23">
    <mergeCell ref="F21:J21"/>
    <mergeCell ref="B22:J22"/>
    <mergeCell ref="B13:D13"/>
    <mergeCell ref="B14:D14"/>
    <mergeCell ref="B15:D15"/>
    <mergeCell ref="B21:E21"/>
    <mergeCell ref="B16:E16"/>
    <mergeCell ref="F16:J16"/>
    <mergeCell ref="B9:D9"/>
    <mergeCell ref="B11:D11"/>
    <mergeCell ref="B12:D12"/>
    <mergeCell ref="G6:I6"/>
    <mergeCell ref="J6:K6"/>
    <mergeCell ref="D6:F6"/>
    <mergeCell ref="E7:J7"/>
    <mergeCell ref="K7:K8"/>
    <mergeCell ref="B7:D8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rgb="FFE2EFD9"/>
    <pageSetUpPr fitToPage="1"/>
  </sheetPr>
  <dimension ref="B2:K32"/>
  <sheetViews>
    <sheetView view="pageBreakPreview" topLeftCell="A4" zoomScale="85" zoomScaleNormal="100" workbookViewId="0">
      <selection activeCell="G23" sqref="G23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11.7109375" customWidth="1"/>
    <col min="5" max="5" width="13.140625" customWidth="1"/>
    <col min="6" max="6" width="10.42578125" customWidth="1"/>
    <col min="7" max="7" width="13.42578125" customWidth="1"/>
    <col min="8" max="8" width="10.2851562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329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x14ac:dyDescent="0.25">
      <c r="B6" s="298">
        <v>18</v>
      </c>
      <c r="C6" s="299" t="str">
        <f>VLOOKUP(B6,'PRESUPUESTO DE OBRA'!A:E,3,0)</f>
        <v>kg</v>
      </c>
      <c r="D6" s="1049" t="str">
        <f>VLOOKUP(B6,'PRESUPUESTO DE OBRA'!A:E,2,0)</f>
        <v xml:space="preserve">Acero de refuerzo 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330</v>
      </c>
      <c r="H8" s="610" t="s">
        <v>331</v>
      </c>
      <c r="I8" s="301" t="s">
        <v>332</v>
      </c>
      <c r="J8" s="302" t="s">
        <v>345</v>
      </c>
      <c r="K8" s="1053"/>
    </row>
    <row r="9" spans="2:11" ht="12" customHeight="1" x14ac:dyDescent="0.25">
      <c r="B9" s="1043" t="s">
        <v>440</v>
      </c>
      <c r="C9" s="1111"/>
      <c r="D9" s="1112"/>
      <c r="E9" s="309"/>
      <c r="F9" s="310">
        <f>+'5'!O32</f>
        <v>4.5999999999999996</v>
      </c>
      <c r="G9" s="310">
        <f>(ROUND(F10/0.2,0)+1)</f>
        <v>18</v>
      </c>
      <c r="H9" s="310" t="s">
        <v>333</v>
      </c>
      <c r="I9" s="332">
        <v>0.996</v>
      </c>
      <c r="J9" s="309">
        <v>4</v>
      </c>
      <c r="K9" s="308">
        <f t="shared" ref="K9:K19" si="0">J9*I9*G9*F9</f>
        <v>329.87520000000001</v>
      </c>
    </row>
    <row r="10" spans="2:11" ht="12" customHeight="1" x14ac:dyDescent="0.25">
      <c r="B10" s="1106" t="s">
        <v>441</v>
      </c>
      <c r="C10" s="1040"/>
      <c r="D10" s="1107"/>
      <c r="E10" s="303"/>
      <c r="F10" s="304">
        <f>+'5'!O30</f>
        <v>3.35</v>
      </c>
      <c r="G10" s="310">
        <f>(ROUND(F9/0.2,0)+1)</f>
        <v>24</v>
      </c>
      <c r="H10" s="310" t="s">
        <v>333</v>
      </c>
      <c r="I10" s="332">
        <v>0.996</v>
      </c>
      <c r="J10" s="303">
        <f>+J9</f>
        <v>4</v>
      </c>
      <c r="K10" s="308">
        <f t="shared" si="0"/>
        <v>320.31360000000001</v>
      </c>
    </row>
    <row r="11" spans="2:11" ht="12" hidden="1" customHeight="1" x14ac:dyDescent="0.25">
      <c r="B11" s="1067" t="s">
        <v>402</v>
      </c>
      <c r="C11" s="987"/>
      <c r="D11" s="988"/>
      <c r="E11" s="309"/>
      <c r="F11" s="310">
        <f>+'5'!O32</f>
        <v>4.5999999999999996</v>
      </c>
      <c r="G11" s="310">
        <f>(ROUND(F12/0.2,0)+1)</f>
        <v>18</v>
      </c>
      <c r="H11" s="310" t="s">
        <v>333</v>
      </c>
      <c r="I11" s="332">
        <v>0.996</v>
      </c>
      <c r="J11" s="309">
        <v>0</v>
      </c>
      <c r="K11" s="308">
        <f t="shared" ref="K11:K12" si="1">J11*I11*G11*F11</f>
        <v>0</v>
      </c>
    </row>
    <row r="12" spans="2:11" ht="12" hidden="1" customHeight="1" x14ac:dyDescent="0.25">
      <c r="B12" s="1067" t="s">
        <v>403</v>
      </c>
      <c r="C12" s="987"/>
      <c r="D12" s="988"/>
      <c r="E12" s="303"/>
      <c r="F12" s="304">
        <f>+'5'!O30</f>
        <v>3.35</v>
      </c>
      <c r="G12" s="310">
        <f>(ROUND(F11/0.2,0)+1)</f>
        <v>24</v>
      </c>
      <c r="H12" s="310" t="s">
        <v>333</v>
      </c>
      <c r="I12" s="332">
        <v>0.996</v>
      </c>
      <c r="J12" s="303">
        <v>0</v>
      </c>
      <c r="K12" s="308">
        <f t="shared" si="1"/>
        <v>0</v>
      </c>
    </row>
    <row r="13" spans="2:11" ht="12" hidden="1" customHeight="1" x14ac:dyDescent="0.25">
      <c r="B13" s="1067" t="s">
        <v>404</v>
      </c>
      <c r="C13" s="987"/>
      <c r="D13" s="988"/>
      <c r="E13" s="309"/>
      <c r="F13" s="310">
        <f>+'5'!F23</f>
        <v>13</v>
      </c>
      <c r="G13" s="310" t="e">
        <f>(ROUND(F14/0.2,0)+1)</f>
        <v>#REF!</v>
      </c>
      <c r="H13" s="310" t="s">
        <v>333</v>
      </c>
      <c r="I13" s="332">
        <v>0.996</v>
      </c>
      <c r="J13" s="309">
        <v>0</v>
      </c>
      <c r="K13" s="308" t="e">
        <f t="shared" ref="K13:K14" si="2">J13*I13*G13*F13</f>
        <v>#REF!</v>
      </c>
    </row>
    <row r="14" spans="2:11" ht="12" hidden="1" customHeight="1" x14ac:dyDescent="0.25">
      <c r="B14" s="1067" t="s">
        <v>405</v>
      </c>
      <c r="C14" s="987"/>
      <c r="D14" s="988"/>
      <c r="E14" s="303"/>
      <c r="F14" s="304" t="e">
        <f>+'5'!#REF!</f>
        <v>#REF!</v>
      </c>
      <c r="G14" s="310">
        <f>(ROUND(F13/0.2,0)+1)</f>
        <v>66</v>
      </c>
      <c r="H14" s="310" t="s">
        <v>333</v>
      </c>
      <c r="I14" s="332">
        <v>0.996</v>
      </c>
      <c r="J14" s="303">
        <v>0</v>
      </c>
      <c r="K14" s="308" t="e">
        <f t="shared" si="2"/>
        <v>#REF!</v>
      </c>
    </row>
    <row r="15" spans="2:11" ht="12" hidden="1" customHeight="1" x14ac:dyDescent="0.25">
      <c r="B15" s="1067" t="s">
        <v>406</v>
      </c>
      <c r="C15" s="987"/>
      <c r="D15" s="988"/>
      <c r="E15" s="309"/>
      <c r="F15" s="310">
        <f>+'5'!O40</f>
        <v>4.5599999999999996</v>
      </c>
      <c r="G15" s="310">
        <f>(ROUND(F16/0.2,0)+1)</f>
        <v>19</v>
      </c>
      <c r="H15" s="310" t="s">
        <v>333</v>
      </c>
      <c r="I15" s="332">
        <v>0.996</v>
      </c>
      <c r="J15" s="309">
        <v>8</v>
      </c>
      <c r="K15" s="308">
        <f t="shared" ref="K15:K16" si="3">J15*I15*G15*F15</f>
        <v>690.34751999999992</v>
      </c>
    </row>
    <row r="16" spans="2:11" ht="12" hidden="1" customHeight="1" x14ac:dyDescent="0.25">
      <c r="B16" s="1067" t="s">
        <v>407</v>
      </c>
      <c r="C16" s="987"/>
      <c r="D16" s="988"/>
      <c r="E16" s="303"/>
      <c r="F16" s="304">
        <f>+'5'!O38</f>
        <v>3.6</v>
      </c>
      <c r="G16" s="310">
        <f>(ROUND(F15/0.2,0)+1)</f>
        <v>24</v>
      </c>
      <c r="H16" s="310" t="s">
        <v>333</v>
      </c>
      <c r="I16" s="332">
        <v>0.996</v>
      </c>
      <c r="J16" s="303">
        <f>+J15</f>
        <v>8</v>
      </c>
      <c r="K16" s="308">
        <f t="shared" si="3"/>
        <v>688.43520000000001</v>
      </c>
    </row>
    <row r="17" spans="2:11" x14ac:dyDescent="0.25">
      <c r="B17" s="1060" t="s">
        <v>408</v>
      </c>
      <c r="C17" s="788"/>
      <c r="D17" s="789"/>
      <c r="E17" s="303"/>
      <c r="F17" s="429">
        <f>+'16'!F9</f>
        <v>40.200000000000003</v>
      </c>
      <c r="G17" s="304">
        <v>1</v>
      </c>
      <c r="H17" s="304" t="s">
        <v>334</v>
      </c>
      <c r="I17" s="332">
        <v>0.56299999999999994</v>
      </c>
      <c r="J17" s="303">
        <v>2</v>
      </c>
      <c r="K17" s="308">
        <f t="shared" si="0"/>
        <v>45.2652</v>
      </c>
    </row>
    <row r="18" spans="2:11" x14ac:dyDescent="0.25">
      <c r="B18" s="1060" t="s">
        <v>409</v>
      </c>
      <c r="C18" s="788"/>
      <c r="D18" s="789"/>
      <c r="E18" s="303"/>
      <c r="F18" s="304">
        <v>0.2</v>
      </c>
      <c r="G18" s="304">
        <f>ROUND((F17)/0.3,0)+1</f>
        <v>135</v>
      </c>
      <c r="H18" s="304" t="s">
        <v>334</v>
      </c>
      <c r="I18" s="332">
        <v>0.56299999999999994</v>
      </c>
      <c r="J18" s="303">
        <v>2</v>
      </c>
      <c r="K18" s="308">
        <f t="shared" si="0"/>
        <v>30.402000000000001</v>
      </c>
    </row>
    <row r="19" spans="2:11" ht="12" customHeight="1" x14ac:dyDescent="0.25">
      <c r="B19" s="1060" t="s">
        <v>335</v>
      </c>
      <c r="C19" s="788"/>
      <c r="D19" s="789"/>
      <c r="E19" s="303"/>
      <c r="F19" s="328">
        <v>0.85</v>
      </c>
      <c r="G19" s="328">
        <f>ROUND((SUM('15'!F9:F13))/1.2+1,0)</f>
        <v>54</v>
      </c>
      <c r="H19" s="430" t="s">
        <v>333</v>
      </c>
      <c r="I19" s="431">
        <v>0.996</v>
      </c>
      <c r="J19" s="198">
        <v>1</v>
      </c>
      <c r="K19" s="432">
        <f t="shared" si="0"/>
        <v>45.7164</v>
      </c>
    </row>
    <row r="20" spans="2:11" ht="12" customHeight="1" x14ac:dyDescent="0.25">
      <c r="B20" s="1060" t="s">
        <v>410</v>
      </c>
      <c r="C20" s="788"/>
      <c r="D20" s="789"/>
      <c r="E20" s="303"/>
      <c r="F20" s="328">
        <v>0.45</v>
      </c>
      <c r="G20" s="328">
        <f>ROUND('19'!F9/0.3,0)+'19'!J9</f>
        <v>29</v>
      </c>
      <c r="H20" s="328" t="s">
        <v>336</v>
      </c>
      <c r="I20" s="431">
        <v>4</v>
      </c>
      <c r="J20" s="198">
        <v>1</v>
      </c>
      <c r="K20" s="432">
        <f t="shared" ref="K20:K24" si="4">J20*I20*G20*F20</f>
        <v>52.2</v>
      </c>
    </row>
    <row r="21" spans="2:11" ht="12" customHeight="1" x14ac:dyDescent="0.25">
      <c r="B21" s="1060" t="s">
        <v>411</v>
      </c>
      <c r="C21" s="788"/>
      <c r="D21" s="789"/>
      <c r="E21" s="303"/>
      <c r="F21" s="328">
        <v>0.45</v>
      </c>
      <c r="G21" s="328">
        <f>ROUND('19'!F10/0.3,0)+'19'!J10</f>
        <v>16</v>
      </c>
      <c r="H21" s="328" t="s">
        <v>336</v>
      </c>
      <c r="I21" s="431">
        <v>4</v>
      </c>
      <c r="J21" s="198">
        <v>1</v>
      </c>
      <c r="K21" s="432">
        <f t="shared" si="4"/>
        <v>28.8</v>
      </c>
    </row>
    <row r="22" spans="2:11" ht="12" customHeight="1" x14ac:dyDescent="0.25">
      <c r="B22" s="1060" t="s">
        <v>412</v>
      </c>
      <c r="C22" s="788"/>
      <c r="D22" s="789"/>
      <c r="E22" s="303"/>
      <c r="F22" s="328">
        <v>0.45</v>
      </c>
      <c r="G22" s="328">
        <f>ROUND('19'!F11/0.3,0)+'19'!J11</f>
        <v>16</v>
      </c>
      <c r="H22" s="328" t="s">
        <v>336</v>
      </c>
      <c r="I22" s="431">
        <v>4</v>
      </c>
      <c r="J22" s="198">
        <v>1</v>
      </c>
      <c r="K22" s="432">
        <f t="shared" si="4"/>
        <v>28.8</v>
      </c>
    </row>
    <row r="23" spans="2:11" ht="12" customHeight="1" x14ac:dyDescent="0.25">
      <c r="B23" s="1060" t="s">
        <v>413</v>
      </c>
      <c r="C23" s="788"/>
      <c r="D23" s="789"/>
      <c r="E23" s="303"/>
      <c r="F23" s="328">
        <v>0.45</v>
      </c>
      <c r="G23" s="328">
        <f>ROUND('19'!F12/0.3,0)+'19'!J12</f>
        <v>15</v>
      </c>
      <c r="H23" s="328" t="s">
        <v>336</v>
      </c>
      <c r="I23" s="431">
        <v>4</v>
      </c>
      <c r="J23" s="198">
        <v>1</v>
      </c>
      <c r="K23" s="432">
        <f t="shared" ref="K23" si="5">J23*I23*G23*F23</f>
        <v>27</v>
      </c>
    </row>
    <row r="24" spans="2:11" ht="12" customHeight="1" x14ac:dyDescent="0.25">
      <c r="B24" s="1060" t="s">
        <v>414</v>
      </c>
      <c r="C24" s="788"/>
      <c r="D24" s="789"/>
      <c r="E24" s="303"/>
      <c r="F24" s="328">
        <v>0.45</v>
      </c>
      <c r="G24" s="328">
        <f>ROUND('19'!F13/0.3,0)+'19'!J13</f>
        <v>0</v>
      </c>
      <c r="H24" s="328" t="s">
        <v>336</v>
      </c>
      <c r="I24" s="431">
        <v>4</v>
      </c>
      <c r="J24" s="198">
        <v>1</v>
      </c>
      <c r="K24" s="432">
        <f t="shared" si="4"/>
        <v>0</v>
      </c>
    </row>
    <row r="25" spans="2:11" ht="12" customHeight="1" thickBot="1" x14ac:dyDescent="0.3">
      <c r="B25" s="1060"/>
      <c r="C25" s="788"/>
      <c r="D25" s="789"/>
      <c r="E25" s="303"/>
      <c r="F25" s="304"/>
      <c r="G25" s="304"/>
      <c r="H25" s="304"/>
      <c r="I25" s="304"/>
      <c r="J25" s="306"/>
      <c r="K25" s="308"/>
    </row>
    <row r="26" spans="2:11" ht="14.25" customHeight="1" x14ac:dyDescent="0.25">
      <c r="B26" s="1063" t="s">
        <v>310</v>
      </c>
      <c r="C26" s="1037"/>
      <c r="D26" s="1037"/>
      <c r="E26" s="1064"/>
      <c r="F26" s="1063" t="s">
        <v>311</v>
      </c>
      <c r="G26" s="1037"/>
      <c r="H26" s="1037"/>
      <c r="I26" s="1037"/>
      <c r="J26" s="1038"/>
      <c r="K26" s="311"/>
    </row>
    <row r="27" spans="2:11" ht="12" customHeight="1" x14ac:dyDescent="0.25">
      <c r="B27" s="312"/>
      <c r="C27" s="313"/>
      <c r="D27" s="313"/>
      <c r="E27" s="314"/>
      <c r="F27" s="315"/>
      <c r="G27" s="316"/>
      <c r="H27" s="316"/>
      <c r="I27" s="316"/>
      <c r="J27" s="317"/>
      <c r="K27" s="318"/>
    </row>
    <row r="28" spans="2:11" ht="12" customHeight="1" x14ac:dyDescent="0.25">
      <c r="B28" s="319"/>
      <c r="C28" s="320"/>
      <c r="D28" s="313"/>
      <c r="E28" s="314"/>
      <c r="F28" s="315"/>
      <c r="G28" s="316"/>
      <c r="H28" s="316"/>
      <c r="I28" s="316"/>
      <c r="J28" s="317"/>
      <c r="K28" s="318"/>
    </row>
    <row r="29" spans="2:11" ht="12" customHeight="1" x14ac:dyDescent="0.25">
      <c r="B29" s="319"/>
      <c r="C29" s="316"/>
      <c r="D29" s="320"/>
      <c r="E29" s="316"/>
      <c r="F29" s="319"/>
      <c r="G29" s="316"/>
      <c r="H29" s="316"/>
      <c r="I29" s="316"/>
      <c r="J29" s="317"/>
      <c r="K29" s="318"/>
    </row>
    <row r="30" spans="2:11" ht="12" customHeight="1" x14ac:dyDescent="0.25">
      <c r="B30" s="321"/>
      <c r="C30" s="320"/>
      <c r="D30" s="320"/>
      <c r="E30" s="322"/>
      <c r="F30" s="319"/>
      <c r="G30" s="316"/>
      <c r="H30" s="316"/>
      <c r="I30" s="316"/>
      <c r="J30" s="317"/>
      <c r="K30" s="323"/>
    </row>
    <row r="31" spans="2:11" ht="15" customHeight="1" x14ac:dyDescent="0.25">
      <c r="B31" s="1061"/>
      <c r="C31" s="1057"/>
      <c r="D31" s="1057"/>
      <c r="E31" s="1062"/>
      <c r="F31" s="1056"/>
      <c r="G31" s="1057"/>
      <c r="H31" s="1057"/>
      <c r="I31" s="1057"/>
      <c r="J31" s="1058"/>
      <c r="K31" s="324"/>
    </row>
    <row r="32" spans="2:11" ht="15" customHeight="1" x14ac:dyDescent="0.25">
      <c r="B32" s="1059" t="s">
        <v>312</v>
      </c>
      <c r="C32" s="796"/>
      <c r="D32" s="796"/>
      <c r="E32" s="796"/>
      <c r="F32" s="796"/>
      <c r="G32" s="796"/>
      <c r="H32" s="796"/>
      <c r="I32" s="796"/>
      <c r="J32" s="797"/>
      <c r="K32" s="325">
        <f>+ROUND(SUM(K9:K10,K17:K24),2)</f>
        <v>908.37</v>
      </c>
    </row>
  </sheetData>
  <mergeCells count="34">
    <mergeCell ref="F26:J26"/>
    <mergeCell ref="F31:J31"/>
    <mergeCell ref="B32:J32"/>
    <mergeCell ref="B31:E31"/>
    <mergeCell ref="B25:D25"/>
    <mergeCell ref="B26:E26"/>
    <mergeCell ref="G6:I6"/>
    <mergeCell ref="J6:K6"/>
    <mergeCell ref="D6:F6"/>
    <mergeCell ref="E7:J7"/>
    <mergeCell ref="K7:K8"/>
    <mergeCell ref="B7:D8"/>
    <mergeCell ref="B2:K2"/>
    <mergeCell ref="C3:K3"/>
    <mergeCell ref="C4:K4"/>
    <mergeCell ref="D5:F5"/>
    <mergeCell ref="G5:I5"/>
    <mergeCell ref="J5:K5"/>
    <mergeCell ref="B16:D16"/>
    <mergeCell ref="B24:D24"/>
    <mergeCell ref="B23:D23"/>
    <mergeCell ref="B21:D21"/>
    <mergeCell ref="B22:D22"/>
    <mergeCell ref="B17:D17"/>
    <mergeCell ref="B18:D18"/>
    <mergeCell ref="B19:D19"/>
    <mergeCell ref="B20:D20"/>
    <mergeCell ref="B14:D14"/>
    <mergeCell ref="B9:D9"/>
    <mergeCell ref="B10:D10"/>
    <mergeCell ref="B11:D11"/>
    <mergeCell ref="B15:D15"/>
    <mergeCell ref="B12:D12"/>
    <mergeCell ref="B13:D13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E2EFD9"/>
    <pageSetUpPr fitToPage="1"/>
  </sheetPr>
  <dimension ref="B2:K22"/>
  <sheetViews>
    <sheetView view="pageBreakPreview" zoomScale="85" zoomScaleNormal="100" zoomScaleSheetLayoutView="85" workbookViewId="0">
      <selection activeCell="J12" sqref="J12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337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x14ac:dyDescent="0.25">
      <c r="B6" s="298">
        <v>19</v>
      </c>
      <c r="C6" s="299" t="str">
        <f>VLOOKUP(B6,'PRESUPUESTO DE OBRA'!A:E,3,0)</f>
        <v>ml</v>
      </c>
      <c r="D6" s="1049" t="str">
        <f>VLOOKUP(B6,'PRESUPUESTO DE OBRA'!A:E,2,0)</f>
        <v xml:space="preserve">Canastillas para soporte de dovelas 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x14ac:dyDescent="0.25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12" customHeight="1" x14ac:dyDescent="0.25">
      <c r="B9" s="1060" t="str">
        <f>+'15'!B9:D9</f>
        <v>Tramo 1</v>
      </c>
      <c r="C9" s="788"/>
      <c r="D9" s="789"/>
      <c r="E9" s="303"/>
      <c r="F9" s="304">
        <f>+'5'!F15</f>
        <v>2.65</v>
      </c>
      <c r="G9" s="304"/>
      <c r="H9" s="304"/>
      <c r="I9" s="304"/>
      <c r="J9" s="304">
        <f>+'5'!J15-2</f>
        <v>20</v>
      </c>
      <c r="K9" s="305">
        <f t="shared" ref="K9:K12" si="0">+J9*F9</f>
        <v>53</v>
      </c>
    </row>
    <row r="10" spans="2:11" ht="12" customHeight="1" x14ac:dyDescent="0.25">
      <c r="B10" s="1060" t="str">
        <f>+'15'!B10:D10</f>
        <v>Tramo 2</v>
      </c>
      <c r="C10" s="788"/>
      <c r="D10" s="789"/>
      <c r="E10" s="303"/>
      <c r="F10" s="304">
        <f>+'5'!F18</f>
        <v>3.6</v>
      </c>
      <c r="G10" s="304"/>
      <c r="H10" s="304"/>
      <c r="I10" s="304"/>
      <c r="J10" s="304">
        <f>+'5'!J18-2</f>
        <v>4</v>
      </c>
      <c r="K10" s="305">
        <f t="shared" si="0"/>
        <v>14.4</v>
      </c>
    </row>
    <row r="11" spans="2:11" x14ac:dyDescent="0.25">
      <c r="B11" s="1060" t="str">
        <f>+'15'!B11:D11</f>
        <v>Tramo 3</v>
      </c>
      <c r="C11" s="788"/>
      <c r="D11" s="789"/>
      <c r="E11" s="306"/>
      <c r="F11" s="307">
        <f>+'5'!F24</f>
        <v>3.6</v>
      </c>
      <c r="G11" s="307"/>
      <c r="H11" s="307"/>
      <c r="I11" s="307"/>
      <c r="J11" s="304">
        <f>+'5'!J21-2</f>
        <v>4</v>
      </c>
      <c r="K11" s="305">
        <f t="shared" si="0"/>
        <v>14.4</v>
      </c>
    </row>
    <row r="12" spans="2:11" ht="12" customHeight="1" x14ac:dyDescent="0.25">
      <c r="B12" s="1060" t="str">
        <f>+'15'!B12:D12</f>
        <v>Intersección</v>
      </c>
      <c r="C12" s="788"/>
      <c r="D12" s="789"/>
      <c r="E12" s="309"/>
      <c r="F12" s="310">
        <f>+'5'!F21</f>
        <v>3.35</v>
      </c>
      <c r="G12" s="310"/>
      <c r="H12" s="310"/>
      <c r="I12" s="310"/>
      <c r="J12" s="304">
        <f>+'5'!J21-2</f>
        <v>4</v>
      </c>
      <c r="K12" s="305">
        <f t="shared" si="0"/>
        <v>13.4</v>
      </c>
    </row>
    <row r="13" spans="2:11" ht="12.75" customHeight="1" x14ac:dyDescent="0.25">
      <c r="B13" s="1060"/>
      <c r="C13" s="788"/>
      <c r="D13" s="789"/>
      <c r="E13" s="303"/>
      <c r="F13" s="304"/>
      <c r="G13" s="304"/>
      <c r="H13" s="304"/>
      <c r="I13" s="304"/>
      <c r="J13" s="304"/>
      <c r="K13" s="305"/>
    </row>
    <row r="14" spans="2:11" ht="12.75" customHeight="1" x14ac:dyDescent="0.25">
      <c r="B14" s="1060"/>
      <c r="C14" s="788"/>
      <c r="D14" s="789"/>
      <c r="E14" s="303"/>
      <c r="F14" s="304"/>
      <c r="G14" s="304"/>
      <c r="H14" s="304"/>
      <c r="I14" s="304"/>
      <c r="J14" s="303"/>
      <c r="K14" s="305"/>
    </row>
    <row r="15" spans="2:11" ht="12" customHeight="1" x14ac:dyDescent="0.25">
      <c r="B15" s="1060"/>
      <c r="C15" s="788"/>
      <c r="D15" s="789"/>
      <c r="E15" s="303"/>
      <c r="F15" s="304"/>
      <c r="G15" s="304"/>
      <c r="H15" s="304"/>
      <c r="I15" s="304"/>
      <c r="J15" s="303"/>
      <c r="K15" s="305"/>
    </row>
    <row r="16" spans="2:11" ht="14.25" customHeight="1" x14ac:dyDescent="0.25">
      <c r="B16" s="1063" t="s">
        <v>310</v>
      </c>
      <c r="C16" s="1037"/>
      <c r="D16" s="1037"/>
      <c r="E16" s="1064"/>
      <c r="F16" s="1063" t="s">
        <v>311</v>
      </c>
      <c r="G16" s="1037"/>
      <c r="H16" s="1037"/>
      <c r="I16" s="1037"/>
      <c r="J16" s="1038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x14ac:dyDescent="0.25">
      <c r="B21" s="1061"/>
      <c r="C21" s="1057"/>
      <c r="D21" s="1057"/>
      <c r="E21" s="1062"/>
      <c r="F21" s="1056"/>
      <c r="G21" s="1057"/>
      <c r="H21" s="1057"/>
      <c r="I21" s="1057"/>
      <c r="J21" s="1058"/>
      <c r="K21" s="324"/>
    </row>
    <row r="22" spans="2:11" ht="15" customHeight="1" x14ac:dyDescent="0.25">
      <c r="B22" s="1059" t="s">
        <v>312</v>
      </c>
      <c r="C22" s="796"/>
      <c r="D22" s="796"/>
      <c r="E22" s="796"/>
      <c r="F22" s="796"/>
      <c r="G22" s="796"/>
      <c r="H22" s="796"/>
      <c r="I22" s="796"/>
      <c r="J22" s="797"/>
      <c r="K22" s="325">
        <f>+ROUND(SUM(K9:K21),2)</f>
        <v>95.2</v>
      </c>
    </row>
  </sheetData>
  <mergeCells count="24">
    <mergeCell ref="F21:J21"/>
    <mergeCell ref="B22:J22"/>
    <mergeCell ref="B12:D12"/>
    <mergeCell ref="B13:D13"/>
    <mergeCell ref="B14:D14"/>
    <mergeCell ref="B15:D15"/>
    <mergeCell ref="B21:E21"/>
    <mergeCell ref="B16:E16"/>
    <mergeCell ref="F16:J16"/>
    <mergeCell ref="B9:D9"/>
    <mergeCell ref="B10:D10"/>
    <mergeCell ref="B11:D11"/>
    <mergeCell ref="G6:I6"/>
    <mergeCell ref="J6:K6"/>
    <mergeCell ref="D6:F6"/>
    <mergeCell ref="E7:J7"/>
    <mergeCell ref="K7:K8"/>
    <mergeCell ref="B7:D8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9DBBC-07D6-4D8B-996B-5BCB7A7E02A6}">
  <sheetPr>
    <tabColor rgb="FFE2EFD9"/>
    <pageSetUpPr fitToPage="1"/>
  </sheetPr>
  <dimension ref="B1:K22"/>
  <sheetViews>
    <sheetView view="pageBreakPreview" topLeftCell="A5" zoomScale="85" zoomScaleNormal="100" zoomScaleSheetLayoutView="85" workbookViewId="0">
      <selection activeCell="Q25" sqref="Q25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297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thickBot="1" x14ac:dyDescent="0.3">
      <c r="B6" s="298">
        <v>20</v>
      </c>
      <c r="C6" s="299" t="str">
        <f>VLOOKUP(B6,'PRESUPUESTO DE OBRA'!A:E,3,0)</f>
        <v>m2</v>
      </c>
      <c r="D6" s="1049" t="str">
        <f>VLOOKUP(B6,'PRESUPUESTO DE OBRA'!A:E,2,0)</f>
        <v xml:space="preserve">Suministro e instalación de malla electrosoldada 15x15cm x 4mm 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12" customHeight="1" x14ac:dyDescent="0.25">
      <c r="B9" s="1060" t="str">
        <f>+'14'!B9:D9</f>
        <v>Andenes margen derecho cárcel</v>
      </c>
      <c r="C9" s="788"/>
      <c r="D9" s="789"/>
      <c r="E9" s="303">
        <f>+'14'!E9</f>
        <v>0.8</v>
      </c>
      <c r="F9" s="303">
        <f>+'14'!F9</f>
        <v>7.5</v>
      </c>
      <c r="G9" s="304"/>
      <c r="H9" s="304"/>
      <c r="I9" s="304"/>
      <c r="J9" s="303">
        <f>+'14'!J9</f>
        <v>1</v>
      </c>
      <c r="K9" s="305">
        <f>+J9*F9*E9</f>
        <v>6</v>
      </c>
    </row>
    <row r="10" spans="2:11" ht="12" customHeight="1" x14ac:dyDescent="0.25">
      <c r="B10" s="1060"/>
      <c r="C10" s="788"/>
      <c r="D10" s="789"/>
      <c r="E10" s="303"/>
      <c r="F10" s="303"/>
      <c r="G10" s="304"/>
      <c r="H10" s="304"/>
      <c r="I10" s="304"/>
      <c r="J10" s="303"/>
      <c r="K10" s="305"/>
    </row>
    <row r="11" spans="2:11" x14ac:dyDescent="0.25">
      <c r="B11" s="1065"/>
      <c r="C11" s="1012"/>
      <c r="D11" s="1066"/>
      <c r="E11" s="306"/>
      <c r="F11" s="307"/>
      <c r="G11" s="307"/>
      <c r="H11" s="307"/>
      <c r="I11" s="307"/>
      <c r="J11" s="306"/>
      <c r="K11" s="308"/>
    </row>
    <row r="12" spans="2:11" ht="12" customHeight="1" x14ac:dyDescent="0.25">
      <c r="B12" s="1067"/>
      <c r="C12" s="987"/>
      <c r="D12" s="988"/>
      <c r="E12" s="309"/>
      <c r="F12" s="310"/>
      <c r="G12" s="310"/>
      <c r="H12" s="310"/>
      <c r="I12" s="310"/>
      <c r="J12" s="309"/>
      <c r="K12" s="326"/>
    </row>
    <row r="13" spans="2:11" ht="12.75" customHeight="1" x14ac:dyDescent="0.25">
      <c r="B13" s="1060"/>
      <c r="C13" s="788"/>
      <c r="D13" s="789"/>
      <c r="E13" s="303"/>
      <c r="F13" s="304"/>
      <c r="G13" s="304"/>
      <c r="H13" s="304"/>
      <c r="I13" s="304"/>
      <c r="J13" s="303"/>
      <c r="K13" s="305"/>
    </row>
    <row r="14" spans="2:11" ht="12.75" customHeight="1" x14ac:dyDescent="0.25">
      <c r="B14" s="1060"/>
      <c r="C14" s="788"/>
      <c r="D14" s="789"/>
      <c r="E14" s="303"/>
      <c r="F14" s="304"/>
      <c r="G14" s="304"/>
      <c r="H14" s="304"/>
      <c r="I14" s="304"/>
      <c r="J14" s="303"/>
      <c r="K14" s="305"/>
    </row>
    <row r="15" spans="2:11" ht="12" customHeight="1" thickBot="1" x14ac:dyDescent="0.3">
      <c r="B15" s="1060"/>
      <c r="C15" s="788"/>
      <c r="D15" s="789"/>
      <c r="E15" s="303"/>
      <c r="F15" s="304"/>
      <c r="G15" s="304"/>
      <c r="H15" s="304"/>
      <c r="I15" s="304"/>
      <c r="J15" s="303"/>
      <c r="K15" s="305"/>
    </row>
    <row r="16" spans="2:11" ht="14.25" customHeight="1" x14ac:dyDescent="0.25">
      <c r="B16" s="1063" t="s">
        <v>310</v>
      </c>
      <c r="C16" s="1037"/>
      <c r="D16" s="1037"/>
      <c r="E16" s="1064"/>
      <c r="F16" s="1063" t="s">
        <v>311</v>
      </c>
      <c r="G16" s="1037"/>
      <c r="H16" s="1037"/>
      <c r="I16" s="1037"/>
      <c r="J16" s="1038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thickBot="1" x14ac:dyDescent="0.3">
      <c r="B21" s="1061"/>
      <c r="C21" s="1057"/>
      <c r="D21" s="1057"/>
      <c r="E21" s="1062"/>
      <c r="F21" s="1056"/>
      <c r="G21" s="1057"/>
      <c r="H21" s="1057"/>
      <c r="I21" s="1057"/>
      <c r="J21" s="1058"/>
      <c r="K21" s="324"/>
    </row>
    <row r="22" spans="2:11" ht="15" customHeight="1" thickBot="1" x14ac:dyDescent="0.3">
      <c r="B22" s="1059" t="s">
        <v>312</v>
      </c>
      <c r="C22" s="796"/>
      <c r="D22" s="796"/>
      <c r="E22" s="796"/>
      <c r="F22" s="796"/>
      <c r="G22" s="796"/>
      <c r="H22" s="796"/>
      <c r="I22" s="796"/>
      <c r="J22" s="797"/>
      <c r="K22" s="325">
        <f>+ROUND(SUM(K9:K21),2)</f>
        <v>6</v>
      </c>
    </row>
  </sheetData>
  <mergeCells count="24">
    <mergeCell ref="B22:J22"/>
    <mergeCell ref="B9:D9"/>
    <mergeCell ref="B10:D10"/>
    <mergeCell ref="B11:D11"/>
    <mergeCell ref="B12:D12"/>
    <mergeCell ref="B13:D13"/>
    <mergeCell ref="B14:D14"/>
    <mergeCell ref="B15:D15"/>
    <mergeCell ref="B16:E16"/>
    <mergeCell ref="F16:J16"/>
    <mergeCell ref="B21:E21"/>
    <mergeCell ref="F21:J21"/>
    <mergeCell ref="D6:F6"/>
    <mergeCell ref="G6:I6"/>
    <mergeCell ref="J6:K6"/>
    <mergeCell ref="B7:D8"/>
    <mergeCell ref="E7:J7"/>
    <mergeCell ref="K7:K8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E2EFD9"/>
    <pageSetUpPr fitToPage="1"/>
  </sheetPr>
  <dimension ref="B1:K19"/>
  <sheetViews>
    <sheetView view="pageBreakPreview" zoomScale="76" zoomScaleNormal="100" zoomScaleSheetLayoutView="76" workbookViewId="0">
      <selection activeCell="J9" sqref="J9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297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thickBot="1" x14ac:dyDescent="0.3">
      <c r="B6" s="298">
        <v>21</v>
      </c>
      <c r="C6" s="299" t="str">
        <f>VLOOKUP(B6,'PRESUPUESTO DE OBRA'!A:E,3,0)</f>
        <v>ml</v>
      </c>
      <c r="D6" s="1049" t="str">
        <f>VLOOKUP(B6,'PRESUPUESTO DE OBRA'!A:E,2,0)</f>
        <v>Suministro e instalación de tubería PVC corrugada de 8"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x14ac:dyDescent="0.25">
      <c r="B9" s="1060" t="s">
        <v>442</v>
      </c>
      <c r="C9" s="788"/>
      <c r="D9" s="789"/>
      <c r="E9" s="303"/>
      <c r="F9" s="304">
        <f>+'7'!F14</f>
        <v>6</v>
      </c>
      <c r="G9" s="304"/>
      <c r="H9" s="304"/>
      <c r="I9" s="304"/>
      <c r="J9" s="304">
        <f>+'7'!J14</f>
        <v>2</v>
      </c>
      <c r="K9" s="305">
        <f>+F9*J9</f>
        <v>12</v>
      </c>
    </row>
    <row r="10" spans="2:11" ht="12" customHeight="1" x14ac:dyDescent="0.25">
      <c r="B10" s="1060"/>
      <c r="C10" s="788"/>
      <c r="D10" s="789"/>
      <c r="E10" s="329"/>
      <c r="F10" s="304"/>
      <c r="G10" s="329"/>
      <c r="H10" s="329"/>
      <c r="I10" s="329"/>
      <c r="J10" s="304"/>
      <c r="K10" s="305"/>
    </row>
    <row r="11" spans="2:11" ht="12" customHeight="1" x14ac:dyDescent="0.25">
      <c r="B11" s="1108"/>
      <c r="C11" s="788"/>
      <c r="D11" s="789"/>
      <c r="E11" s="329"/>
      <c r="F11" s="329"/>
      <c r="G11" s="329"/>
      <c r="H11" s="329"/>
      <c r="I11" s="329"/>
      <c r="J11" s="329"/>
      <c r="K11" s="305"/>
    </row>
    <row r="12" spans="2:11" ht="12" customHeight="1" thickBot="1" x14ac:dyDescent="0.3">
      <c r="B12" s="1060"/>
      <c r="C12" s="788"/>
      <c r="D12" s="789"/>
      <c r="E12" s="303"/>
      <c r="F12" s="304"/>
      <c r="G12" s="304"/>
      <c r="H12" s="304"/>
      <c r="I12" s="304"/>
      <c r="J12" s="306"/>
      <c r="K12" s="308"/>
    </row>
    <row r="13" spans="2:11" ht="14.25" customHeight="1" x14ac:dyDescent="0.25">
      <c r="B13" s="1063" t="s">
        <v>310</v>
      </c>
      <c r="C13" s="1037"/>
      <c r="D13" s="1037"/>
      <c r="E13" s="1064"/>
      <c r="F13" s="1063" t="s">
        <v>311</v>
      </c>
      <c r="G13" s="1037"/>
      <c r="H13" s="1037"/>
      <c r="I13" s="1037"/>
      <c r="J13" s="1038"/>
      <c r="K13" s="311"/>
    </row>
    <row r="14" spans="2:11" ht="12" customHeight="1" x14ac:dyDescent="0.25">
      <c r="B14" s="312"/>
      <c r="C14" s="313"/>
      <c r="D14" s="313"/>
      <c r="E14" s="314"/>
      <c r="F14" s="315"/>
      <c r="G14" s="316"/>
      <c r="H14" s="316"/>
      <c r="I14" s="316"/>
      <c r="J14" s="317"/>
      <c r="K14" s="318"/>
    </row>
    <row r="15" spans="2:11" ht="12" customHeight="1" x14ac:dyDescent="0.25">
      <c r="B15" s="319"/>
      <c r="C15" s="320"/>
      <c r="D15" s="313"/>
      <c r="E15" s="314"/>
      <c r="F15" s="315"/>
      <c r="G15" s="316"/>
      <c r="H15" s="316"/>
      <c r="I15" s="316"/>
      <c r="J15" s="317"/>
      <c r="K15" s="318"/>
    </row>
    <row r="16" spans="2:11" ht="12" customHeight="1" x14ac:dyDescent="0.25">
      <c r="B16" s="319"/>
      <c r="C16" s="316"/>
      <c r="D16" s="320"/>
      <c r="E16" s="316"/>
      <c r="F16" s="319"/>
      <c r="G16" s="316"/>
      <c r="H16" s="316"/>
      <c r="I16" s="316"/>
      <c r="J16" s="317"/>
      <c r="K16" s="318"/>
    </row>
    <row r="17" spans="2:11" ht="12" customHeight="1" x14ac:dyDescent="0.25">
      <c r="B17" s="321"/>
      <c r="C17" s="320"/>
      <c r="D17" s="320"/>
      <c r="E17" s="322"/>
      <c r="F17" s="319"/>
      <c r="G17" s="316"/>
      <c r="H17" s="316"/>
      <c r="I17" s="316"/>
      <c r="J17" s="317"/>
      <c r="K17" s="323"/>
    </row>
    <row r="18" spans="2:11" ht="15" customHeight="1" thickBot="1" x14ac:dyDescent="0.3">
      <c r="B18" s="1061"/>
      <c r="C18" s="1057"/>
      <c r="D18" s="1057"/>
      <c r="E18" s="1062"/>
      <c r="F18" s="1056"/>
      <c r="G18" s="1057"/>
      <c r="H18" s="1057"/>
      <c r="I18" s="1057"/>
      <c r="J18" s="1058"/>
      <c r="K18" s="324"/>
    </row>
    <row r="19" spans="2:11" ht="15" customHeight="1" thickBot="1" x14ac:dyDescent="0.3">
      <c r="B19" s="1059" t="s">
        <v>312</v>
      </c>
      <c r="C19" s="796"/>
      <c r="D19" s="796"/>
      <c r="E19" s="796"/>
      <c r="F19" s="796"/>
      <c r="G19" s="796"/>
      <c r="H19" s="796"/>
      <c r="I19" s="796"/>
      <c r="J19" s="797"/>
      <c r="K19" s="325">
        <f>+ROUND(SUM(K9:K18),2)</f>
        <v>12</v>
      </c>
    </row>
  </sheetData>
  <mergeCells count="21">
    <mergeCell ref="B2:K2"/>
    <mergeCell ref="C3:K3"/>
    <mergeCell ref="C4:K4"/>
    <mergeCell ref="D5:F5"/>
    <mergeCell ref="G5:I5"/>
    <mergeCell ref="J5:K5"/>
    <mergeCell ref="B12:D12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13:E13"/>
    <mergeCell ref="F13:J13"/>
    <mergeCell ref="B18:E18"/>
    <mergeCell ref="F18:J18"/>
    <mergeCell ref="B19:J19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E2EFD9"/>
    <pageSetUpPr fitToPage="1"/>
  </sheetPr>
  <dimension ref="B1:K19"/>
  <sheetViews>
    <sheetView view="pageBreakPreview" zoomScale="76" zoomScaleNormal="100" zoomScaleSheetLayoutView="76" workbookViewId="0">
      <selection activeCell="B11" sqref="B11:D11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297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43.5" customHeight="1" thickBot="1" x14ac:dyDescent="0.3">
      <c r="B6" s="298">
        <v>22</v>
      </c>
      <c r="C6" s="299" t="str">
        <f>VLOOKUP(B6,'PRESUPUESTO DE OBRA'!A:E,3,0)</f>
        <v>und</v>
      </c>
      <c r="D6" s="1049" t="str">
        <f>VLOOKUP(B6,'PRESUPUESTO DE OBRA'!A:E,2,0)</f>
        <v>Empalme a cámara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ht="27" customHeight="1" x14ac:dyDescent="0.25">
      <c r="B9" s="1060" t="s">
        <v>415</v>
      </c>
      <c r="C9" s="788"/>
      <c r="D9" s="789"/>
      <c r="E9" s="303"/>
      <c r="F9" s="304"/>
      <c r="G9" s="304"/>
      <c r="H9" s="304"/>
      <c r="I9" s="304"/>
      <c r="J9" s="304">
        <f>+'21'!J9</f>
        <v>2</v>
      </c>
      <c r="K9" s="305">
        <f t="shared" ref="K9" si="0">+J9</f>
        <v>2</v>
      </c>
    </row>
    <row r="10" spans="2:11" x14ac:dyDescent="0.25">
      <c r="B10" s="1060"/>
      <c r="C10" s="788"/>
      <c r="D10" s="789"/>
      <c r="E10" s="303"/>
      <c r="F10" s="304"/>
      <c r="G10" s="304"/>
      <c r="H10" s="304"/>
      <c r="I10" s="304"/>
      <c r="J10" s="304"/>
      <c r="K10" s="305"/>
    </row>
    <row r="11" spans="2:11" ht="12" customHeight="1" x14ac:dyDescent="0.25">
      <c r="B11" s="1108"/>
      <c r="C11" s="788"/>
      <c r="D11" s="789"/>
      <c r="E11" s="329"/>
      <c r="F11" s="329"/>
      <c r="G11" s="329"/>
      <c r="H11" s="329"/>
      <c r="I11" s="329"/>
      <c r="J11" s="329"/>
      <c r="K11" s="330"/>
    </row>
    <row r="12" spans="2:11" ht="12" customHeight="1" thickBot="1" x14ac:dyDescent="0.3">
      <c r="B12" s="1060"/>
      <c r="C12" s="788"/>
      <c r="D12" s="789"/>
      <c r="E12" s="303"/>
      <c r="F12" s="304"/>
      <c r="G12" s="304"/>
      <c r="H12" s="304"/>
      <c r="I12" s="304"/>
      <c r="J12" s="306"/>
      <c r="K12" s="308"/>
    </row>
    <row r="13" spans="2:11" ht="14.25" customHeight="1" x14ac:dyDescent="0.25">
      <c r="B13" s="1063" t="s">
        <v>310</v>
      </c>
      <c r="C13" s="1037"/>
      <c r="D13" s="1037"/>
      <c r="E13" s="1064"/>
      <c r="F13" s="1063" t="s">
        <v>311</v>
      </c>
      <c r="G13" s="1037"/>
      <c r="H13" s="1037"/>
      <c r="I13" s="1037"/>
      <c r="J13" s="1038"/>
      <c r="K13" s="311"/>
    </row>
    <row r="14" spans="2:11" ht="12" customHeight="1" x14ac:dyDescent="0.25">
      <c r="B14" s="312"/>
      <c r="C14" s="313"/>
      <c r="D14" s="313"/>
      <c r="E14" s="314"/>
      <c r="F14" s="315"/>
      <c r="G14" s="316"/>
      <c r="H14" s="316"/>
      <c r="I14" s="316"/>
      <c r="J14" s="317"/>
      <c r="K14" s="318"/>
    </row>
    <row r="15" spans="2:11" ht="12" customHeight="1" x14ac:dyDescent="0.25">
      <c r="B15" s="319"/>
      <c r="C15" s="320"/>
      <c r="D15" s="313"/>
      <c r="E15" s="314"/>
      <c r="F15" s="315"/>
      <c r="G15" s="316"/>
      <c r="H15" s="316"/>
      <c r="I15" s="316"/>
      <c r="J15" s="317"/>
      <c r="K15" s="318"/>
    </row>
    <row r="16" spans="2:11" ht="12" customHeight="1" x14ac:dyDescent="0.25">
      <c r="B16" s="319"/>
      <c r="C16" s="316"/>
      <c r="D16" s="320"/>
      <c r="E16" s="316"/>
      <c r="F16" s="319"/>
      <c r="G16" s="316"/>
      <c r="H16" s="316"/>
      <c r="I16" s="316"/>
      <c r="J16" s="317"/>
      <c r="K16" s="318"/>
    </row>
    <row r="17" spans="2:11" ht="12" customHeight="1" x14ac:dyDescent="0.25">
      <c r="B17" s="321"/>
      <c r="C17" s="320"/>
      <c r="D17" s="320"/>
      <c r="E17" s="322"/>
      <c r="F17" s="319"/>
      <c r="G17" s="316"/>
      <c r="H17" s="316"/>
      <c r="I17" s="316"/>
      <c r="J17" s="317"/>
      <c r="K17" s="323"/>
    </row>
    <row r="18" spans="2:11" ht="15" customHeight="1" thickBot="1" x14ac:dyDescent="0.3">
      <c r="B18" s="1061"/>
      <c r="C18" s="1057"/>
      <c r="D18" s="1057"/>
      <c r="E18" s="1062"/>
      <c r="F18" s="1056"/>
      <c r="G18" s="1057"/>
      <c r="H18" s="1057"/>
      <c r="I18" s="1057"/>
      <c r="J18" s="1058"/>
      <c r="K18" s="324"/>
    </row>
    <row r="19" spans="2:11" ht="15" customHeight="1" thickBot="1" x14ac:dyDescent="0.3">
      <c r="B19" s="1059" t="s">
        <v>312</v>
      </c>
      <c r="C19" s="796"/>
      <c r="D19" s="796"/>
      <c r="E19" s="796"/>
      <c r="F19" s="796"/>
      <c r="G19" s="796"/>
      <c r="H19" s="796"/>
      <c r="I19" s="796"/>
      <c r="J19" s="797"/>
      <c r="K19" s="325">
        <f>+ROUND(SUM(K9:K18),2)</f>
        <v>2</v>
      </c>
    </row>
  </sheetData>
  <mergeCells count="21">
    <mergeCell ref="B2:K2"/>
    <mergeCell ref="C3:K3"/>
    <mergeCell ref="C4:K4"/>
    <mergeCell ref="D5:F5"/>
    <mergeCell ref="G5:I5"/>
    <mergeCell ref="J5:K5"/>
    <mergeCell ref="B12:D12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13:E13"/>
    <mergeCell ref="F13:J13"/>
    <mergeCell ref="B18:E18"/>
    <mergeCell ref="F18:J18"/>
    <mergeCell ref="B19:J19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tabColor rgb="FFE2EFD9"/>
    <pageSetUpPr fitToPage="1"/>
  </sheetPr>
  <dimension ref="B1:K21"/>
  <sheetViews>
    <sheetView view="pageBreakPreview" zoomScale="76" zoomScaleNormal="100" zoomScaleSheetLayoutView="76" workbookViewId="0">
      <selection activeCell="A9" sqref="A9:XFD9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297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99.6" customHeight="1" thickBot="1" x14ac:dyDescent="0.3">
      <c r="B6" s="298">
        <v>23</v>
      </c>
      <c r="C6" s="299" t="str">
        <f>VLOOKUP(B6,'PRESUPUESTO DE OBRA'!A:E,3,0)</f>
        <v>ml</v>
      </c>
      <c r="D6" s="1049" t="str">
        <f>VLOOKUP(B6,'PRESUPUESTO DE OBRA'!A:E,2,0)</f>
        <v>Suministro, transporte e instalación sumidero transversal en concreto de 3.000 psi. Incluye reja en varilla corrugada de 1", angulo de 1 1/2" x 3/16 y platina de 1 1/2" x 3/16. Espesor muros 12cm. Incluye acero de refuerzo.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x14ac:dyDescent="0.25">
      <c r="B9" s="1060"/>
      <c r="C9" s="788"/>
      <c r="D9" s="789"/>
      <c r="E9" s="303"/>
      <c r="F9" s="304"/>
      <c r="G9" s="304"/>
      <c r="H9" s="304"/>
      <c r="I9" s="304"/>
      <c r="J9" s="304"/>
      <c r="K9" s="305"/>
    </row>
    <row r="10" spans="2:11" ht="12" customHeight="1" x14ac:dyDescent="0.25">
      <c r="B10" s="1113"/>
      <c r="C10" s="788"/>
      <c r="D10" s="789"/>
      <c r="E10" s="494"/>
      <c r="F10" s="304"/>
      <c r="G10" s="494"/>
      <c r="H10" s="494"/>
      <c r="I10" s="494"/>
      <c r="J10" s="494"/>
      <c r="K10" s="305"/>
    </row>
    <row r="11" spans="2:11" ht="12" customHeight="1" x14ac:dyDescent="0.25">
      <c r="B11" s="1060"/>
      <c r="C11" s="788"/>
      <c r="D11" s="789"/>
      <c r="E11" s="329"/>
      <c r="F11" s="329"/>
      <c r="G11" s="329"/>
      <c r="H11" s="329"/>
      <c r="I11" s="329"/>
      <c r="J11" s="329"/>
      <c r="K11" s="330"/>
    </row>
    <row r="12" spans="2:11" ht="12" customHeight="1" x14ac:dyDescent="0.25">
      <c r="B12" s="1108"/>
      <c r="C12" s="788"/>
      <c r="D12" s="789"/>
      <c r="E12" s="329"/>
      <c r="F12" s="329"/>
      <c r="G12" s="329"/>
      <c r="H12" s="329"/>
      <c r="I12" s="329"/>
      <c r="J12" s="329"/>
      <c r="K12" s="330"/>
    </row>
    <row r="13" spans="2:11" ht="12" customHeight="1" x14ac:dyDescent="0.25">
      <c r="B13" s="1108"/>
      <c r="C13" s="788"/>
      <c r="D13" s="789"/>
      <c r="E13" s="329"/>
      <c r="F13" s="329"/>
      <c r="G13" s="329"/>
      <c r="H13" s="329"/>
      <c r="I13" s="329"/>
      <c r="J13" s="329"/>
      <c r="K13" s="330"/>
    </row>
    <row r="14" spans="2:11" ht="12" customHeight="1" thickBot="1" x14ac:dyDescent="0.3">
      <c r="B14" s="1060"/>
      <c r="C14" s="788"/>
      <c r="D14" s="789"/>
      <c r="E14" s="303"/>
      <c r="F14" s="304"/>
      <c r="G14" s="304"/>
      <c r="H14" s="304"/>
      <c r="I14" s="304"/>
      <c r="J14" s="306"/>
      <c r="K14" s="308"/>
    </row>
    <row r="15" spans="2:11" ht="14.25" customHeight="1" x14ac:dyDescent="0.25">
      <c r="B15" s="1063" t="s">
        <v>310</v>
      </c>
      <c r="C15" s="1037"/>
      <c r="D15" s="1037"/>
      <c r="E15" s="1064"/>
      <c r="F15" s="1063" t="s">
        <v>311</v>
      </c>
      <c r="G15" s="1037"/>
      <c r="H15" s="1037"/>
      <c r="I15" s="1037"/>
      <c r="J15" s="1038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thickBot="1" x14ac:dyDescent="0.3">
      <c r="B20" s="1061"/>
      <c r="C20" s="1057"/>
      <c r="D20" s="1057"/>
      <c r="E20" s="1062"/>
      <c r="F20" s="1056"/>
      <c r="G20" s="1057"/>
      <c r="H20" s="1057"/>
      <c r="I20" s="1057"/>
      <c r="J20" s="1058"/>
      <c r="K20" s="324"/>
    </row>
    <row r="21" spans="2:11" ht="15" customHeight="1" thickBot="1" x14ac:dyDescent="0.3">
      <c r="B21" s="1059" t="s">
        <v>312</v>
      </c>
      <c r="C21" s="796"/>
      <c r="D21" s="796"/>
      <c r="E21" s="796"/>
      <c r="F21" s="796"/>
      <c r="G21" s="796"/>
      <c r="H21" s="796"/>
      <c r="I21" s="796"/>
      <c r="J21" s="797"/>
      <c r="K21" s="325">
        <f>+ROUND(SUM(K9:K20),2)</f>
        <v>0</v>
      </c>
    </row>
  </sheetData>
  <mergeCells count="23">
    <mergeCell ref="B2:K2"/>
    <mergeCell ref="C3:K3"/>
    <mergeCell ref="C4:K4"/>
    <mergeCell ref="D5:F5"/>
    <mergeCell ref="G5:I5"/>
    <mergeCell ref="J5:K5"/>
    <mergeCell ref="B14:D14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12:D12"/>
    <mergeCell ref="B13:D13"/>
    <mergeCell ref="B15:E15"/>
    <mergeCell ref="F15:J15"/>
    <mergeCell ref="B20:E20"/>
    <mergeCell ref="F20:J20"/>
    <mergeCell ref="B21:J21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7CC76-5DA7-46BB-ADEF-0FC62245740A}">
  <sheetPr>
    <tabColor rgb="FFE2EFD9"/>
    <pageSetUpPr fitToPage="1"/>
  </sheetPr>
  <dimension ref="B1:K21"/>
  <sheetViews>
    <sheetView view="pageBreakPreview" zoomScale="76" zoomScaleNormal="100" zoomScaleSheetLayoutView="76" workbookViewId="0">
      <selection activeCell="K9" sqref="K9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297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63.6" customHeight="1" thickBot="1" x14ac:dyDescent="0.3">
      <c r="B6" s="298">
        <v>24</v>
      </c>
      <c r="C6" s="299" t="str">
        <f>VLOOKUP(B6,'PRESUPUESTO DE OBRA'!A:E,3,0)</f>
        <v>Un</v>
      </c>
      <c r="D6" s="1049" t="str">
        <f>VLOOKUP(B6,'PRESUPUESTO DE OBRA'!A:E,2,0)</f>
        <v>Suministro, transporte e instalación de tapa con aro pozo de inspección en HF  D=0.59cm  para trafico pesado.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x14ac:dyDescent="0.25">
      <c r="B9" s="1060" t="s">
        <v>424</v>
      </c>
      <c r="C9" s="788"/>
      <c r="D9" s="789"/>
      <c r="E9" s="303"/>
      <c r="F9" s="304"/>
      <c r="G9" s="304"/>
      <c r="H9" s="304"/>
      <c r="I9" s="304"/>
      <c r="J9" s="304">
        <v>1</v>
      </c>
      <c r="K9" s="305">
        <f>+PRODUCT(E9:J9)</f>
        <v>1</v>
      </c>
    </row>
    <row r="10" spans="2:11" ht="12" customHeight="1" x14ac:dyDescent="0.25">
      <c r="B10" s="1113"/>
      <c r="C10" s="788"/>
      <c r="D10" s="789"/>
      <c r="E10" s="494"/>
      <c r="F10" s="304"/>
      <c r="G10" s="494"/>
      <c r="H10" s="494"/>
      <c r="I10" s="494"/>
      <c r="J10" s="494"/>
      <c r="K10" s="305"/>
    </row>
    <row r="11" spans="2:11" ht="12" customHeight="1" x14ac:dyDescent="0.25">
      <c r="B11" s="1060"/>
      <c r="C11" s="788"/>
      <c r="D11" s="789"/>
      <c r="E11" s="329"/>
      <c r="F11" s="329"/>
      <c r="G11" s="329"/>
      <c r="H11" s="329"/>
      <c r="I11" s="329"/>
      <c r="J11" s="329"/>
      <c r="K11" s="330"/>
    </row>
    <row r="12" spans="2:11" ht="12" customHeight="1" x14ac:dyDescent="0.25">
      <c r="B12" s="1108"/>
      <c r="C12" s="788"/>
      <c r="D12" s="789"/>
      <c r="E12" s="329"/>
      <c r="F12" s="329"/>
      <c r="G12" s="329"/>
      <c r="H12" s="329"/>
      <c r="I12" s="329"/>
      <c r="J12" s="329"/>
      <c r="K12" s="330"/>
    </row>
    <row r="13" spans="2:11" ht="12" customHeight="1" x14ac:dyDescent="0.25">
      <c r="B13" s="1108"/>
      <c r="C13" s="788"/>
      <c r="D13" s="789"/>
      <c r="E13" s="329"/>
      <c r="F13" s="329"/>
      <c r="G13" s="329"/>
      <c r="H13" s="329"/>
      <c r="I13" s="329"/>
      <c r="J13" s="329"/>
      <c r="K13" s="330"/>
    </row>
    <row r="14" spans="2:11" ht="12" customHeight="1" thickBot="1" x14ac:dyDescent="0.3">
      <c r="B14" s="1060"/>
      <c r="C14" s="788"/>
      <c r="D14" s="789"/>
      <c r="E14" s="303"/>
      <c r="F14" s="304"/>
      <c r="G14" s="304"/>
      <c r="H14" s="304"/>
      <c r="I14" s="304"/>
      <c r="J14" s="306"/>
      <c r="K14" s="308"/>
    </row>
    <row r="15" spans="2:11" ht="14.25" customHeight="1" x14ac:dyDescent="0.25">
      <c r="B15" s="1063" t="s">
        <v>310</v>
      </c>
      <c r="C15" s="1037"/>
      <c r="D15" s="1037"/>
      <c r="E15" s="1064"/>
      <c r="F15" s="1063" t="s">
        <v>311</v>
      </c>
      <c r="G15" s="1037"/>
      <c r="H15" s="1037"/>
      <c r="I15" s="1037"/>
      <c r="J15" s="1038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thickBot="1" x14ac:dyDescent="0.3">
      <c r="B20" s="1061"/>
      <c r="C20" s="1057"/>
      <c r="D20" s="1057"/>
      <c r="E20" s="1062"/>
      <c r="F20" s="1056"/>
      <c r="G20" s="1057"/>
      <c r="H20" s="1057"/>
      <c r="I20" s="1057"/>
      <c r="J20" s="1058"/>
      <c r="K20" s="324"/>
    </row>
    <row r="21" spans="2:11" ht="15" customHeight="1" thickBot="1" x14ac:dyDescent="0.3">
      <c r="B21" s="1059" t="s">
        <v>312</v>
      </c>
      <c r="C21" s="796"/>
      <c r="D21" s="796"/>
      <c r="E21" s="796"/>
      <c r="F21" s="796"/>
      <c r="G21" s="796"/>
      <c r="H21" s="796"/>
      <c r="I21" s="796"/>
      <c r="J21" s="797"/>
      <c r="K21" s="325">
        <f>+ROUND(SUM(K9:K20),2)</f>
        <v>1</v>
      </c>
    </row>
  </sheetData>
  <mergeCells count="23">
    <mergeCell ref="B15:E15"/>
    <mergeCell ref="F15:J15"/>
    <mergeCell ref="B20:E20"/>
    <mergeCell ref="F20:J20"/>
    <mergeCell ref="B21:J21"/>
    <mergeCell ref="B14:D14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12:D12"/>
    <mergeCell ref="B13:D13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28D5B-FA9B-45AD-9CEF-0E59E821BEAE}">
  <sheetPr>
    <tabColor rgb="FFE2EFD9"/>
    <pageSetUpPr fitToPage="1"/>
  </sheetPr>
  <dimension ref="B1:K21"/>
  <sheetViews>
    <sheetView view="pageBreakPreview" zoomScale="76" zoomScaleNormal="100" zoomScaleSheetLayoutView="76" workbookViewId="0">
      <selection activeCell="V12" sqref="V12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297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79.150000000000006" customHeight="1" thickBot="1" x14ac:dyDescent="0.3">
      <c r="B6" s="298">
        <v>25</v>
      </c>
      <c r="C6" s="299" t="str">
        <f>VLOOKUP(B6,'PRESUPUESTO DE OBRA'!A:E,3,0)</f>
        <v>m2</v>
      </c>
      <c r="D6" s="1049" t="str">
        <f>VLOOKUP(B6,'PRESUPUESTO DE OBRA'!A:E,2,0)</f>
        <v>Suministro e instalacion demarcacion pasos peatonales, lineas de pare, símbolos, textos y otras, con pintura plástico en frío método llana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x14ac:dyDescent="0.25">
      <c r="B9" s="1060"/>
      <c r="C9" s="788"/>
      <c r="D9" s="789"/>
      <c r="E9" s="303"/>
      <c r="F9" s="304"/>
      <c r="G9" s="304"/>
      <c r="H9" s="304"/>
      <c r="I9" s="304"/>
      <c r="J9" s="304"/>
      <c r="K9" s="305">
        <f>+PRODUCT(E9:J9)</f>
        <v>0</v>
      </c>
    </row>
    <row r="10" spans="2:11" ht="12" customHeight="1" x14ac:dyDescent="0.25">
      <c r="B10" s="1113"/>
      <c r="C10" s="788"/>
      <c r="D10" s="789"/>
      <c r="E10" s="494"/>
      <c r="F10" s="304"/>
      <c r="G10" s="494"/>
      <c r="H10" s="494"/>
      <c r="I10" s="494"/>
      <c r="J10" s="494"/>
      <c r="K10" s="305">
        <f>+PRODUCT(E10:J10)</f>
        <v>0</v>
      </c>
    </row>
    <row r="11" spans="2:11" ht="12" customHeight="1" x14ac:dyDescent="0.25">
      <c r="B11" s="1060"/>
      <c r="C11" s="788"/>
      <c r="D11" s="789"/>
      <c r="E11" s="329"/>
      <c r="F11" s="329"/>
      <c r="G11" s="329"/>
      <c r="H11" s="329"/>
      <c r="I11" s="329"/>
      <c r="J11" s="329"/>
      <c r="K11" s="330"/>
    </row>
    <row r="12" spans="2:11" ht="12" customHeight="1" x14ac:dyDescent="0.25">
      <c r="B12" s="1108"/>
      <c r="C12" s="788"/>
      <c r="D12" s="789"/>
      <c r="E12" s="329"/>
      <c r="F12" s="329"/>
      <c r="G12" s="329"/>
      <c r="H12" s="329"/>
      <c r="I12" s="329"/>
      <c r="J12" s="329"/>
      <c r="K12" s="330"/>
    </row>
    <row r="13" spans="2:11" ht="12" customHeight="1" x14ac:dyDescent="0.25">
      <c r="B13" s="1108"/>
      <c r="C13" s="788"/>
      <c r="D13" s="789"/>
      <c r="E13" s="329"/>
      <c r="F13" s="329"/>
      <c r="G13" s="329"/>
      <c r="H13" s="329"/>
      <c r="I13" s="329"/>
      <c r="J13" s="329"/>
      <c r="K13" s="330"/>
    </row>
    <row r="14" spans="2:11" ht="12" customHeight="1" thickBot="1" x14ac:dyDescent="0.3">
      <c r="B14" s="1060"/>
      <c r="C14" s="788"/>
      <c r="D14" s="789"/>
      <c r="E14" s="303"/>
      <c r="F14" s="304"/>
      <c r="G14" s="304"/>
      <c r="H14" s="304"/>
      <c r="I14" s="304"/>
      <c r="J14" s="306"/>
      <c r="K14" s="308"/>
    </row>
    <row r="15" spans="2:11" ht="14.25" customHeight="1" x14ac:dyDescent="0.25">
      <c r="B15" s="1063" t="s">
        <v>310</v>
      </c>
      <c r="C15" s="1037"/>
      <c r="D15" s="1037"/>
      <c r="E15" s="1064"/>
      <c r="F15" s="1063" t="s">
        <v>311</v>
      </c>
      <c r="G15" s="1037"/>
      <c r="H15" s="1037"/>
      <c r="I15" s="1037"/>
      <c r="J15" s="1038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thickBot="1" x14ac:dyDescent="0.3">
      <c r="B20" s="1061"/>
      <c r="C20" s="1057"/>
      <c r="D20" s="1057"/>
      <c r="E20" s="1062"/>
      <c r="F20" s="1056"/>
      <c r="G20" s="1057"/>
      <c r="H20" s="1057"/>
      <c r="I20" s="1057"/>
      <c r="J20" s="1058"/>
      <c r="K20" s="324"/>
    </row>
    <row r="21" spans="2:11" ht="15" customHeight="1" thickBot="1" x14ac:dyDescent="0.3">
      <c r="B21" s="1059" t="s">
        <v>312</v>
      </c>
      <c r="C21" s="796"/>
      <c r="D21" s="796"/>
      <c r="E21" s="796"/>
      <c r="F21" s="796"/>
      <c r="G21" s="796"/>
      <c r="H21" s="796"/>
      <c r="I21" s="796"/>
      <c r="J21" s="797"/>
      <c r="K21" s="325">
        <f>+ROUND(SUM(K9:K20),2)</f>
        <v>0</v>
      </c>
    </row>
  </sheetData>
  <mergeCells count="23">
    <mergeCell ref="B15:E15"/>
    <mergeCell ref="F15:J15"/>
    <mergeCell ref="B20:E20"/>
    <mergeCell ref="F20:J20"/>
    <mergeCell ref="B21:J21"/>
    <mergeCell ref="B14:D14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12:D12"/>
    <mergeCell ref="B13:D13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1EA55-DA5F-450F-8A9C-266D48F3577B}">
  <sheetPr>
    <tabColor rgb="FFE2EFD9"/>
    <pageSetUpPr fitToPage="1"/>
  </sheetPr>
  <dimension ref="B1:K21"/>
  <sheetViews>
    <sheetView view="pageBreakPreview" topLeftCell="A3" zoomScale="76" zoomScaleNormal="100" zoomScaleSheetLayoutView="76" workbookViewId="0">
      <selection activeCell="F10" sqref="F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36" t="s">
        <v>296</v>
      </c>
      <c r="C2" s="1037"/>
      <c r="D2" s="1037"/>
      <c r="E2" s="1037"/>
      <c r="F2" s="1037"/>
      <c r="G2" s="1037"/>
      <c r="H2" s="1037"/>
      <c r="I2" s="1037"/>
      <c r="J2" s="1037"/>
      <c r="K2" s="1038"/>
    </row>
    <row r="3" spans="2:11" ht="12" customHeight="1" x14ac:dyDescent="0.25">
      <c r="B3" s="294" t="s">
        <v>297</v>
      </c>
      <c r="C3" s="1039"/>
      <c r="D3" s="1031"/>
      <c r="E3" s="1031"/>
      <c r="F3" s="1031"/>
      <c r="G3" s="1031"/>
      <c r="H3" s="1031"/>
      <c r="I3" s="1031"/>
      <c r="J3" s="1031"/>
      <c r="K3" s="1032"/>
    </row>
    <row r="4" spans="2:11" ht="27.75" customHeight="1" x14ac:dyDescent="0.25">
      <c r="B4" s="295" t="s">
        <v>298</v>
      </c>
      <c r="C4" s="1040" t="str">
        <f>+'PRESUPUESTO DE OBRA'!$A$2</f>
        <v>CONSTRUCCIÓN DE PAVIMENTO RÍGIDO EN LA CALLE 4 ENTRE CARRERAS 7 Y 8 SECTOR LA CÁRCEL DEL MUNICIPIO DE AGUADAS, CALDAS</v>
      </c>
      <c r="D4" s="788"/>
      <c r="E4" s="788"/>
      <c r="F4" s="788"/>
      <c r="G4" s="788"/>
      <c r="H4" s="788"/>
      <c r="I4" s="788"/>
      <c r="J4" s="788"/>
      <c r="K4" s="1041"/>
    </row>
    <row r="5" spans="2:11" ht="26.25" customHeight="1" x14ac:dyDescent="0.25">
      <c r="B5" s="296" t="s">
        <v>299</v>
      </c>
      <c r="C5" s="297" t="s">
        <v>115</v>
      </c>
      <c r="D5" s="1042" t="s">
        <v>108</v>
      </c>
      <c r="E5" s="788"/>
      <c r="F5" s="789"/>
      <c r="G5" s="1042" t="s">
        <v>300</v>
      </c>
      <c r="H5" s="788"/>
      <c r="I5" s="789"/>
      <c r="J5" s="1042" t="s">
        <v>301</v>
      </c>
      <c r="K5" s="1041"/>
    </row>
    <row r="6" spans="2:11" ht="79.150000000000006" customHeight="1" thickBot="1" x14ac:dyDescent="0.3">
      <c r="B6" s="298">
        <v>26</v>
      </c>
      <c r="C6" s="299" t="str">
        <f>VLOOKUP(B6,'PRESUPUESTO DE OBRA'!A:E,3,0)</f>
        <v>ml</v>
      </c>
      <c r="D6" s="1049" t="str">
        <f>VLOOKUP(B6,'PRESUPUESTO DE OBRA'!A:E,2,0)</f>
        <v>Suministro e instalación reductor de velocidad (3,7 m. ancho x 10cms de altura)</v>
      </c>
      <c r="E6" s="1034"/>
      <c r="F6" s="1050"/>
      <c r="G6" s="1046" t="str">
        <f>'PRESUPUESTO DE OBRA'!A1</f>
        <v>PRESUPUESTO DE OBRA</v>
      </c>
      <c r="H6" s="1019"/>
      <c r="I6" s="1047"/>
      <c r="J6" s="1048"/>
      <c r="K6" s="1020"/>
    </row>
    <row r="7" spans="2:11" ht="15.75" customHeight="1" x14ac:dyDescent="0.25">
      <c r="B7" s="1054" t="s">
        <v>302</v>
      </c>
      <c r="C7" s="793"/>
      <c r="D7" s="794"/>
      <c r="E7" s="1051" t="s">
        <v>303</v>
      </c>
      <c r="F7" s="1031"/>
      <c r="G7" s="1031"/>
      <c r="H7" s="1031"/>
      <c r="I7" s="1031"/>
      <c r="J7" s="1032"/>
      <c r="K7" s="1052" t="s">
        <v>304</v>
      </c>
    </row>
    <row r="8" spans="2:11" ht="31.15" customHeight="1" thickBot="1" x14ac:dyDescent="0.3">
      <c r="B8" s="1055"/>
      <c r="C8" s="1019"/>
      <c r="D8" s="1020"/>
      <c r="E8" s="300" t="s">
        <v>305</v>
      </c>
      <c r="F8" s="301" t="s">
        <v>306</v>
      </c>
      <c r="G8" s="301" t="s">
        <v>307</v>
      </c>
      <c r="H8" s="301" t="s">
        <v>368</v>
      </c>
      <c r="I8" s="301" t="s">
        <v>308</v>
      </c>
      <c r="J8" s="302" t="s">
        <v>345</v>
      </c>
      <c r="K8" s="1053"/>
    </row>
    <row r="9" spans="2:11" x14ac:dyDescent="0.25">
      <c r="B9" s="1060" t="s">
        <v>372</v>
      </c>
      <c r="C9" s="788"/>
      <c r="D9" s="789"/>
      <c r="E9" s="303"/>
      <c r="F9" s="304">
        <v>6</v>
      </c>
      <c r="G9" s="304"/>
      <c r="H9" s="304"/>
      <c r="I9" s="304"/>
      <c r="J9" s="304">
        <v>1</v>
      </c>
      <c r="K9" s="305">
        <f>+PRODUCT(E9:J9)</f>
        <v>6</v>
      </c>
    </row>
    <row r="10" spans="2:11" ht="12" customHeight="1" x14ac:dyDescent="0.25">
      <c r="B10" s="1113"/>
      <c r="C10" s="788"/>
      <c r="D10" s="789"/>
      <c r="E10" s="494"/>
      <c r="F10" s="304"/>
      <c r="G10" s="494"/>
      <c r="H10" s="494"/>
      <c r="I10" s="494"/>
      <c r="J10" s="494"/>
      <c r="K10" s="305">
        <f>+PRODUCT(E10:J10)</f>
        <v>0</v>
      </c>
    </row>
    <row r="11" spans="2:11" ht="12" customHeight="1" x14ac:dyDescent="0.25">
      <c r="B11" s="1060"/>
      <c r="C11" s="788"/>
      <c r="D11" s="789"/>
      <c r="E11" s="329"/>
      <c r="F11" s="329"/>
      <c r="G11" s="329"/>
      <c r="H11" s="329"/>
      <c r="I11" s="329"/>
      <c r="J11" s="329"/>
      <c r="K11" s="330"/>
    </row>
    <row r="12" spans="2:11" ht="12" customHeight="1" x14ac:dyDescent="0.25">
      <c r="B12" s="1108"/>
      <c r="C12" s="788"/>
      <c r="D12" s="789"/>
      <c r="E12" s="329"/>
      <c r="F12" s="329"/>
      <c r="G12" s="329"/>
      <c r="H12" s="329"/>
      <c r="I12" s="329"/>
      <c r="J12" s="329"/>
      <c r="K12" s="330"/>
    </row>
    <row r="13" spans="2:11" ht="12" customHeight="1" x14ac:dyDescent="0.25">
      <c r="B13" s="1108"/>
      <c r="C13" s="788"/>
      <c r="D13" s="789"/>
      <c r="E13" s="329"/>
      <c r="F13" s="329"/>
      <c r="G13" s="329"/>
      <c r="H13" s="329"/>
      <c r="I13" s="329"/>
      <c r="J13" s="329"/>
      <c r="K13" s="330"/>
    </row>
    <row r="14" spans="2:11" ht="12" customHeight="1" thickBot="1" x14ac:dyDescent="0.3">
      <c r="B14" s="1060"/>
      <c r="C14" s="788"/>
      <c r="D14" s="789"/>
      <c r="E14" s="303"/>
      <c r="F14" s="304"/>
      <c r="G14" s="304"/>
      <c r="H14" s="304"/>
      <c r="I14" s="304"/>
      <c r="J14" s="306"/>
      <c r="K14" s="308"/>
    </row>
    <row r="15" spans="2:11" ht="14.25" customHeight="1" x14ac:dyDescent="0.25">
      <c r="B15" s="1063" t="s">
        <v>310</v>
      </c>
      <c r="C15" s="1037"/>
      <c r="D15" s="1037"/>
      <c r="E15" s="1064"/>
      <c r="F15" s="1063" t="s">
        <v>311</v>
      </c>
      <c r="G15" s="1037"/>
      <c r="H15" s="1037"/>
      <c r="I15" s="1037"/>
      <c r="J15" s="1038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thickBot="1" x14ac:dyDescent="0.3">
      <c r="B20" s="1061"/>
      <c r="C20" s="1057"/>
      <c r="D20" s="1057"/>
      <c r="E20" s="1062"/>
      <c r="F20" s="1056"/>
      <c r="G20" s="1057"/>
      <c r="H20" s="1057"/>
      <c r="I20" s="1057"/>
      <c r="J20" s="1058"/>
      <c r="K20" s="324"/>
    </row>
    <row r="21" spans="2:11" ht="15" customHeight="1" thickBot="1" x14ac:dyDescent="0.3">
      <c r="B21" s="1059" t="s">
        <v>312</v>
      </c>
      <c r="C21" s="796"/>
      <c r="D21" s="796"/>
      <c r="E21" s="796"/>
      <c r="F21" s="796"/>
      <c r="G21" s="796"/>
      <c r="H21" s="796"/>
      <c r="I21" s="796"/>
      <c r="J21" s="797"/>
      <c r="K21" s="325">
        <f>+ROUND(SUM(K9:K20),2)</f>
        <v>6</v>
      </c>
    </row>
  </sheetData>
  <mergeCells count="23">
    <mergeCell ref="B15:E15"/>
    <mergeCell ref="F15:J15"/>
    <mergeCell ref="B20:E20"/>
    <mergeCell ref="F20:J20"/>
    <mergeCell ref="B21:J21"/>
    <mergeCell ref="B14:D14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12:D12"/>
    <mergeCell ref="B13:D13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57</vt:i4>
      </vt:variant>
      <vt:variant>
        <vt:lpstr>Rangos con nombre</vt:lpstr>
      </vt:variant>
      <vt:variant>
        <vt:i4>44</vt:i4>
      </vt:variant>
    </vt:vector>
  </HeadingPairs>
  <TitlesOfParts>
    <vt:vector size="101" baseType="lpstr">
      <vt:lpstr>ANALISIS M.O</vt:lpstr>
      <vt:lpstr>1 localizacion</vt:lpstr>
      <vt:lpstr>2 Cerramiento </vt:lpstr>
      <vt:lpstr>3 señal </vt:lpstr>
      <vt:lpstr>4 Valla</vt:lpstr>
      <vt:lpstr>5 corte</vt:lpstr>
      <vt:lpstr>6 demoliciones</vt:lpstr>
      <vt:lpstr>7 excavación comun </vt:lpstr>
      <vt:lpstr>8 excavación conglomerado</vt:lpstr>
      <vt:lpstr>9 retiro </vt:lpstr>
      <vt:lpstr>10 Arena</vt:lpstr>
      <vt:lpstr>11 lleno </vt:lpstr>
      <vt:lpstr>12 subbase</vt:lpstr>
      <vt:lpstr>13 Afirmado</vt:lpstr>
      <vt:lpstr>14 concreto 21 Mpa</vt:lpstr>
      <vt:lpstr>15 concreto MR42</vt:lpstr>
      <vt:lpstr>16 sardinel</vt:lpstr>
      <vt:lpstr>17 sello</vt:lpstr>
      <vt:lpstr>18 acero </vt:lpstr>
      <vt:lpstr>19 canastillas</vt:lpstr>
      <vt:lpstr>20 malla </vt:lpstr>
      <vt:lpstr>21 tubería 8"</vt:lpstr>
      <vt:lpstr>22 empalme</vt:lpstr>
      <vt:lpstr>23 Sumidero T</vt:lpstr>
      <vt:lpstr>24 Tapa con aro</vt:lpstr>
      <vt:lpstr>25 Señalización simbolos</vt:lpstr>
      <vt:lpstr>26 Reductor</vt:lpstr>
      <vt:lpstr>BASE DE DATOS</vt:lpstr>
      <vt:lpstr>PRESUPUESTO DE OBRA</vt:lpstr>
      <vt:lpstr>PROGRAMACION</vt:lpstr>
      <vt:lpstr>A.I.U.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'1'!Área_de_impresión</vt:lpstr>
      <vt:lpstr>'1 localizacion'!Área_de_impresión</vt:lpstr>
      <vt:lpstr>'10'!Área_de_impresión</vt:lpstr>
      <vt:lpstr>'10 Arena'!Área_de_impresión</vt:lpstr>
      <vt:lpstr>'11'!Área_de_impresión</vt:lpstr>
      <vt:lpstr>'11 lleno '!Área_de_impresión</vt:lpstr>
      <vt:lpstr>'12'!Área_de_impresión</vt:lpstr>
      <vt:lpstr>'13'!Área_de_impresión</vt:lpstr>
      <vt:lpstr>'13 Afirmado'!Área_de_impresión</vt:lpstr>
      <vt:lpstr>'14'!Área_de_impresión</vt:lpstr>
      <vt:lpstr>'15'!Área_de_impresión</vt:lpstr>
      <vt:lpstr>'16'!Área_de_impresión</vt:lpstr>
      <vt:lpstr>'16 sardinel'!Área_de_impresión</vt:lpstr>
      <vt:lpstr>'17'!Área_de_impresión</vt:lpstr>
      <vt:lpstr>'18'!Área_de_impresión</vt:lpstr>
      <vt:lpstr>'19'!Área_de_impresión</vt:lpstr>
      <vt:lpstr>'2'!Área_de_impresión</vt:lpstr>
      <vt:lpstr>'20'!Área_de_impresión</vt:lpstr>
      <vt:lpstr>'20 malla '!Área_de_impresión</vt:lpstr>
      <vt:lpstr>'21'!Área_de_impresión</vt:lpstr>
      <vt:lpstr>'21 tubería 8"'!Área_de_impresión</vt:lpstr>
      <vt:lpstr>'22'!Área_de_impresión</vt:lpstr>
      <vt:lpstr>'22 empalme'!Área_de_impresión</vt:lpstr>
      <vt:lpstr>'23'!Área_de_impresión</vt:lpstr>
      <vt:lpstr>'23 Sumidero T'!Área_de_impresión</vt:lpstr>
      <vt:lpstr>'24'!Área_de_impresión</vt:lpstr>
      <vt:lpstr>'24 Tapa con aro'!Área_de_impresión</vt:lpstr>
      <vt:lpstr>'25'!Área_de_impresión</vt:lpstr>
      <vt:lpstr>'25 Señalización simbolos'!Área_de_impresión</vt:lpstr>
      <vt:lpstr>'26'!Área_de_impresión</vt:lpstr>
      <vt:lpstr>'26 Reductor'!Área_de_impresión</vt:lpstr>
      <vt:lpstr>'3'!Área_de_impresión</vt:lpstr>
      <vt:lpstr>'4'!Área_de_impresión</vt:lpstr>
      <vt:lpstr>'5'!Área_de_impresión</vt:lpstr>
      <vt:lpstr>'6'!Área_de_impresión</vt:lpstr>
      <vt:lpstr>'7'!Área_de_impresión</vt:lpstr>
      <vt:lpstr>'7 excavación comun '!Área_de_impresión</vt:lpstr>
      <vt:lpstr>'8'!Área_de_impresión</vt:lpstr>
      <vt:lpstr>'8 excavación conglomerado'!Área_de_impresión</vt:lpstr>
      <vt:lpstr>'9'!Área_de_impresión</vt:lpstr>
      <vt:lpstr>A.I.U.!Área_de_impresión</vt:lpstr>
      <vt:lpstr>'ANALISIS M.O'!Área_de_impresión</vt:lpstr>
      <vt:lpstr>'BASE DE DATOS'!Área_de_impresión</vt:lpstr>
      <vt:lpstr>'PRESUPUESTO DE OBRA'!Área_de_impresión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Nolberto Pineda</dc:creator>
  <cp:lastModifiedBy>Paula Valentina Valdes</cp:lastModifiedBy>
  <cp:lastPrinted>2026-08-28T05:22:32Z</cp:lastPrinted>
  <dcterms:created xsi:type="dcterms:W3CDTF">2018-10-31T13:17:23Z</dcterms:created>
  <dcterms:modified xsi:type="dcterms:W3CDTF">2026-09-28T04:23:47Z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0x0101006530FEE29E9E0542AF9C013D564557FC</vt:lpwstr>
  </property>
</Properties>
</file>