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ivada05\Documents\CONTRATOS 2026\SA-MC-006-2026 CUADRILLA\"/>
    </mc:Choice>
  </mc:AlternateContent>
  <xr:revisionPtr revIDLastSave="0" documentId="8_{82989248-DC96-4864-8867-B483D4DFD909}" xr6:coauthVersionLast="47" xr6:coauthVersionMax="47" xr10:uidLastSave="{00000000-0000-0000-0000-000000000000}"/>
  <bookViews>
    <workbookView xWindow="-120" yWindow="-120" windowWidth="29040" windowHeight="15840" xr2:uid="{7B836618-CA32-44BE-A093-76FF1BB4EEC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E19" i="1" l="1"/>
  <c r="E17" i="1" l="1"/>
  <c r="E20" i="1"/>
  <c r="E16" i="1"/>
  <c r="E15" i="1"/>
  <c r="E14" i="1"/>
  <c r="E13" i="1"/>
  <c r="E12" i="1"/>
  <c r="E11" i="1"/>
  <c r="E10" i="1"/>
  <c r="E9" i="1"/>
  <c r="E3" i="1" l="1"/>
  <c r="E4" i="1" l="1"/>
  <c r="E5" i="1"/>
  <c r="E6" i="1" s="1"/>
  <c r="E8" i="1"/>
  <c r="E21" i="1" s="1"/>
  <c r="E22" i="1" l="1"/>
  <c r="E23" i="1" s="1"/>
  <c r="E24" i="1" l="1"/>
  <c r="D25" i="1" s="1"/>
</calcChain>
</file>

<file path=xl/sharedStrings.xml><?xml version="1.0" encoding="utf-8"?>
<sst xmlns="http://schemas.openxmlformats.org/spreadsheetml/2006/main" count="47" uniqueCount="34">
  <si>
    <t xml:space="preserve">Mano de Obra no Calificada </t>
  </si>
  <si>
    <t xml:space="preserve">Unidad </t>
  </si>
  <si>
    <t xml:space="preserve">Cantidad </t>
  </si>
  <si>
    <t xml:space="preserve">V/Unitario </t>
  </si>
  <si>
    <t xml:space="preserve">V/Total (un mes) </t>
  </si>
  <si>
    <t xml:space="preserve">Global </t>
  </si>
  <si>
    <t xml:space="preserve"> </t>
  </si>
  <si>
    <t xml:space="preserve"> AE (10%) </t>
  </si>
  <si>
    <t xml:space="preserve"> IVA sobre el AE  </t>
  </si>
  <si>
    <t xml:space="preserve">Materiales y/o Insumos </t>
  </si>
  <si>
    <t xml:space="preserve">V/Total </t>
  </si>
  <si>
    <t xml:space="preserve">Machete </t>
  </si>
  <si>
    <t xml:space="preserve">Funda para machete  </t>
  </si>
  <si>
    <t xml:space="preserve">Lima  </t>
  </si>
  <si>
    <t xml:space="preserve">Rastrillo Jardinero </t>
  </si>
  <si>
    <t xml:space="preserve">Pala jardinera  </t>
  </si>
  <si>
    <t xml:space="preserve">Tijera Podadora  </t>
  </si>
  <si>
    <t xml:space="preserve">Azadón  </t>
  </si>
  <si>
    <t xml:space="preserve">Pala Coca </t>
  </si>
  <si>
    <t xml:space="preserve">Cal Agrícola. Se estima 50g por plántula </t>
  </si>
  <si>
    <t xml:space="preserve">Bulto x 50Kg </t>
  </si>
  <si>
    <t xml:space="preserve">Fertilizante químico (10-3010) Se calcula aplicación de </t>
  </si>
  <si>
    <t xml:space="preserve">5g por plántula </t>
  </si>
  <si>
    <t xml:space="preserve">Abono Orgánico. Se calcula 100g por plántula </t>
  </si>
  <si>
    <t xml:space="preserve">Material Vegetal (ornato) </t>
  </si>
  <si>
    <t xml:space="preserve">Número </t>
  </si>
  <si>
    <t xml:space="preserve">  </t>
  </si>
  <si>
    <t xml:space="preserve">AU (20%) </t>
  </si>
  <si>
    <t xml:space="preserve"> IVA sobre el AU </t>
  </si>
  <si>
    <t xml:space="preserve">SUBTOTAL </t>
  </si>
  <si>
    <t xml:space="preserve">VALOR TOTAL </t>
  </si>
  <si>
    <t xml:space="preserve">Cuadrilla (15 personas) </t>
  </si>
  <si>
    <t xml:space="preserve">SUBTOTAL (45 dias) </t>
  </si>
  <si>
    <t xml:space="preserve">SUBTOTAL x 45 dias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</si>
</sst>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;[Red]\-&quot;$&quot;#,##0"/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i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64" fontId="3" fillId="0" borderId="1" xfId="1" applyNumberFormat="1" applyFont="1" applyBorder="1" applyAlignment="1">
      <alignment horizontal="justify" vertical="center" wrapText="1"/>
    </xf>
    <xf numFmtId="164" fontId="2" fillId="0" borderId="1" xfId="1" applyNumberFormat="1" applyFont="1" applyBorder="1" applyAlignment="1">
      <alignment horizontal="justify" vertical="center" wrapText="1"/>
    </xf>
    <xf numFmtId="164" fontId="3" fillId="0" borderId="1" xfId="1" applyNumberFormat="1" applyFont="1" applyBorder="1" applyAlignment="1">
      <alignment horizontal="left" vertical="center" wrapText="1"/>
    </xf>
    <xf numFmtId="164" fontId="2" fillId="2" borderId="1" xfId="1" applyNumberFormat="1" applyFont="1" applyFill="1" applyBorder="1" applyAlignment="1">
      <alignment horizontal="justify" vertical="center" wrapText="1"/>
    </xf>
    <xf numFmtId="43" fontId="0" fillId="0" borderId="0" xfId="1" applyFont="1"/>
    <xf numFmtId="164" fontId="0" fillId="0" borderId="0" xfId="0" applyNumberFormat="1"/>
    <xf numFmtId="164" fontId="3" fillId="0" borderId="1" xfId="1" applyNumberFormat="1" applyFont="1" applyBorder="1" applyAlignment="1">
      <alignment horizontal="justify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6" fontId="2" fillId="3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E2CC6-C05A-4ACC-A9BD-6CCF59F60843}">
  <sheetPr>
    <pageSetUpPr fitToPage="1"/>
  </sheetPr>
  <dimension ref="A1:E28"/>
  <sheetViews>
    <sheetView showGridLines="0" tabSelected="1" zoomScaleNormal="100" workbookViewId="0">
      <selection activeCell="C20" sqref="C20"/>
    </sheetView>
  </sheetViews>
  <sheetFormatPr baseColWidth="10" defaultRowHeight="15" x14ac:dyDescent="0.25"/>
  <cols>
    <col min="1" max="1" width="52.7109375" bestFit="1" customWidth="1"/>
    <col min="2" max="2" width="12.7109375" bestFit="1" customWidth="1"/>
    <col min="3" max="3" width="11.28515625" bestFit="1" customWidth="1"/>
    <col min="4" max="4" width="24.140625" bestFit="1" customWidth="1"/>
    <col min="5" max="5" width="17.42578125" bestFit="1" customWidth="1"/>
  </cols>
  <sheetData>
    <row r="1" spans="1:5" x14ac:dyDescent="0.25">
      <c r="A1" s="1" t="s">
        <v>0</v>
      </c>
      <c r="B1" s="2" t="s">
        <v>1</v>
      </c>
      <c r="C1" s="3" t="s">
        <v>2</v>
      </c>
      <c r="D1" s="2" t="s">
        <v>3</v>
      </c>
      <c r="E1" s="1" t="s">
        <v>4</v>
      </c>
    </row>
    <row r="2" spans="1:5" x14ac:dyDescent="0.25">
      <c r="A2" s="4" t="s">
        <v>31</v>
      </c>
      <c r="B2" s="5" t="s">
        <v>5</v>
      </c>
      <c r="C2" s="5">
        <v>15</v>
      </c>
      <c r="D2" s="13">
        <v>3623638</v>
      </c>
      <c r="E2" s="11">
        <f>+C2*D2</f>
        <v>54354570</v>
      </c>
    </row>
    <row r="3" spans="1:5" x14ac:dyDescent="0.25">
      <c r="A3" s="20" t="s">
        <v>6</v>
      </c>
      <c r="B3" s="20"/>
      <c r="C3" s="20"/>
      <c r="D3" s="6" t="s">
        <v>7</v>
      </c>
      <c r="E3" s="12">
        <f>+E2*10%</f>
        <v>5435457</v>
      </c>
    </row>
    <row r="4" spans="1:5" x14ac:dyDescent="0.25">
      <c r="A4" s="20"/>
      <c r="B4" s="20"/>
      <c r="C4" s="20"/>
      <c r="D4" s="7" t="s">
        <v>8</v>
      </c>
      <c r="E4" s="13">
        <f>+E3*19%</f>
        <v>1032736.83</v>
      </c>
    </row>
    <row r="5" spans="1:5" x14ac:dyDescent="0.25">
      <c r="A5" s="20"/>
      <c r="B5" s="20"/>
      <c r="C5" s="20"/>
      <c r="D5" s="8" t="s">
        <v>32</v>
      </c>
      <c r="E5" s="14">
        <f>+E2+E3+E4</f>
        <v>60822763.829999998</v>
      </c>
    </row>
    <row r="6" spans="1:5" x14ac:dyDescent="0.25">
      <c r="A6" s="20"/>
      <c r="B6" s="20"/>
      <c r="C6" s="20"/>
      <c r="D6" s="8" t="s">
        <v>33</v>
      </c>
      <c r="E6" s="14">
        <f>+E5*1.5</f>
        <v>91234145.745000005</v>
      </c>
    </row>
    <row r="7" spans="1:5" x14ac:dyDescent="0.25">
      <c r="A7" s="1" t="s">
        <v>9</v>
      </c>
      <c r="B7" s="2" t="s">
        <v>1</v>
      </c>
      <c r="C7" s="3" t="s">
        <v>2</v>
      </c>
      <c r="D7" s="2" t="s">
        <v>3</v>
      </c>
      <c r="E7" s="2" t="s">
        <v>10</v>
      </c>
    </row>
    <row r="8" spans="1:5" x14ac:dyDescent="0.25">
      <c r="A8" s="4" t="s">
        <v>11</v>
      </c>
      <c r="B8" s="5" t="s">
        <v>1</v>
      </c>
      <c r="C8" s="5">
        <v>7</v>
      </c>
      <c r="D8" s="13">
        <v>30000</v>
      </c>
      <c r="E8" s="11">
        <f t="shared" ref="E8:E17" si="0">+C8*D8</f>
        <v>210000</v>
      </c>
    </row>
    <row r="9" spans="1:5" x14ac:dyDescent="0.25">
      <c r="A9" s="4" t="s">
        <v>12</v>
      </c>
      <c r="B9" s="5" t="s">
        <v>1</v>
      </c>
      <c r="C9" s="5">
        <v>5</v>
      </c>
      <c r="D9" s="13">
        <v>48000</v>
      </c>
      <c r="E9" s="11">
        <f t="shared" si="0"/>
        <v>240000</v>
      </c>
    </row>
    <row r="10" spans="1:5" x14ac:dyDescent="0.25">
      <c r="A10" s="4" t="s">
        <v>13</v>
      </c>
      <c r="B10" s="5" t="s">
        <v>1</v>
      </c>
      <c r="C10" s="5">
        <v>8</v>
      </c>
      <c r="D10" s="13">
        <v>34001</v>
      </c>
      <c r="E10" s="11">
        <f t="shared" si="0"/>
        <v>272008</v>
      </c>
    </row>
    <row r="11" spans="1:5" x14ac:dyDescent="0.25">
      <c r="A11" s="4" t="s">
        <v>14</v>
      </c>
      <c r="B11" s="5" t="s">
        <v>1</v>
      </c>
      <c r="C11" s="5">
        <v>8</v>
      </c>
      <c r="D11" s="13">
        <v>65000</v>
      </c>
      <c r="E11" s="11">
        <f t="shared" si="0"/>
        <v>520000</v>
      </c>
    </row>
    <row r="12" spans="1:5" x14ac:dyDescent="0.25">
      <c r="A12" s="4" t="s">
        <v>15</v>
      </c>
      <c r="B12" s="5" t="s">
        <v>1</v>
      </c>
      <c r="C12" s="5">
        <v>6</v>
      </c>
      <c r="D12" s="13">
        <v>78003</v>
      </c>
      <c r="E12" s="11">
        <f t="shared" si="0"/>
        <v>468018</v>
      </c>
    </row>
    <row r="13" spans="1:5" x14ac:dyDescent="0.25">
      <c r="A13" s="4" t="s">
        <v>16</v>
      </c>
      <c r="B13" s="5" t="s">
        <v>1</v>
      </c>
      <c r="C13" s="5">
        <v>9</v>
      </c>
      <c r="D13" s="13">
        <v>100000</v>
      </c>
      <c r="E13" s="11">
        <f t="shared" si="0"/>
        <v>900000</v>
      </c>
    </row>
    <row r="14" spans="1:5" x14ac:dyDescent="0.25">
      <c r="A14" s="4" t="s">
        <v>17</v>
      </c>
      <c r="B14" s="5" t="s">
        <v>1</v>
      </c>
      <c r="C14" s="5">
        <v>9</v>
      </c>
      <c r="D14" s="13">
        <v>125000</v>
      </c>
      <c r="E14" s="11">
        <f t="shared" si="0"/>
        <v>1125000</v>
      </c>
    </row>
    <row r="15" spans="1:5" x14ac:dyDescent="0.25">
      <c r="A15" s="4" t="s">
        <v>18</v>
      </c>
      <c r="B15" s="5" t="s">
        <v>1</v>
      </c>
      <c r="C15" s="5">
        <v>4</v>
      </c>
      <c r="D15" s="13">
        <v>67000</v>
      </c>
      <c r="E15" s="11">
        <f t="shared" si="0"/>
        <v>268000</v>
      </c>
    </row>
    <row r="16" spans="1:5" x14ac:dyDescent="0.25">
      <c r="A16" s="4" t="s">
        <v>19</v>
      </c>
      <c r="B16" s="5" t="s">
        <v>20</v>
      </c>
      <c r="C16" s="5">
        <v>5</v>
      </c>
      <c r="D16" s="13">
        <v>16500</v>
      </c>
      <c r="E16" s="11">
        <f t="shared" si="0"/>
        <v>82500</v>
      </c>
    </row>
    <row r="17" spans="1:5" x14ac:dyDescent="0.25">
      <c r="A17" s="4" t="s">
        <v>21</v>
      </c>
      <c r="B17" s="20" t="s">
        <v>20</v>
      </c>
      <c r="C17" s="20">
        <v>12</v>
      </c>
      <c r="D17" s="24">
        <v>370008</v>
      </c>
      <c r="E17" s="17">
        <f t="shared" si="0"/>
        <v>4440096</v>
      </c>
    </row>
    <row r="18" spans="1:5" x14ac:dyDescent="0.25">
      <c r="A18" s="4" t="s">
        <v>22</v>
      </c>
      <c r="B18" s="20"/>
      <c r="C18" s="20"/>
      <c r="D18" s="24"/>
      <c r="E18" s="17"/>
    </row>
    <row r="19" spans="1:5" x14ac:dyDescent="0.25">
      <c r="A19" s="4" t="s">
        <v>23</v>
      </c>
      <c r="B19" s="5" t="s">
        <v>20</v>
      </c>
      <c r="C19" s="5">
        <v>50</v>
      </c>
      <c r="D19" s="13">
        <v>45058</v>
      </c>
      <c r="E19" s="11">
        <f>+C19*D19</f>
        <v>2252900</v>
      </c>
    </row>
    <row r="20" spans="1:5" x14ac:dyDescent="0.25">
      <c r="A20" s="4" t="s">
        <v>24</v>
      </c>
      <c r="B20" s="5" t="s">
        <v>25</v>
      </c>
      <c r="C20" s="9">
        <v>2000</v>
      </c>
      <c r="D20" s="13">
        <v>3750</v>
      </c>
      <c r="E20" s="11">
        <f>+C20*D20</f>
        <v>7500000</v>
      </c>
    </row>
    <row r="21" spans="1:5" x14ac:dyDescent="0.25">
      <c r="A21" s="20"/>
      <c r="B21" s="20"/>
      <c r="C21" s="20"/>
      <c r="D21" s="4" t="s">
        <v>26</v>
      </c>
      <c r="E21" s="14">
        <f>+SUM(E8:E20)</f>
        <v>18278522</v>
      </c>
    </row>
    <row r="22" spans="1:5" x14ac:dyDescent="0.25">
      <c r="A22" s="20"/>
      <c r="B22" s="20"/>
      <c r="C22" s="20"/>
      <c r="D22" s="10" t="s">
        <v>27</v>
      </c>
      <c r="E22" s="14">
        <f>+E21*20%</f>
        <v>3655704.4000000004</v>
      </c>
    </row>
    <row r="23" spans="1:5" x14ac:dyDescent="0.25">
      <c r="A23" s="20"/>
      <c r="B23" s="20"/>
      <c r="C23" s="20"/>
      <c r="D23" s="6" t="s">
        <v>28</v>
      </c>
      <c r="E23" s="14">
        <f>+E22*19%</f>
        <v>694583.83600000013</v>
      </c>
    </row>
    <row r="24" spans="1:5" x14ac:dyDescent="0.25">
      <c r="A24" s="20"/>
      <c r="B24" s="20"/>
      <c r="C24" s="20"/>
      <c r="D24" s="10" t="s">
        <v>29</v>
      </c>
      <c r="E24" s="14">
        <f>+E21+E22+E23</f>
        <v>22628810.235999998</v>
      </c>
    </row>
    <row r="25" spans="1:5" x14ac:dyDescent="0.25">
      <c r="A25" s="21" t="s">
        <v>30</v>
      </c>
      <c r="B25" s="22"/>
      <c r="C25" s="23"/>
      <c r="D25" s="18">
        <f>+E6+E24</f>
        <v>113862955.98100001</v>
      </c>
      <c r="E25" s="19"/>
    </row>
    <row r="26" spans="1:5" x14ac:dyDescent="0.25">
      <c r="E26" s="16"/>
    </row>
    <row r="27" spans="1:5" x14ac:dyDescent="0.25">
      <c r="E27" s="15"/>
    </row>
    <row r="28" spans="1:5" x14ac:dyDescent="0.25">
      <c r="E28" s="16"/>
    </row>
  </sheetData>
  <mergeCells count="8">
    <mergeCell ref="E17:E18"/>
    <mergeCell ref="D25:E25"/>
    <mergeCell ref="A21:C24"/>
    <mergeCell ref="A25:C25"/>
    <mergeCell ref="A3:C6"/>
    <mergeCell ref="B17:B18"/>
    <mergeCell ref="C17:C18"/>
    <mergeCell ref="D17:D18"/>
  </mergeCells>
  <pageMargins left="0.7" right="0.7" top="0.75" bottom="0.75" header="0.3" footer="0.3"/>
  <pageSetup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sandra milena lopez puerta</cp:lastModifiedBy>
  <cp:lastPrinted>2026-10-16T15:24:13Z</cp:lastPrinted>
  <dcterms:created xsi:type="dcterms:W3CDTF">2024-10-01T18:35:05Z</dcterms:created>
  <dcterms:modified xsi:type="dcterms:W3CDTF">2026-10-16T15:47:00Z</dcterms:modified>
</cp:coreProperties>
</file>