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2. Secretaría de Educación\2026\Vigilancia Resto año 2026\"/>
    </mc:Choice>
  </mc:AlternateContent>
  <xr:revisionPtr revIDLastSave="0" documentId="13_ncr:1_{AB9F004C-166F-4EDA-A500-CAB40721334B}" xr6:coauthVersionLast="47" xr6:coauthVersionMax="47" xr10:uidLastSave="{00000000-0000-0000-0000-000000000000}"/>
  <bookViews>
    <workbookView xWindow="-110" yWindow="-110" windowWidth="19420" windowHeight="10300" tabRatio="500" activeTab="1" xr2:uid="{00000000-000D-0000-FFFF-FFFF00000000}"/>
  </bookViews>
  <sheets>
    <sheet name="Vigilancia Fisica" sheetId="3" r:id="rId1"/>
    <sheet name="Vigilancia M tecnologicos" sheetId="2" r:id="rId2"/>
    <sheet name="Total Vigilancia" sheetId="4" r:id="rId3"/>
  </sheets>
  <definedNames>
    <definedName name="_xlnm._FilterDatabase" localSheetId="0" hidden="1">'Vigilancia Fisica'!$E$3:$F$11</definedName>
    <definedName name="_xlnm.Print_Area" localSheetId="0">'Vigilancia Fisica'!$B$1:$F$13</definedName>
    <definedName name="_xlnm.Print_Area" localSheetId="1">'Vigilancia M tecnologicos'!$B$1:$H$20</definedName>
    <definedName name="CAN" localSheetId="0">'Vigilancia Fisica'!#REF!</definedName>
    <definedName name="CON" localSheetId="0">'Vigilancia Fisica'!#REF!</definedName>
    <definedName name="prima">'Vigilancia Fisica'!#REF!</definedName>
    <definedName name="SIN" localSheetId="0">'Vigilancia Fisica'!#REF!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4" l="1"/>
  <c r="F12" i="3"/>
  <c r="F5" i="3"/>
  <c r="F6" i="3"/>
  <c r="F7" i="3"/>
  <c r="F8" i="3"/>
  <c r="F9" i="3"/>
  <c r="F10" i="3"/>
  <c r="F11" i="3"/>
  <c r="F4" i="3"/>
  <c r="F9" i="2"/>
  <c r="H9" i="2" l="1"/>
  <c r="F11" i="2"/>
  <c r="H11" i="2" s="1"/>
  <c r="F12" i="2"/>
  <c r="H12" i="2" s="1"/>
  <c r="F13" i="2"/>
  <c r="H13" i="2" s="1"/>
  <c r="F6" i="2"/>
  <c r="F17" i="2"/>
  <c r="H17" i="2" s="1"/>
  <c r="F16" i="2"/>
  <c r="H16" i="2" s="1"/>
  <c r="F15" i="2"/>
  <c r="H15" i="2" s="1"/>
  <c r="F14" i="2"/>
  <c r="H14" i="2" s="1"/>
  <c r="F10" i="2"/>
  <c r="H10" i="2" s="1"/>
  <c r="F8" i="2"/>
  <c r="H8" i="2" s="1"/>
  <c r="F7" i="2"/>
  <c r="H7" i="2" s="1"/>
  <c r="F18" i="2" l="1"/>
  <c r="H6" i="2"/>
  <c r="H18" i="2" l="1"/>
  <c r="D6" i="4" s="1"/>
  <c r="D7" i="4" l="1"/>
</calcChain>
</file>

<file path=xl/sharedStrings.xml><?xml version="1.0" encoding="utf-8"?>
<sst xmlns="http://schemas.openxmlformats.org/spreadsheetml/2006/main" count="44" uniqueCount="39">
  <si>
    <t>24 HORAS LUNES A DOMINGO SIN ARMA</t>
  </si>
  <si>
    <t>Servicios 15 horas todos los días del mes 15:00 a 6:00 sin armas</t>
  </si>
  <si>
    <t>Servicios 9 horas diurnas sábado, domingo y festivos sin armas</t>
  </si>
  <si>
    <t>Servicios 1 hora diurna los viernes sin armas</t>
  </si>
  <si>
    <t xml:space="preserve">12 HORAS NOCTURAS DE LUNES A DOMINGO SIN ARMA
HORARIO (18:00 A 06:00) </t>
  </si>
  <si>
    <t>Servicios 12 horas diurnas sábado, domingos y festivos sin armas</t>
  </si>
  <si>
    <t>12 HORAS DIURNAS DE LUNES A DOMINGOS SIN ARMA
HORARIO (06:00 A 18:00)</t>
  </si>
  <si>
    <t>12 HORAS DIURNAS DE LUNES A VIERNES SIN FESTIVOS SIN ARMA
HORARIO (06:00 A 18:00)</t>
  </si>
  <si>
    <t>DESCRIPCIÓN DEL SERVICIO</t>
  </si>
  <si>
    <t>CANTIDAD</t>
  </si>
  <si>
    <t>ITEMS</t>
  </si>
  <si>
    <t>ESPECIFICACIONES Y/O CARACTERÍSTICAS TÉCNICAS REQUERIDAS</t>
  </si>
  <si>
    <t>PRECIO UNITARIO ($)</t>
  </si>
  <si>
    <t>Cámara Domo PTZ 4 MP robótica exterior 30x (optical zoom) UltraHD. Brazo extensor de 1 mt.IR distance up to 100 mt.</t>
  </si>
  <si>
    <t>Cámara IP bala 30 mts. 2 megapixeles lente 2.8 mm.</t>
  </si>
  <si>
    <t>Cámara IP domo semimetalico, 2 MP lente 2,8 mm. Infrarojos, 30 mts.</t>
  </si>
  <si>
    <t>Minidomo profesional PTZ interior 10x zoom, 360 grados rot.</t>
  </si>
  <si>
    <t>NVR 32 ch h265, decodificacion, 4ch@4k ab entrada 320 mbps sata 1 hdmi, 2 discos duros de 4 teras, Gabinete de pared 19" x 7ru, tapas laterales desmontables 53 cm frente x 50 cm profundidad</t>
  </si>
  <si>
    <t>TELEVISOR PANTALLA DE 43" O MÁS CON PARLANTE</t>
  </si>
  <si>
    <t>8 zonas. Gabinete grande, tarjeta pc1864, 8 zonas expandible a 64, teclado pk 5500, sirena 30w, batería 12v, botón pánico liviano, contacto magnético lc 100, transformador 1640</t>
  </si>
  <si>
    <t>Contactos magnéticos puertas y ventanas, Sensores internos de movimiento y/o rompimiento</t>
  </si>
  <si>
    <t>Central de monitoreo remoto de alarmas y estar en capacidad de prestar el apoyo motorizado de reacción a los colegios donde se active el botón de pánico</t>
  </si>
  <si>
    <t>Barreras fotoeléctricas de 50 mt, doble haz
interior hasta 180 m</t>
  </si>
  <si>
    <t>Fuente auxiliar de alimentación de mínimo 1.5 amperios con gabinete, batería de 4 amperios y transformador 16v</t>
  </si>
  <si>
    <t>Expansor para panel de alarma con gabinete metálico</t>
  </si>
  <si>
    <t>TOTAL</t>
  </si>
  <si>
    <t>MESES</t>
  </si>
  <si>
    <t>VALOR TOTAL ($)</t>
  </si>
  <si>
    <t>PROPUESTA ECONOMICA</t>
  </si>
  <si>
    <t>"PRESTAR LOS SERVICIOS DE SEGURIDAD Y VIGILANCIA PRIVADA CON MEDIOS TECNOLOGICOS PARA LAS INSTITUCIONES EDUCATIVAS OFICIALES Y LOS PUNTOS VIVE DIGITAL DE BUCARAMANGA"</t>
  </si>
  <si>
    <t>SERVICIO DE MEDIO HUMANO</t>
  </si>
  <si>
    <t>SERVICIO TECNOLOGICO</t>
  </si>
  <si>
    <t>ITEM</t>
  </si>
  <si>
    <t>TIPO DE SERVICIO</t>
  </si>
  <si>
    <t>PRESUPUESTO</t>
  </si>
  <si>
    <t>"PRESTAR LOS SERVICIOS DE SEGURIDAD Y VIGILANCIA PRIVADA CON MEDIOS TECNOLOGICOS PARA LAS INSTITUCIONES EDUCATIVAS OFICIALES Y LOS PUNTO VIVE DIGITAL DE BUCARAMANGA"</t>
  </si>
  <si>
    <t>PRESUPUESTO AÑO 2026</t>
  </si>
  <si>
    <t>VALOR TOTAL MES</t>
  </si>
  <si>
    <t>VALOR MENSUAL POR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</si>
</sst>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8" formatCode="_-&quot;$&quot;\ * #,##0.00_-;\-&quot;$&quot;\ * #,##0.00_-;_-&quot;$&quot;\ * &quot;-&quot;_-;_-@_-"/>
    <numFmt numFmtId="169" formatCode="&quot;$&quot;\ #,##0.00"/>
  </numFmts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b/>
      <sz val="12"/>
      <color theme="9" tint="-0.249977111117893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8">
    <xf numFmtId="0" fontId="0" fillId="0" borderId="0" xfId="0"/>
    <xf numFmtId="0" fontId="8" fillId="0" borderId="0" xfId="0" applyFont="1"/>
    <xf numFmtId="0" fontId="8" fillId="0" borderId="2" xfId="0" applyFont="1" applyBorder="1"/>
    <xf numFmtId="3" fontId="10" fillId="0" borderId="1" xfId="3" applyNumberFormat="1" applyFont="1" applyBorder="1" applyAlignment="1" applyProtection="1">
      <alignment horizontal="center" vertical="center" wrapText="1"/>
      <protection hidden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168" fontId="8" fillId="0" borderId="1" xfId="2" applyNumberFormat="1" applyFont="1" applyFill="1" applyBorder="1" applyAlignment="1">
      <alignment horizontal="center" vertical="center" wrapText="1"/>
    </xf>
    <xf numFmtId="1" fontId="8" fillId="0" borderId="1" xfId="2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1" fillId="0" borderId="1" xfId="4" applyFont="1" applyBorder="1" applyAlignment="1">
      <alignment horizontal="justify" vertical="center" wrapText="1"/>
    </xf>
    <xf numFmtId="0" fontId="7" fillId="0" borderId="0" xfId="0" applyFont="1" applyBorder="1" applyAlignment="1">
      <alignment horizontal="right"/>
    </xf>
    <xf numFmtId="0" fontId="7" fillId="0" borderId="2" xfId="0" applyFont="1" applyBorder="1" applyAlignment="1">
      <alignment horizontal="center" vertical="center"/>
    </xf>
    <xf numFmtId="44" fontId="7" fillId="0" borderId="2" xfId="0" applyNumberFormat="1" applyFont="1" applyBorder="1" applyAlignment="1">
      <alignment vertical="center"/>
    </xf>
    <xf numFmtId="0" fontId="7" fillId="4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164" fontId="8" fillId="0" borderId="0" xfId="2" applyFont="1"/>
    <xf numFmtId="169" fontId="8" fillId="0" borderId="1" xfId="2" applyNumberFormat="1" applyFont="1" applyBorder="1" applyAlignment="1">
      <alignment horizontal="center" vertical="center"/>
    </xf>
    <xf numFmtId="169" fontId="7" fillId="0" borderId="1" xfId="2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left" vertical="center"/>
    </xf>
    <xf numFmtId="169" fontId="8" fillId="0" borderId="1" xfId="1" applyNumberFormat="1" applyFont="1" applyFill="1" applyBorder="1" applyAlignment="1">
      <alignment horizontal="center" vertical="center" wrapText="1"/>
    </xf>
    <xf numFmtId="169" fontId="8" fillId="0" borderId="3" xfId="1" applyNumberFormat="1" applyFont="1" applyFill="1" applyBorder="1" applyAlignment="1">
      <alignment horizontal="center" vertical="center" wrapText="1"/>
    </xf>
    <xf numFmtId="169" fontId="12" fillId="0" borderId="0" xfId="2" applyNumberFormat="1" applyFont="1" applyAlignment="1">
      <alignment horizontal="center" vertical="center"/>
    </xf>
    <xf numFmtId="8" fontId="0" fillId="0" borderId="0" xfId="0" applyNumberFormat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69" fontId="8" fillId="2" borderId="1" xfId="1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</cellXfs>
  <cellStyles count="49"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Millares" xfId="1" builtinId="3"/>
    <cellStyle name="Moneda [0]" xfId="2" builtinId="7"/>
    <cellStyle name="Normal" xfId="0" builtinId="0"/>
    <cellStyle name="Normal 10" xfId="3" xr:uid="{00000000-0005-0000-0000-000030000000}"/>
    <cellStyle name="Normal 2" xfId="4" xr:uid="{00000000-0005-0000-0000-000031000000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66" formatCode="_-* #,##0_-;\-* #,##0_-;_-* &quot;-&quot;??_-;_-@_-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a134" displayName="Tabla134" ref="B3:D11" totalsRowShown="0" headerRowDxfId="10" dataDxfId="8" totalsRowDxfId="6" headerRowBorderDxfId="9" tableBorderDxfId="7">
  <tableColumns count="3">
    <tableColumn id="16" xr3:uid="{00000000-0010-0000-0000-000010000000}" name="ITEMS" dataDxfId="5" totalsRowDxfId="2" dataCellStyle="Millares"/>
    <tableColumn id="3" xr3:uid="{45C68F62-48B9-48C2-A26E-5AE98F58DD54}" name="CANTIDAD" dataDxfId="3" totalsRowDxfId="1" dataCellStyle="Millares"/>
    <tableColumn id="2" xr3:uid="{00000000-0010-0000-0000-000002000000}" name="DESCRIPCIÓN DEL SERVICIO" dataDxfId="4" totalsRow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12"/>
  <sheetViews>
    <sheetView topLeftCell="A6" zoomScaleNormal="100" zoomScaleSheetLayoutView="85" workbookViewId="0">
      <selection activeCell="G10" sqref="G10"/>
    </sheetView>
  </sheetViews>
  <sheetFormatPr baseColWidth="10" defaultColWidth="10.83203125" defaultRowHeight="13" x14ac:dyDescent="0.3"/>
  <cols>
    <col min="1" max="1" width="1.83203125" style="1" customWidth="1"/>
    <col min="2" max="2" width="7.25" style="1" customWidth="1"/>
    <col min="3" max="3" width="9.33203125" style="1" customWidth="1"/>
    <col min="4" max="4" width="25.83203125" style="1" customWidth="1"/>
    <col min="5" max="5" width="20.1640625" style="1" customWidth="1"/>
    <col min="6" max="6" width="20.5" style="1" customWidth="1"/>
    <col min="7" max="16384" width="10.83203125" style="1"/>
  </cols>
  <sheetData>
    <row r="1" spans="2:6" ht="20.149999999999999" customHeight="1" x14ac:dyDescent="0.3">
      <c r="B1" s="34" t="s">
        <v>36</v>
      </c>
      <c r="C1" s="34"/>
      <c r="D1" s="34"/>
      <c r="E1" s="34"/>
      <c r="F1" s="34"/>
    </row>
    <row r="2" spans="2:6" ht="5.15" customHeight="1" x14ac:dyDescent="0.3"/>
    <row r="3" spans="2:6" ht="26" x14ac:dyDescent="0.3">
      <c r="B3" s="3" t="s">
        <v>10</v>
      </c>
      <c r="C3" s="3" t="s">
        <v>9</v>
      </c>
      <c r="D3" s="3" t="s">
        <v>8</v>
      </c>
      <c r="E3" s="4" t="s">
        <v>38</v>
      </c>
      <c r="F3" s="4" t="s">
        <v>37</v>
      </c>
    </row>
    <row r="4" spans="2:6" ht="26.25" customHeight="1" x14ac:dyDescent="0.3">
      <c r="B4" s="36">
        <v>1</v>
      </c>
      <c r="C4" s="36">
        <v>59</v>
      </c>
      <c r="D4" s="24" t="s">
        <v>0</v>
      </c>
      <c r="E4" s="35"/>
      <c r="F4" s="35">
        <f>Tabla134[[#This Row],[CANTIDAD]]*E4</f>
        <v>0</v>
      </c>
    </row>
    <row r="5" spans="2:6" ht="28.5" customHeight="1" x14ac:dyDescent="0.3">
      <c r="B5" s="36">
        <v>2</v>
      </c>
      <c r="C5" s="36">
        <v>27</v>
      </c>
      <c r="D5" s="25" t="s">
        <v>1</v>
      </c>
      <c r="E5" s="35"/>
      <c r="F5" s="35">
        <f>Tabla134[[#This Row],[CANTIDAD]]*E5</f>
        <v>0</v>
      </c>
    </row>
    <row r="6" spans="2:6" ht="31.5" customHeight="1" x14ac:dyDescent="0.3">
      <c r="B6" s="36">
        <v>3</v>
      </c>
      <c r="C6" s="36">
        <v>26</v>
      </c>
      <c r="D6" s="24" t="s">
        <v>2</v>
      </c>
      <c r="E6" s="35"/>
      <c r="F6" s="35">
        <f>Tabla134[[#This Row],[CANTIDAD]]*E6</f>
        <v>0</v>
      </c>
    </row>
    <row r="7" spans="2:6" ht="30.75" customHeight="1" x14ac:dyDescent="0.3">
      <c r="B7" s="36">
        <v>4</v>
      </c>
      <c r="C7" s="36">
        <v>23</v>
      </c>
      <c r="D7" s="25" t="s">
        <v>3</v>
      </c>
      <c r="E7" s="35"/>
      <c r="F7" s="35">
        <f>Tabla134[[#This Row],[CANTIDAD]]*E7</f>
        <v>0</v>
      </c>
    </row>
    <row r="8" spans="2:6" ht="42" customHeight="1" x14ac:dyDescent="0.3">
      <c r="B8" s="36">
        <v>5</v>
      </c>
      <c r="C8" s="36">
        <v>15</v>
      </c>
      <c r="D8" s="24" t="s">
        <v>4</v>
      </c>
      <c r="E8" s="35"/>
      <c r="F8" s="35">
        <f>Tabla134[[#This Row],[CANTIDAD]]*E8</f>
        <v>0</v>
      </c>
    </row>
    <row r="9" spans="2:6" ht="29.25" customHeight="1" x14ac:dyDescent="0.3">
      <c r="B9" s="36">
        <v>6</v>
      </c>
      <c r="C9" s="36">
        <v>3</v>
      </c>
      <c r="D9" s="24" t="s">
        <v>5</v>
      </c>
      <c r="E9" s="35"/>
      <c r="F9" s="35">
        <f>Tabla134[[#This Row],[CANTIDAD]]*E9</f>
        <v>0</v>
      </c>
    </row>
    <row r="10" spans="2:6" ht="42" customHeight="1" x14ac:dyDescent="0.3">
      <c r="B10" s="36">
        <v>7</v>
      </c>
      <c r="C10" s="36">
        <v>8</v>
      </c>
      <c r="D10" s="24" t="s">
        <v>6</v>
      </c>
      <c r="E10" s="35"/>
      <c r="F10" s="35">
        <f>Tabla134[[#This Row],[CANTIDAD]]*E10</f>
        <v>0</v>
      </c>
    </row>
    <row r="11" spans="2:6" ht="39" customHeight="1" x14ac:dyDescent="0.3">
      <c r="B11" s="36">
        <v>8</v>
      </c>
      <c r="C11" s="36">
        <v>2</v>
      </c>
      <c r="D11" s="24" t="s">
        <v>7</v>
      </c>
      <c r="E11" s="35"/>
      <c r="F11" s="35">
        <f>Tabla134[[#This Row],[CANTIDAD]]*E11</f>
        <v>0</v>
      </c>
    </row>
    <row r="12" spans="2:6" ht="14" x14ac:dyDescent="0.3">
      <c r="F12" s="37">
        <f>SUM(F4:F11)</f>
        <v>0</v>
      </c>
    </row>
  </sheetData>
  <autoFilter ref="E3:F11" xr:uid="{00000000-0001-0000-0000-000000000000}"/>
  <mergeCells count="1">
    <mergeCell ref="B1:F1"/>
  </mergeCells>
  <pageMargins left="0.7" right="0.7" top="0.75" bottom="0.75" header="0.3" footer="0.3"/>
  <pageSetup scale="41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18"/>
  <sheetViews>
    <sheetView tabSelected="1" zoomScaleNormal="100" zoomScaleSheetLayoutView="115" workbookViewId="0">
      <selection activeCell="C10" sqref="C10"/>
    </sheetView>
  </sheetViews>
  <sheetFormatPr baseColWidth="10" defaultColWidth="10.58203125" defaultRowHeight="13" x14ac:dyDescent="0.3"/>
  <cols>
    <col min="1" max="1" width="2.33203125" style="1" customWidth="1"/>
    <col min="2" max="2" width="4.83203125" style="5" bestFit="1" customWidth="1"/>
    <col min="3" max="3" width="28" style="1" customWidth="1"/>
    <col min="4" max="4" width="7.83203125" style="1" bestFit="1" customWidth="1"/>
    <col min="5" max="5" width="16.75" style="1" customWidth="1"/>
    <col min="6" max="6" width="12.58203125" style="1" bestFit="1" customWidth="1"/>
    <col min="7" max="7" width="8.08203125" style="1" customWidth="1"/>
    <col min="8" max="8" width="15.58203125" style="1" customWidth="1"/>
    <col min="9" max="16384" width="10.58203125" style="1"/>
  </cols>
  <sheetData>
    <row r="1" spans="2:8" ht="14.5" customHeight="1" x14ac:dyDescent="0.3">
      <c r="B1" s="31" t="s">
        <v>28</v>
      </c>
      <c r="C1" s="31"/>
      <c r="D1" s="31"/>
      <c r="E1" s="31"/>
      <c r="F1" s="31"/>
      <c r="G1" s="31"/>
      <c r="H1" s="31"/>
    </row>
    <row r="2" spans="2:8" ht="42.65" customHeight="1" x14ac:dyDescent="0.3">
      <c r="B2" s="32" t="s">
        <v>29</v>
      </c>
      <c r="C2" s="32"/>
      <c r="D2" s="32"/>
      <c r="E2" s="32"/>
      <c r="F2" s="32"/>
      <c r="G2" s="32"/>
      <c r="H2" s="32"/>
    </row>
    <row r="4" spans="2:8" ht="30.65" customHeight="1" x14ac:dyDescent="0.3">
      <c r="B4" s="33" t="s">
        <v>10</v>
      </c>
      <c r="C4" s="33" t="s">
        <v>11</v>
      </c>
      <c r="D4" s="33" t="s">
        <v>9</v>
      </c>
      <c r="E4" s="33" t="s">
        <v>12</v>
      </c>
      <c r="F4" s="33" t="s">
        <v>27</v>
      </c>
      <c r="G4" s="33" t="s">
        <v>26</v>
      </c>
      <c r="H4" s="33" t="s">
        <v>25</v>
      </c>
    </row>
    <row r="5" spans="2:8" x14ac:dyDescent="0.3">
      <c r="B5" s="33"/>
      <c r="C5" s="33"/>
      <c r="D5" s="33"/>
      <c r="E5" s="33"/>
      <c r="F5" s="33"/>
      <c r="G5" s="33"/>
      <c r="H5" s="33"/>
    </row>
    <row r="6" spans="2:8" ht="39" x14ac:dyDescent="0.3">
      <c r="B6" s="7">
        <v>1</v>
      </c>
      <c r="C6" s="8" t="s">
        <v>13</v>
      </c>
      <c r="D6" s="9">
        <v>38</v>
      </c>
      <c r="E6" s="10"/>
      <c r="F6" s="10">
        <f t="shared" ref="F6:F17" si="0">E6*D6</f>
        <v>0</v>
      </c>
      <c r="G6" s="11">
        <v>1</v>
      </c>
      <c r="H6" s="27">
        <f>F6*G6</f>
        <v>0</v>
      </c>
    </row>
    <row r="7" spans="2:8" ht="29.25" customHeight="1" x14ac:dyDescent="0.3">
      <c r="B7" s="7">
        <v>2</v>
      </c>
      <c r="C7" s="8" t="s">
        <v>14</v>
      </c>
      <c r="D7" s="9">
        <v>259</v>
      </c>
      <c r="E7" s="10"/>
      <c r="F7" s="10">
        <f t="shared" si="0"/>
        <v>0</v>
      </c>
      <c r="G7" s="11">
        <v>1</v>
      </c>
      <c r="H7" s="27">
        <f t="shared" ref="H7:H16" si="1">F7*G7</f>
        <v>0</v>
      </c>
    </row>
    <row r="8" spans="2:8" ht="28.5" customHeight="1" x14ac:dyDescent="0.3">
      <c r="B8" s="7">
        <v>3</v>
      </c>
      <c r="C8" s="8" t="s">
        <v>15</v>
      </c>
      <c r="D8" s="9">
        <v>188</v>
      </c>
      <c r="E8" s="10"/>
      <c r="F8" s="10">
        <f t="shared" si="0"/>
        <v>0</v>
      </c>
      <c r="G8" s="11">
        <v>1</v>
      </c>
      <c r="H8" s="27">
        <f t="shared" si="1"/>
        <v>0</v>
      </c>
    </row>
    <row r="9" spans="2:8" ht="25.5" customHeight="1" x14ac:dyDescent="0.3">
      <c r="B9" s="7">
        <v>4</v>
      </c>
      <c r="C9" s="8" t="s">
        <v>16</v>
      </c>
      <c r="D9" s="12">
        <v>25</v>
      </c>
      <c r="E9" s="10"/>
      <c r="F9" s="10">
        <f t="shared" si="0"/>
        <v>0</v>
      </c>
      <c r="G9" s="11">
        <v>1</v>
      </c>
      <c r="H9" s="27">
        <f t="shared" si="1"/>
        <v>0</v>
      </c>
    </row>
    <row r="10" spans="2:8" ht="65" x14ac:dyDescent="0.3">
      <c r="B10" s="7">
        <v>5</v>
      </c>
      <c r="C10" s="8" t="s">
        <v>17</v>
      </c>
      <c r="D10" s="7">
        <v>44</v>
      </c>
      <c r="E10" s="10"/>
      <c r="F10" s="10">
        <f t="shared" si="0"/>
        <v>0</v>
      </c>
      <c r="G10" s="11">
        <v>1</v>
      </c>
      <c r="H10" s="27">
        <f t="shared" si="1"/>
        <v>0</v>
      </c>
    </row>
    <row r="11" spans="2:8" ht="29.25" customHeight="1" x14ac:dyDescent="0.3">
      <c r="B11" s="7">
        <v>6</v>
      </c>
      <c r="C11" s="8" t="s">
        <v>18</v>
      </c>
      <c r="D11" s="7">
        <v>46</v>
      </c>
      <c r="E11" s="10"/>
      <c r="F11" s="10">
        <f t="shared" si="0"/>
        <v>0</v>
      </c>
      <c r="G11" s="11">
        <v>1</v>
      </c>
      <c r="H11" s="27">
        <f t="shared" si="1"/>
        <v>0</v>
      </c>
    </row>
    <row r="12" spans="2:8" ht="65" x14ac:dyDescent="0.3">
      <c r="B12" s="7">
        <v>7</v>
      </c>
      <c r="C12" s="8" t="s">
        <v>19</v>
      </c>
      <c r="D12" s="7">
        <v>47</v>
      </c>
      <c r="E12" s="10"/>
      <c r="F12" s="10">
        <f t="shared" si="0"/>
        <v>0</v>
      </c>
      <c r="G12" s="11">
        <v>1</v>
      </c>
      <c r="H12" s="27">
        <f t="shared" si="1"/>
        <v>0</v>
      </c>
    </row>
    <row r="13" spans="2:8" ht="39" customHeight="1" x14ac:dyDescent="0.3">
      <c r="B13" s="7">
        <v>8</v>
      </c>
      <c r="C13" s="13" t="s">
        <v>20</v>
      </c>
      <c r="D13" s="7">
        <v>478</v>
      </c>
      <c r="E13" s="10"/>
      <c r="F13" s="10">
        <f t="shared" si="0"/>
        <v>0</v>
      </c>
      <c r="G13" s="11">
        <v>1</v>
      </c>
      <c r="H13" s="27">
        <f t="shared" si="1"/>
        <v>0</v>
      </c>
    </row>
    <row r="14" spans="2:8" ht="51.75" customHeight="1" x14ac:dyDescent="0.3">
      <c r="B14" s="7">
        <v>9</v>
      </c>
      <c r="C14" s="13" t="s">
        <v>21</v>
      </c>
      <c r="D14" s="7">
        <v>44</v>
      </c>
      <c r="E14" s="10"/>
      <c r="F14" s="10">
        <f t="shared" si="0"/>
        <v>0</v>
      </c>
      <c r="G14" s="11">
        <v>1</v>
      </c>
      <c r="H14" s="27">
        <f t="shared" si="1"/>
        <v>0</v>
      </c>
    </row>
    <row r="15" spans="2:8" ht="26" x14ac:dyDescent="0.3">
      <c r="B15" s="7">
        <v>10</v>
      </c>
      <c r="C15" s="8" t="s">
        <v>22</v>
      </c>
      <c r="D15" s="12">
        <v>81</v>
      </c>
      <c r="E15" s="10"/>
      <c r="F15" s="10">
        <f t="shared" si="0"/>
        <v>0</v>
      </c>
      <c r="G15" s="11">
        <v>1</v>
      </c>
      <c r="H15" s="27">
        <f t="shared" si="1"/>
        <v>0</v>
      </c>
    </row>
    <row r="16" spans="2:8" ht="39" x14ac:dyDescent="0.3">
      <c r="B16" s="7">
        <v>11</v>
      </c>
      <c r="C16" s="8" t="s">
        <v>23</v>
      </c>
      <c r="D16" s="12">
        <v>44</v>
      </c>
      <c r="E16" s="10"/>
      <c r="F16" s="10">
        <f t="shared" si="0"/>
        <v>0</v>
      </c>
      <c r="G16" s="11">
        <v>1</v>
      </c>
      <c r="H16" s="27">
        <f t="shared" si="1"/>
        <v>0</v>
      </c>
    </row>
    <row r="17" spans="2:8" ht="26.25" customHeight="1" x14ac:dyDescent="0.3">
      <c r="B17" s="7">
        <v>12</v>
      </c>
      <c r="C17" s="8" t="s">
        <v>24</v>
      </c>
      <c r="D17" s="7">
        <v>52</v>
      </c>
      <c r="E17" s="10"/>
      <c r="F17" s="10">
        <f t="shared" si="0"/>
        <v>0</v>
      </c>
      <c r="G17" s="11">
        <v>1</v>
      </c>
      <c r="H17" s="27">
        <f>F17*G17</f>
        <v>0</v>
      </c>
    </row>
    <row r="18" spans="2:8" x14ac:dyDescent="0.3">
      <c r="C18" s="14"/>
      <c r="D18" s="6" t="s">
        <v>25</v>
      </c>
      <c r="E18" s="15"/>
      <c r="F18" s="16">
        <f>SUM(F6:F17)</f>
        <v>0</v>
      </c>
      <c r="G18" s="2"/>
      <c r="H18" s="28">
        <f>SUM(H6:H17)</f>
        <v>0</v>
      </c>
    </row>
  </sheetData>
  <mergeCells count="9">
    <mergeCell ref="B1:H1"/>
    <mergeCell ref="B2:H2"/>
    <mergeCell ref="B4:B5"/>
    <mergeCell ref="C4:C5"/>
    <mergeCell ref="D4:D5"/>
    <mergeCell ref="G4:G5"/>
    <mergeCell ref="E4:E5"/>
    <mergeCell ref="F4:F5"/>
    <mergeCell ref="H4:H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14"/>
  <sheetViews>
    <sheetView zoomScaleNormal="100" workbookViewId="0">
      <selection activeCell="C16" sqref="C16"/>
    </sheetView>
  </sheetViews>
  <sheetFormatPr baseColWidth="10" defaultColWidth="10.58203125" defaultRowHeight="13" x14ac:dyDescent="0.3"/>
  <cols>
    <col min="1" max="1" width="2.08203125" style="1" customWidth="1"/>
    <col min="2" max="2" width="10.58203125" style="1"/>
    <col min="3" max="3" width="38.83203125" style="1" customWidth="1"/>
    <col min="4" max="4" width="17.75" style="19" customWidth="1"/>
    <col min="5" max="5" width="7.83203125" style="1" customWidth="1"/>
    <col min="6" max="7" width="17.25" style="1" bestFit="1" customWidth="1"/>
    <col min="8" max="16384" width="10.58203125" style="1"/>
  </cols>
  <sheetData>
    <row r="1" spans="2:7" x14ac:dyDescent="0.3">
      <c r="B1" s="31" t="s">
        <v>28</v>
      </c>
      <c r="C1" s="31"/>
      <c r="D1" s="31"/>
    </row>
    <row r="2" spans="2:7" ht="40.5" customHeight="1" x14ac:dyDescent="0.3">
      <c r="B2" s="32" t="s">
        <v>35</v>
      </c>
      <c r="C2" s="32"/>
      <c r="D2" s="32"/>
    </row>
    <row r="3" spans="2:7" ht="5.15" customHeight="1" x14ac:dyDescent="0.3"/>
    <row r="4" spans="2:7" ht="16" customHeight="1" x14ac:dyDescent="0.3">
      <c r="B4" s="17" t="s">
        <v>32</v>
      </c>
      <c r="C4" s="17" t="s">
        <v>33</v>
      </c>
      <c r="D4" s="17" t="s">
        <v>34</v>
      </c>
    </row>
    <row r="5" spans="2:7" ht="16" customHeight="1" x14ac:dyDescent="0.35">
      <c r="B5" s="7">
        <v>1</v>
      </c>
      <c r="C5" s="26" t="s">
        <v>30</v>
      </c>
      <c r="D5" s="20">
        <f>'Vigilancia Fisica'!F12</f>
        <v>0</v>
      </c>
      <c r="F5" s="30"/>
      <c r="G5" s="30"/>
    </row>
    <row r="6" spans="2:7" ht="16" customHeight="1" x14ac:dyDescent="0.3">
      <c r="B6" s="7">
        <v>2</v>
      </c>
      <c r="C6" s="26" t="s">
        <v>31</v>
      </c>
      <c r="D6" s="20">
        <f>'Vigilancia M tecnologicos'!H18</f>
        <v>0</v>
      </c>
    </row>
    <row r="7" spans="2:7" ht="16" customHeight="1" x14ac:dyDescent="0.3">
      <c r="B7" s="6" t="s">
        <v>25</v>
      </c>
      <c r="C7" s="18"/>
      <c r="D7" s="21">
        <f>+D6+D5</f>
        <v>0</v>
      </c>
    </row>
    <row r="14" spans="2:7" s="22" customFormat="1" ht="16" customHeight="1" x14ac:dyDescent="0.35">
      <c r="D14" s="29"/>
      <c r="E14" s="23"/>
    </row>
  </sheetData>
  <mergeCells count="2">
    <mergeCell ref="B1:D1"/>
    <mergeCell ref="B2:D2"/>
  </mergeCells>
  <pageMargins left="0.7" right="0.7" top="0.75" bottom="0.75" header="0.3" footer="0.3"/>
  <pageSetup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Vigilancia Fisica</vt:lpstr>
      <vt:lpstr>Vigilancia M tecnologicos</vt:lpstr>
      <vt:lpstr>Total Vigilancia</vt:lpstr>
      <vt:lpstr>'Vigilancia Fisica'!Área_de_impresión</vt:lpstr>
      <vt:lpstr>'Vigilancia M tecnologicos'!Área_de_impresión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Kathy andrea Yerena Vesga</cp:lastModifiedBy>
  <cp:lastPrinted>2024-12-10T00:09:20Z</cp:lastPrinted>
  <dcterms:created xsi:type="dcterms:W3CDTF">2024-11-08T16:34:25Z</dcterms:created>
  <dcterms:modified xsi:type="dcterms:W3CDTF">2026-10-08T21:06:41Z</dcterms:modified>
</cp:coreProperties>
</file>