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nella Ochoa\Desktop\SUMINISTRO COMPY\"/>
    </mc:Choice>
  </mc:AlternateContent>
  <xr:revisionPtr revIDLastSave="0" documentId="8_{1FADD60C-6FBF-40E5-BC9E-51ECEB09971F}" xr6:coauthVersionLast="47" xr6:coauthVersionMax="47" xr10:uidLastSave="{00000000-0000-0000-0000-000000000000}"/>
  <bookViews>
    <workbookView xWindow="-110" yWindow="-110" windowWidth="19420" windowHeight="11500" firstSheet="1" activeTab="7" xr2:uid="{8F545CDC-EA03-824E-8776-652813B49D20}"/>
  </bookViews>
  <sheets>
    <sheet name="C.UNIDO" sheetId="1" r:id="rId1"/>
    <sheet name="C.UNIDO (2)" sheetId="2" r:id="rId2"/>
    <sheet name="C.UNIDO (3)" sheetId="3" r:id="rId3"/>
    <sheet name="Hoja4" sheetId="4" r:id="rId4"/>
    <sheet name="C.UNIDO (4)" sheetId="5" r:id="rId5"/>
    <sheet name="C.UNIDO (5)" sheetId="6" r:id="rId6"/>
    <sheet name="C.UNIDO (6)" sheetId="7" r:id="rId7"/>
    <sheet name="estudio de mercado" sheetId="9" r:id="rId8"/>
    <sheet name="Hoja1" sheetId="8" r:id="rId9"/>
  </sheets>
  <definedNames>
    <definedName name="_xlnm._FilterDatabase" localSheetId="1" hidden="1">'C.UNIDO (2)'!$A$2:$E$118</definedName>
    <definedName name="_xlnm._FilterDatabase" localSheetId="2" hidden="1">'C.UNIDO (3)'!$B$2:$E$94</definedName>
    <definedName name="_xlnm._FilterDatabase" localSheetId="4" hidden="1">'C.UNIDO (4)'!$B$2:$E$57</definedName>
    <definedName name="_xlnm._FilterDatabase" localSheetId="5" hidden="1">'C.UNIDO (5)'!$B$3:$E$56</definedName>
    <definedName name="_xlnm._FilterDatabase" localSheetId="6" hidden="1">'C.UNIDO (6)'!$B$3:$E$51</definedName>
    <definedName name="_xlnm._FilterDatabase" localSheetId="7" hidden="1">'estudio de mercado'!$B$3:$E$51</definedName>
    <definedName name="_xlnm.Print_Area" localSheetId="7">'estudio de mercado'!$A$2:$N$72</definedName>
    <definedName name="OLE_LINK6" localSheetId="8">Hoja1!$A$1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2" i="9" l="1"/>
  <c r="M71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56" i="9"/>
  <c r="J61" i="9"/>
  <c r="H61" i="9"/>
  <c r="H53" i="9"/>
  <c r="H45" i="9"/>
  <c r="M42" i="9"/>
  <c r="N42" i="9" s="1"/>
  <c r="H37" i="9"/>
  <c r="M34" i="9"/>
  <c r="N34" i="9" s="1"/>
  <c r="H29" i="9"/>
  <c r="M27" i="9"/>
  <c r="N27" i="9" s="1"/>
  <c r="H21" i="9"/>
  <c r="H13" i="9"/>
  <c r="H5" i="9"/>
  <c r="H4" i="9"/>
  <c r="M66" i="9"/>
  <c r="N66" i="9" s="1"/>
  <c r="M58" i="9"/>
  <c r="N58" i="9" s="1"/>
  <c r="M57" i="9"/>
  <c r="N57" i="9" s="1"/>
  <c r="M56" i="9"/>
  <c r="N56" i="9" s="1"/>
  <c r="M61" i="9"/>
  <c r="N61" i="9" s="1"/>
  <c r="M62" i="9"/>
  <c r="N62" i="9" s="1"/>
  <c r="M63" i="9"/>
  <c r="N63" i="9" s="1"/>
  <c r="M65" i="9"/>
  <c r="N65" i="9" s="1"/>
  <c r="M69" i="9"/>
  <c r="N69" i="9" s="1"/>
  <c r="M70" i="9"/>
  <c r="N70" i="9" s="1"/>
  <c r="N71" i="9"/>
  <c r="O4" i="7"/>
  <c r="Q4" i="7"/>
  <c r="H66" i="9"/>
  <c r="H67" i="9"/>
  <c r="H70" i="9"/>
  <c r="H71" i="9"/>
  <c r="J58" i="9"/>
  <c r="J59" i="9"/>
  <c r="J60" i="9"/>
  <c r="J62" i="9"/>
  <c r="J63" i="9"/>
  <c r="J64" i="9"/>
  <c r="J65" i="9"/>
  <c r="J66" i="9"/>
  <c r="J67" i="9"/>
  <c r="J68" i="9"/>
  <c r="J69" i="9"/>
  <c r="J70" i="9"/>
  <c r="J71" i="9"/>
  <c r="H57" i="9"/>
  <c r="H58" i="9"/>
  <c r="H62" i="9"/>
  <c r="H63" i="9"/>
  <c r="M5" i="9"/>
  <c r="N5" i="9" s="1"/>
  <c r="M6" i="9"/>
  <c r="N6" i="9" s="1"/>
  <c r="M8" i="9"/>
  <c r="N8" i="9" s="1"/>
  <c r="M9" i="9"/>
  <c r="N9" i="9" s="1"/>
  <c r="M12" i="9"/>
  <c r="N12" i="9" s="1"/>
  <c r="M13" i="9"/>
  <c r="N13" i="9" s="1"/>
  <c r="M14" i="9"/>
  <c r="N14" i="9" s="1"/>
  <c r="M16" i="9"/>
  <c r="N16" i="9" s="1"/>
  <c r="M17" i="9"/>
  <c r="N17" i="9" s="1"/>
  <c r="M20" i="9"/>
  <c r="N20" i="9" s="1"/>
  <c r="M21" i="9"/>
  <c r="N21" i="9" s="1"/>
  <c r="M22" i="9"/>
  <c r="N22" i="9" s="1"/>
  <c r="M23" i="9"/>
  <c r="N23" i="9" s="1"/>
  <c r="M24" i="9"/>
  <c r="N24" i="9" s="1"/>
  <c r="M25" i="9"/>
  <c r="N25" i="9" s="1"/>
  <c r="M28" i="9"/>
  <c r="N28" i="9" s="1"/>
  <c r="M29" i="9"/>
  <c r="N29" i="9" s="1"/>
  <c r="M30" i="9"/>
  <c r="N30" i="9" s="1"/>
  <c r="M31" i="9"/>
  <c r="N31" i="9" s="1"/>
  <c r="M32" i="9"/>
  <c r="N32" i="9" s="1"/>
  <c r="M33" i="9"/>
  <c r="N33" i="9" s="1"/>
  <c r="M36" i="9"/>
  <c r="N36" i="9" s="1"/>
  <c r="M37" i="9"/>
  <c r="N37" i="9" s="1"/>
  <c r="M38" i="9"/>
  <c r="N38" i="9" s="1"/>
  <c r="M39" i="9"/>
  <c r="N39" i="9" s="1"/>
  <c r="M40" i="9"/>
  <c r="N40" i="9" s="1"/>
  <c r="M41" i="9"/>
  <c r="N41" i="9" s="1"/>
  <c r="M44" i="9"/>
  <c r="N44" i="9" s="1"/>
  <c r="M45" i="9"/>
  <c r="N45" i="9" s="1"/>
  <c r="M46" i="9"/>
  <c r="N46" i="9" s="1"/>
  <c r="M47" i="9"/>
  <c r="N47" i="9" s="1"/>
  <c r="M48" i="9"/>
  <c r="N48" i="9" s="1"/>
  <c r="M49" i="9"/>
  <c r="N49" i="9" s="1"/>
  <c r="M52" i="9"/>
  <c r="N52" i="9" s="1"/>
  <c r="M53" i="9"/>
  <c r="N53" i="9" s="1"/>
  <c r="M54" i="9"/>
  <c r="N54" i="9" s="1"/>
  <c r="M55" i="9"/>
  <c r="N55" i="9" s="1"/>
  <c r="L53" i="9"/>
  <c r="L52" i="9"/>
  <c r="L51" i="9"/>
  <c r="L45" i="9"/>
  <c r="L44" i="9"/>
  <c r="L43" i="9"/>
  <c r="L37" i="9"/>
  <c r="L36" i="9"/>
  <c r="L35" i="9"/>
  <c r="L29" i="9"/>
  <c r="L28" i="9"/>
  <c r="L27" i="9"/>
  <c r="L21" i="9"/>
  <c r="L20" i="9"/>
  <c r="L19" i="9"/>
  <c r="L13" i="9"/>
  <c r="L12" i="9"/>
  <c r="L11" i="9"/>
  <c r="L5" i="9"/>
  <c r="L6" i="9"/>
  <c r="L7" i="9"/>
  <c r="L8" i="9"/>
  <c r="L9" i="9"/>
  <c r="L10" i="9"/>
  <c r="L14" i="9"/>
  <c r="L15" i="9"/>
  <c r="L16" i="9"/>
  <c r="L17" i="9"/>
  <c r="L18" i="9"/>
  <c r="L22" i="9"/>
  <c r="L23" i="9"/>
  <c r="L24" i="9"/>
  <c r="L25" i="9"/>
  <c r="L26" i="9"/>
  <c r="L30" i="9"/>
  <c r="L31" i="9"/>
  <c r="L32" i="9"/>
  <c r="L33" i="9"/>
  <c r="L34" i="9"/>
  <c r="L38" i="9"/>
  <c r="L39" i="9"/>
  <c r="L40" i="9"/>
  <c r="L41" i="9"/>
  <c r="L42" i="9"/>
  <c r="L46" i="9"/>
  <c r="L47" i="9"/>
  <c r="L48" i="9"/>
  <c r="L49" i="9"/>
  <c r="L50" i="9"/>
  <c r="L54" i="9"/>
  <c r="L55" i="9"/>
  <c r="L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4" i="9"/>
  <c r="H6" i="9"/>
  <c r="H7" i="9"/>
  <c r="H8" i="9"/>
  <c r="H9" i="9"/>
  <c r="H11" i="9"/>
  <c r="H12" i="9"/>
  <c r="H14" i="9"/>
  <c r="H15" i="9"/>
  <c r="H16" i="9"/>
  <c r="H17" i="9"/>
  <c r="H19" i="9"/>
  <c r="H20" i="9"/>
  <c r="H22" i="9"/>
  <c r="H23" i="9"/>
  <c r="H24" i="9"/>
  <c r="H25" i="9"/>
  <c r="H27" i="9"/>
  <c r="H28" i="9"/>
  <c r="H30" i="9"/>
  <c r="H31" i="9"/>
  <c r="H32" i="9"/>
  <c r="H33" i="9"/>
  <c r="H35" i="9"/>
  <c r="H36" i="9"/>
  <c r="H38" i="9"/>
  <c r="H39" i="9"/>
  <c r="H40" i="9"/>
  <c r="H41" i="9"/>
  <c r="H43" i="9"/>
  <c r="H44" i="9"/>
  <c r="H46" i="9"/>
  <c r="H47" i="9"/>
  <c r="H48" i="9"/>
  <c r="H49" i="9"/>
  <c r="H51" i="9"/>
  <c r="H52" i="9"/>
  <c r="H54" i="9"/>
  <c r="H55" i="9"/>
  <c r="H56" i="9"/>
  <c r="W15" i="7"/>
  <c r="V15" i="7"/>
  <c r="T15" i="7"/>
  <c r="Q15" i="7"/>
  <c r="H34" i="9" l="1"/>
  <c r="M35" i="9"/>
  <c r="N35" i="9" s="1"/>
  <c r="M50" i="9"/>
  <c r="N50" i="9" s="1"/>
  <c r="M4" i="9"/>
  <c r="N4" i="9" s="1"/>
  <c r="H26" i="9"/>
  <c r="M26" i="9"/>
  <c r="N26" i="9" s="1"/>
  <c r="H50" i="9"/>
  <c r="H10" i="9"/>
  <c r="M43" i="9"/>
  <c r="N43" i="9" s="1"/>
  <c r="M11" i="9"/>
  <c r="N11" i="9" s="1"/>
  <c r="M10" i="9"/>
  <c r="N10" i="9" s="1"/>
  <c r="M15" i="9"/>
  <c r="N15" i="9" s="1"/>
  <c r="M7" i="9"/>
  <c r="N7" i="9" s="1"/>
  <c r="H42" i="9"/>
  <c r="H18" i="9"/>
  <c r="M51" i="9"/>
  <c r="N51" i="9" s="1"/>
  <c r="M19" i="9"/>
  <c r="N19" i="9" s="1"/>
  <c r="M18" i="9"/>
  <c r="N18" i="9" s="1"/>
  <c r="M64" i="9"/>
  <c r="N64" i="9" s="1"/>
  <c r="H65" i="9"/>
  <c r="H64" i="9"/>
  <c r="M68" i="9"/>
  <c r="N68" i="9" s="1"/>
  <c r="M60" i="9"/>
  <c r="N60" i="9" s="1"/>
  <c r="H60" i="9"/>
  <c r="H69" i="9"/>
  <c r="M67" i="9"/>
  <c r="N67" i="9" s="1"/>
  <c r="M59" i="9"/>
  <c r="N59" i="9" s="1"/>
  <c r="H59" i="9"/>
  <c r="H68" i="9"/>
  <c r="L72" i="9"/>
  <c r="J72" i="9"/>
  <c r="K4" i="7"/>
  <c r="L4" i="7" s="1"/>
  <c r="K5" i="7"/>
  <c r="K6" i="7"/>
  <c r="L6" i="7" s="1"/>
  <c r="K7" i="7"/>
  <c r="K8" i="7"/>
  <c r="L8" i="7" s="1"/>
  <c r="K9" i="7"/>
  <c r="L9" i="7" s="1"/>
  <c r="M9" i="7" s="1"/>
  <c r="K10" i="7"/>
  <c r="L10" i="7" s="1"/>
  <c r="M10" i="7" s="1"/>
  <c r="K11" i="7"/>
  <c r="L11" i="7" s="1"/>
  <c r="K12" i="7"/>
  <c r="L12" i="7" s="1"/>
  <c r="K13" i="7"/>
  <c r="L13" i="7" s="1"/>
  <c r="K14" i="7"/>
  <c r="L14" i="7" s="1"/>
  <c r="K15" i="7"/>
  <c r="K16" i="7"/>
  <c r="K17" i="7"/>
  <c r="L17" i="7" s="1"/>
  <c r="M17" i="7" s="1"/>
  <c r="K18" i="7"/>
  <c r="L18" i="7" s="1"/>
  <c r="M18" i="7" s="1"/>
  <c r="K19" i="7"/>
  <c r="K20" i="7"/>
  <c r="L20" i="7" s="1"/>
  <c r="K21" i="7"/>
  <c r="K22" i="7"/>
  <c r="L22" i="7" s="1"/>
  <c r="K23" i="7"/>
  <c r="K24" i="7"/>
  <c r="K25" i="7"/>
  <c r="L25" i="7" s="1"/>
  <c r="M25" i="7" s="1"/>
  <c r="K26" i="7"/>
  <c r="K27" i="7"/>
  <c r="L27" i="7" s="1"/>
  <c r="K28" i="7"/>
  <c r="L28" i="7" s="1"/>
  <c r="K29" i="7"/>
  <c r="L29" i="7" s="1"/>
  <c r="K30" i="7"/>
  <c r="L30" i="7" s="1"/>
  <c r="K31" i="7"/>
  <c r="K32" i="7"/>
  <c r="L32" i="7" s="1"/>
  <c r="K33" i="7"/>
  <c r="K34" i="7"/>
  <c r="L34" i="7" s="1"/>
  <c r="K35" i="7"/>
  <c r="L35" i="7" s="1"/>
  <c r="K36" i="7"/>
  <c r="L36" i="7" s="1"/>
  <c r="K37" i="7"/>
  <c r="L37" i="7" s="1"/>
  <c r="K38" i="7"/>
  <c r="L38" i="7" s="1"/>
  <c r="K39" i="7"/>
  <c r="K40" i="7"/>
  <c r="L40" i="7" s="1"/>
  <c r="K41" i="7"/>
  <c r="L41" i="7" s="1"/>
  <c r="M41" i="7" s="1"/>
  <c r="K42" i="7"/>
  <c r="L42" i="7" s="1"/>
  <c r="M42" i="7" s="1"/>
  <c r="K43" i="7"/>
  <c r="L43" i="7" s="1"/>
  <c r="K44" i="7"/>
  <c r="L44" i="7" s="1"/>
  <c r="K45" i="7"/>
  <c r="L45" i="7" s="1"/>
  <c r="K46" i="7"/>
  <c r="L46" i="7" s="1"/>
  <c r="K47" i="7"/>
  <c r="K48" i="7"/>
  <c r="K49" i="7"/>
  <c r="L49" i="7" s="1"/>
  <c r="M49" i="7" s="1"/>
  <c r="K50" i="7"/>
  <c r="L50" i="7" s="1"/>
  <c r="M50" i="7" s="1"/>
  <c r="K51" i="7"/>
  <c r="K52" i="7"/>
  <c r="L52" i="7" s="1"/>
  <c r="K53" i="7"/>
  <c r="L53" i="7" s="1"/>
  <c r="K54" i="7"/>
  <c r="L54" i="7" s="1"/>
  <c r="K55" i="7"/>
  <c r="K56" i="7"/>
  <c r="L56" i="7" s="1"/>
  <c r="H4" i="7"/>
  <c r="L26" i="7"/>
  <c r="M26" i="7" s="1"/>
  <c r="L33" i="7"/>
  <c r="M33" i="7" s="1"/>
  <c r="L5" i="7"/>
  <c r="L7" i="7"/>
  <c r="L15" i="7"/>
  <c r="L16" i="7"/>
  <c r="L19" i="7"/>
  <c r="L21" i="7"/>
  <c r="L23" i="7"/>
  <c r="L24" i="7"/>
  <c r="L31" i="7"/>
  <c r="L39" i="7"/>
  <c r="L47" i="7"/>
  <c r="L48" i="7"/>
  <c r="L51" i="7"/>
  <c r="L55" i="7"/>
  <c r="J18" i="7"/>
  <c r="J26" i="7"/>
  <c r="J50" i="7"/>
  <c r="J4" i="7"/>
  <c r="I5" i="7"/>
  <c r="I6" i="7"/>
  <c r="I7" i="7"/>
  <c r="I8" i="7"/>
  <c r="I9" i="7"/>
  <c r="I10" i="7"/>
  <c r="J10" i="7" s="1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J42" i="7" s="1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4" i="7"/>
  <c r="H5" i="7"/>
  <c r="H6" i="7"/>
  <c r="H7" i="7"/>
  <c r="J7" i="7" s="1"/>
  <c r="H8" i="7"/>
  <c r="J8" i="7" s="1"/>
  <c r="H9" i="7"/>
  <c r="J9" i="7" s="1"/>
  <c r="H10" i="7"/>
  <c r="H11" i="7"/>
  <c r="H12" i="7"/>
  <c r="H13" i="7"/>
  <c r="H14" i="7"/>
  <c r="H15" i="7"/>
  <c r="J15" i="7" s="1"/>
  <c r="H16" i="7"/>
  <c r="J16" i="7" s="1"/>
  <c r="H17" i="7"/>
  <c r="J17" i="7" s="1"/>
  <c r="H18" i="7"/>
  <c r="H19" i="7"/>
  <c r="H20" i="7"/>
  <c r="H21" i="7"/>
  <c r="H22" i="7"/>
  <c r="H23" i="7"/>
  <c r="J23" i="7" s="1"/>
  <c r="H24" i="7"/>
  <c r="J24" i="7" s="1"/>
  <c r="H25" i="7"/>
  <c r="J25" i="7" s="1"/>
  <c r="H26" i="7"/>
  <c r="H27" i="7"/>
  <c r="H28" i="7"/>
  <c r="H29" i="7"/>
  <c r="H30" i="7"/>
  <c r="H31" i="7"/>
  <c r="J31" i="7" s="1"/>
  <c r="H32" i="7"/>
  <c r="J32" i="7" s="1"/>
  <c r="H33" i="7"/>
  <c r="J33" i="7" s="1"/>
  <c r="H34" i="7"/>
  <c r="J34" i="7" s="1"/>
  <c r="H35" i="7"/>
  <c r="H36" i="7"/>
  <c r="H37" i="7"/>
  <c r="H38" i="7"/>
  <c r="H39" i="7"/>
  <c r="J39" i="7" s="1"/>
  <c r="H40" i="7"/>
  <c r="J40" i="7" s="1"/>
  <c r="H41" i="7"/>
  <c r="J41" i="7" s="1"/>
  <c r="H42" i="7"/>
  <c r="H43" i="7"/>
  <c r="H44" i="7"/>
  <c r="H45" i="7"/>
  <c r="H46" i="7"/>
  <c r="H47" i="7"/>
  <c r="J47" i="7" s="1"/>
  <c r="H48" i="7"/>
  <c r="J48" i="7" s="1"/>
  <c r="H49" i="7"/>
  <c r="J49" i="7" s="1"/>
  <c r="H50" i="7"/>
  <c r="H51" i="7"/>
  <c r="H52" i="7"/>
  <c r="H53" i="7"/>
  <c r="H54" i="7"/>
  <c r="H55" i="7"/>
  <c r="J55" i="7" s="1"/>
  <c r="H56" i="7"/>
  <c r="J56" i="7" s="1"/>
  <c r="H72" i="9" l="1"/>
  <c r="M4" i="7"/>
  <c r="N4" i="7"/>
  <c r="J14" i="7"/>
  <c r="J38" i="7"/>
  <c r="J5" i="7"/>
  <c r="J54" i="7"/>
  <c r="J30" i="7"/>
  <c r="J53" i="7"/>
  <c r="J21" i="7"/>
  <c r="J52" i="7"/>
  <c r="J36" i="7"/>
  <c r="J20" i="7"/>
  <c r="J46" i="7"/>
  <c r="J6" i="7"/>
  <c r="J45" i="7"/>
  <c r="J13" i="7"/>
  <c r="J28" i="7"/>
  <c r="J12" i="7"/>
  <c r="J22" i="7"/>
  <c r="J37" i="7"/>
  <c r="J29" i="7"/>
  <c r="J44" i="7"/>
  <c r="J51" i="7"/>
  <c r="J43" i="7"/>
  <c r="J35" i="7"/>
  <c r="J27" i="7"/>
  <c r="J19" i="7"/>
  <c r="J11" i="7"/>
  <c r="N55" i="7"/>
  <c r="M55" i="7"/>
  <c r="O55" i="7" s="1"/>
  <c r="N39" i="7"/>
  <c r="O39" i="7" s="1"/>
  <c r="M39" i="7"/>
  <c r="N23" i="7"/>
  <c r="M23" i="7"/>
  <c r="O23" i="7" s="1"/>
  <c r="N7" i="7"/>
  <c r="M7" i="7"/>
  <c r="O7" i="7" s="1"/>
  <c r="M46" i="7"/>
  <c r="N46" i="7"/>
  <c r="O46" i="7" s="1"/>
  <c r="M30" i="7"/>
  <c r="N30" i="7"/>
  <c r="M14" i="7"/>
  <c r="N14" i="7"/>
  <c r="M6" i="7"/>
  <c r="N6" i="7"/>
  <c r="O6" i="7" s="1"/>
  <c r="N53" i="7"/>
  <c r="M53" i="7"/>
  <c r="O53" i="7" s="1"/>
  <c r="N29" i="7"/>
  <c r="M29" i="7"/>
  <c r="O29" i="7" s="1"/>
  <c r="N47" i="7"/>
  <c r="M47" i="7"/>
  <c r="O47" i="7" s="1"/>
  <c r="N31" i="7"/>
  <c r="M31" i="7"/>
  <c r="O31" i="7"/>
  <c r="N15" i="7"/>
  <c r="O15" i="7" s="1"/>
  <c r="M15" i="7"/>
  <c r="M54" i="7"/>
  <c r="N54" i="7"/>
  <c r="M38" i="7"/>
  <c r="N38" i="7"/>
  <c r="O38" i="7" s="1"/>
  <c r="M22" i="7"/>
  <c r="N22" i="7"/>
  <c r="M45" i="7"/>
  <c r="N45" i="7"/>
  <c r="N37" i="7"/>
  <c r="M37" i="7"/>
  <c r="N21" i="7"/>
  <c r="M21" i="7"/>
  <c r="O21" i="7" s="1"/>
  <c r="N13" i="7"/>
  <c r="M13" i="7"/>
  <c r="O13" i="7" s="1"/>
  <c r="N5" i="7"/>
  <c r="M5" i="7"/>
  <c r="O5" i="7" s="1"/>
  <c r="N52" i="7"/>
  <c r="M52" i="7"/>
  <c r="O52" i="7" s="1"/>
  <c r="N44" i="7"/>
  <c r="M44" i="7"/>
  <c r="O44" i="7" s="1"/>
  <c r="M36" i="7"/>
  <c r="N36" i="7"/>
  <c r="N28" i="7"/>
  <c r="M28" i="7"/>
  <c r="M20" i="7"/>
  <c r="N20" i="7"/>
  <c r="N12" i="7"/>
  <c r="M12" i="7"/>
  <c r="M51" i="7"/>
  <c r="N51" i="7"/>
  <c r="M43" i="7"/>
  <c r="N43" i="7"/>
  <c r="O43" i="7"/>
  <c r="M35" i="7"/>
  <c r="N35" i="7"/>
  <c r="M27" i="7"/>
  <c r="N27" i="7"/>
  <c r="M19" i="7"/>
  <c r="O19" i="7" s="1"/>
  <c r="N19" i="7"/>
  <c r="M11" i="7"/>
  <c r="N11" i="7"/>
  <c r="O11" i="7"/>
  <c r="N56" i="7"/>
  <c r="M56" i="7"/>
  <c r="O56" i="7" s="1"/>
  <c r="N48" i="7"/>
  <c r="M48" i="7"/>
  <c r="O48" i="7" s="1"/>
  <c r="N40" i="7"/>
  <c r="M40" i="7"/>
  <c r="O40" i="7" s="1"/>
  <c r="N32" i="7"/>
  <c r="M32" i="7"/>
  <c r="N24" i="7"/>
  <c r="M24" i="7"/>
  <c r="N16" i="7"/>
  <c r="M16" i="7"/>
  <c r="O16" i="7" s="1"/>
  <c r="N8" i="7"/>
  <c r="M8" i="7"/>
  <c r="O8" i="7" s="1"/>
  <c r="N50" i="7"/>
  <c r="O50" i="7" s="1"/>
  <c r="N42" i="7"/>
  <c r="O42" i="7" s="1"/>
  <c r="N34" i="7"/>
  <c r="N26" i="7"/>
  <c r="O26" i="7" s="1"/>
  <c r="N18" i="7"/>
  <c r="O18" i="7" s="1"/>
  <c r="N10" i="7"/>
  <c r="O10" i="7" s="1"/>
  <c r="N49" i="7"/>
  <c r="O49" i="7" s="1"/>
  <c r="N41" i="7"/>
  <c r="O41" i="7" s="1"/>
  <c r="N33" i="7"/>
  <c r="O33" i="7" s="1"/>
  <c r="N25" i="7"/>
  <c r="O25" i="7" s="1"/>
  <c r="N17" i="7"/>
  <c r="O17" i="7" s="1"/>
  <c r="N9" i="7"/>
  <c r="O9" i="7" s="1"/>
  <c r="M34" i="7"/>
  <c r="F12" i="5"/>
  <c r="F11" i="5"/>
  <c r="F10" i="5"/>
  <c r="F9" i="5"/>
  <c r="F26" i="5"/>
  <c r="F38" i="3"/>
  <c r="E36" i="3"/>
  <c r="E37" i="3" s="1"/>
  <c r="E94" i="3"/>
  <c r="E87" i="3"/>
  <c r="E86" i="3"/>
  <c r="E83" i="3"/>
  <c r="E80" i="3"/>
  <c r="F76" i="3"/>
  <c r="E76" i="3"/>
  <c r="E75" i="3"/>
  <c r="F27" i="3"/>
  <c r="F23" i="3"/>
  <c r="E22" i="3"/>
  <c r="E21" i="3"/>
  <c r="E17" i="3"/>
  <c r="E15" i="3"/>
  <c r="F15" i="3"/>
  <c r="E14" i="3"/>
  <c r="E13" i="3"/>
  <c r="E10" i="3"/>
  <c r="F6" i="3"/>
  <c r="E41" i="3"/>
  <c r="E33" i="3"/>
  <c r="E26" i="3"/>
  <c r="D116" i="2"/>
  <c r="D38" i="2"/>
  <c r="D39" i="2"/>
  <c r="E45" i="2"/>
  <c r="E29" i="2"/>
  <c r="D29" i="2"/>
  <c r="E28" i="2"/>
  <c r="E48" i="2"/>
  <c r="E55" i="2"/>
  <c r="E34" i="2"/>
  <c r="D51" i="2"/>
  <c r="D56" i="2" s="1"/>
  <c r="D54" i="2"/>
  <c r="D58" i="2"/>
  <c r="E46" i="2"/>
  <c r="D46" i="2"/>
  <c r="D25" i="2"/>
  <c r="D27" i="2"/>
  <c r="E37" i="2"/>
  <c r="E32" i="2"/>
  <c r="E41" i="2"/>
  <c r="E31" i="2"/>
  <c r="D21" i="2"/>
  <c r="E36" i="2"/>
  <c r="E40" i="2" s="1"/>
  <c r="E4" i="2"/>
  <c r="D8" i="2"/>
  <c r="D12" i="2"/>
  <c r="E188" i="1"/>
  <c r="D196" i="1"/>
  <c r="D73" i="1"/>
  <c r="D69" i="1"/>
  <c r="D68" i="1"/>
  <c r="E66" i="1"/>
  <c r="E23" i="1"/>
  <c r="E182" i="1"/>
  <c r="E176" i="1"/>
  <c r="E93" i="1"/>
  <c r="E94" i="1" s="1"/>
  <c r="E59" i="1"/>
  <c r="D59" i="1"/>
  <c r="E58" i="1"/>
  <c r="E57" i="1"/>
  <c r="E55" i="1"/>
  <c r="E54" i="1"/>
  <c r="E21" i="1"/>
  <c r="D20" i="1"/>
  <c r="D19" i="1"/>
  <c r="E52" i="1"/>
  <c r="E53" i="1" s="1"/>
  <c r="E51" i="1"/>
  <c r="E50" i="1"/>
  <c r="E49" i="1"/>
  <c r="D49" i="1"/>
  <c r="D48" i="1"/>
  <c r="D47" i="1"/>
  <c r="E41" i="1"/>
  <c r="E40" i="1"/>
  <c r="E17" i="1"/>
  <c r="E39" i="1"/>
  <c r="E35" i="1"/>
  <c r="E36" i="1" s="1"/>
  <c r="E34" i="1"/>
  <c r="E6" i="1"/>
  <c r="E5" i="1"/>
  <c r="E33" i="1"/>
  <c r="D32" i="1"/>
  <c r="E28" i="1"/>
  <c r="E29" i="1" s="1"/>
  <c r="E30" i="1" s="1"/>
  <c r="R15" i="7" l="1"/>
  <c r="S15" i="7" s="1"/>
  <c r="U15" i="7" s="1"/>
  <c r="Q6" i="7"/>
  <c r="R6" i="7"/>
  <c r="P4" i="7"/>
  <c r="O36" i="7"/>
  <c r="O27" i="7"/>
  <c r="O51" i="7"/>
  <c r="O54" i="7"/>
  <c r="O45" i="7"/>
  <c r="O30" i="7"/>
  <c r="R4" i="7"/>
  <c r="O22" i="7"/>
  <c r="O12" i="7"/>
  <c r="O35" i="7"/>
  <c r="O34" i="7"/>
  <c r="O24" i="7"/>
  <c r="O28" i="7"/>
  <c r="O37" i="7"/>
  <c r="O20" i="7"/>
  <c r="O32" i="7"/>
  <c r="O14" i="7"/>
  <c r="E33" i="2"/>
  <c r="E65" i="1"/>
  <c r="E43" i="1"/>
  <c r="R8" i="7" l="1"/>
  <c r="R10" i="7" s="1"/>
  <c r="E77" i="2"/>
  <c r="E78" i="2" s="1"/>
  <c r="S10" i="7" l="1"/>
  <c r="S11" i="7" s="1"/>
  <c r="R1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Esteban Elias Lorduy Eljach</author>
  </authors>
  <commentList>
    <comment ref="J10" authorId="0" shapeId="0" xr:uid="{A6EF1CFD-9A47-FF49-B1E6-3477B1401B76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SI , TODOS SON LO MISMO SE PUEDE OMITIR Y DEJAR 1 SOLO ITEM</t>
        </r>
      </text>
    </comment>
    <comment ref="D13" authorId="0" shapeId="0" xr:uid="{01C79A92-31ED-8443-A1A0-B1263E3AEABA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3 VIAS</t>
        </r>
      </text>
    </comment>
    <comment ref="D17" authorId="0" shapeId="0" xr:uid="{FB67F976-5E57-E445-94FB-8846D89F3BD4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OMITIR, EL ITEM DE ABAJO ES EL MISMO USO</t>
        </r>
      </text>
    </comment>
    <comment ref="I19" authorId="0" shapeId="0" xr:uid="{7B46B167-9351-8049-8AE9-07D2CA7921C7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COLOCARLO EN 500 MIL PESOS </t>
        </r>
      </text>
    </comment>
    <comment ref="J20" authorId="0" shapeId="0" xr:uid="{897CE484-EE28-A946-A3A8-99A6CD28805A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EFECTIVAMENTE VALE MENOS PERO PARA DONDE SE COLOCARA EL TRANSPORTE INCREMENTA TODO, TENDRIAMOS QUE HACER UN ITEM DE TRANSPORTE ENTONCES APARTE GENERAL</t>
        </r>
      </text>
    </comment>
    <comment ref="J24" authorId="0" shapeId="0" xr:uid="{7ED949A5-4B0C-3943-A80A-F7BF71BF2AFF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AJUSTAR AL COMERCIAL QUE ENCONTRASTE</t>
        </r>
      </text>
    </comment>
    <comment ref="J29" authorId="0" shapeId="0" xr:uid="{1D6C240E-BFBC-E342-8E89-B9318C38C79C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AJUSTAR AL COMERCIAL ENCONTRADO
</t>
        </r>
      </text>
    </comment>
    <comment ref="H30" authorId="0" shapeId="0" xr:uid="{33558E4C-90EF-3248-916F-694D31136992}">
      <text>
        <r>
          <rPr>
            <b/>
            <sz val="10"/>
            <color rgb="FF000000"/>
            <rFont val="Tahoma"/>
            <family val="2"/>
          </rPr>
          <t>Esteban Elias Lorduy Eljach: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COLOCAR 3 MIL X METRO, 415X 30000 ESE ES EL PRECIO DEL ROLLO
</t>
        </r>
      </text>
    </comment>
  </commentList>
</comments>
</file>

<file path=xl/sharedStrings.xml><?xml version="1.0" encoding="utf-8"?>
<sst xmlns="http://schemas.openxmlformats.org/spreadsheetml/2006/main" count="5362" uniqueCount="2151">
  <si>
    <t xml:space="preserve">SUMINISTRO DE PLASTICO PERFORADO 3 MM </t>
  </si>
  <si>
    <t>M2</t>
  </si>
  <si>
    <t xml:space="preserve">MATERIAL SELECCIONADO TIPO SUBBASE PARA CONFORMACION DE ANDENES </t>
  </si>
  <si>
    <t>M3</t>
  </si>
  <si>
    <t>ESTRUCTURAS EN CONCRETO (ESCALERAS Y PLACA DE CONCRETO DE PLAZOLETA)</t>
  </si>
  <si>
    <t xml:space="preserve">CEMENTO USO GENERAL X 50 KG </t>
  </si>
  <si>
    <t>UND</t>
  </si>
  <si>
    <t xml:space="preserve">ARENA PARA CONCRETO </t>
  </si>
  <si>
    <t xml:space="preserve">GRAVILLA PARA CONCRETO DE 1/2" O 1"  FRACTURADA </t>
  </si>
  <si>
    <t xml:space="preserve">ACERO DE REFUERZO </t>
  </si>
  <si>
    <t>ML</t>
  </si>
  <si>
    <t>AGUA TOMADA DEL POZO DE LA ZONA</t>
  </si>
  <si>
    <t xml:space="preserve">BLOQUE #5 (15X20X40 CM) VIBRADO </t>
  </si>
  <si>
    <t xml:space="preserve">PAISAJISMO </t>
  </si>
  <si>
    <t>SEÑALIZACION HORIZONTAL (MURAL EN ESCALERA)</t>
  </si>
  <si>
    <t>GL</t>
  </si>
  <si>
    <t xml:space="preserve">CANECAS EN ACERO INOXIDABLE </t>
  </si>
  <si>
    <t xml:space="preserve">SILLAS EN ACERO INOXIDABLE </t>
  </si>
  <si>
    <t xml:space="preserve">ORDEN </t>
  </si>
  <si>
    <t xml:space="preserve">ACTIVIDAD </t>
  </si>
  <si>
    <t xml:space="preserve">UNIDAD </t>
  </si>
  <si>
    <t>VALOR UNITARIO</t>
  </si>
  <si>
    <t xml:space="preserve">CANTIDAD </t>
  </si>
  <si>
    <t xml:space="preserve">MOVIMIENTO DE TIERRA </t>
  </si>
  <si>
    <t xml:space="preserve">CEMENTO USO ESTRUCTURAL X 42.5 </t>
  </si>
  <si>
    <t xml:space="preserve">MAQUINAS BIOSALUDABLES </t>
  </si>
  <si>
    <t xml:space="preserve">PARQUE INFANTIL </t>
  </si>
  <si>
    <t xml:space="preserve">SUMINSTRO DE ZAHORRA MATERIAL SELECCIONADO </t>
  </si>
  <si>
    <t xml:space="preserve">TRANSPORTE DE ZAHORRA </t>
  </si>
  <si>
    <t>MOTONIVALADORA POTENCIA 215HP</t>
  </si>
  <si>
    <t>HR</t>
  </si>
  <si>
    <t xml:space="preserve">VIBROCOMPACTADOR POTENCIA 153 HP PESO 10 TN </t>
  </si>
  <si>
    <t xml:space="preserve">RETROCARGADOR CON LLANTAS </t>
  </si>
  <si>
    <t xml:space="preserve">CEMENTO USO ESTRUCTURAL X 42.5 PAVIMENTO </t>
  </si>
  <si>
    <t xml:space="preserve">CEMENTO USO GENERAL X 50 KG ANDENES Y BORDILLO </t>
  </si>
  <si>
    <t xml:space="preserve">SEÑALIZACION USO LIVIANO </t>
  </si>
  <si>
    <t xml:space="preserve">TUBERIAS PARA ALCANTARILLADO </t>
  </si>
  <si>
    <t xml:space="preserve">TUBERIA DE 8" </t>
  </si>
  <si>
    <t>TUBERIA DE 6"</t>
  </si>
  <si>
    <t xml:space="preserve">Yee de 8 x 6 </t>
  </si>
  <si>
    <t>VARILLA LISA DE 3/4"</t>
  </si>
  <si>
    <t>VARILLA CORRUGADA DE 1/2</t>
  </si>
  <si>
    <t xml:space="preserve">ARENA </t>
  </si>
  <si>
    <t xml:space="preserve">CEMENTO PARA PAVIMENT Y BORDILLOS </t>
  </si>
  <si>
    <t>BL</t>
  </si>
  <si>
    <t>ARENA PARA PAVIMENTO Y BORDILLOS</t>
  </si>
  <si>
    <t>TRITURADO PARA PAVIMENTO Y BORDILLOS</t>
  </si>
  <si>
    <t xml:space="preserve">ZAHORRA PARA CONFIRMACIONES DE ANDENES </t>
  </si>
  <si>
    <t xml:space="preserve">VARILLA LISA DE 3/4" PARA PAVIMENTO </t>
  </si>
  <si>
    <t>VARILLA DE 3/8" PARA BORDILLO X 12 MT</t>
  </si>
  <si>
    <t>VARILLAS DE 1/2" PARA BORDILLO X 12 MT</t>
  </si>
  <si>
    <t>OBRAS PRELIMINARES</t>
  </si>
  <si>
    <t>1.01</t>
  </si>
  <si>
    <t xml:space="preserve">TOPOGRAFO Y CADENERO </t>
  </si>
  <si>
    <t>MES</t>
  </si>
  <si>
    <t>2.01</t>
  </si>
  <si>
    <t>RETROCARGADOR (PAJARITA)</t>
  </si>
  <si>
    <t>2.04</t>
  </si>
  <si>
    <t>MATERIAL SELECCIONADO TRITURADO</t>
  </si>
  <si>
    <t xml:space="preserve">VARILLA LISA DE 5/8" X 6 MT </t>
  </si>
  <si>
    <t xml:space="preserve">VARILLA CORRUGADA DE 3/8 X 6 MT </t>
  </si>
  <si>
    <t xml:space="preserve">VARILLA CORRUGADA DE 1/2 X 6 MT </t>
  </si>
  <si>
    <t xml:space="preserve">CEMENTO PARA PISOS DE CANCHA Y PARQUE </t>
  </si>
  <si>
    <t xml:space="preserve">CEMENTO PARA VIGA CONFINAMIENTO </t>
  </si>
  <si>
    <t xml:space="preserve">VARILLA DE 3/8" X 6 MT </t>
  </si>
  <si>
    <t xml:space="preserve">VARILLA DE 1/2" X 6 MT </t>
  </si>
  <si>
    <t>OTRAS ACTIVIDADES</t>
  </si>
  <si>
    <t xml:space="preserve">PINTURA DE CANCHA </t>
  </si>
  <si>
    <t xml:space="preserve">ILUMINACION </t>
  </si>
  <si>
    <t xml:space="preserve">LUMINARIAS TIPO REFLECTORES </t>
  </si>
  <si>
    <t xml:space="preserve">POSTE METALICO 6 MT DE ALTURA </t>
  </si>
  <si>
    <t xml:space="preserve">PEDESTAL PARA POSTE METALICO 30X30 CM </t>
  </si>
  <si>
    <t xml:space="preserve">CABLEADO PARA REFLECTORES </t>
  </si>
  <si>
    <t xml:space="preserve">ADITAMENTOS </t>
  </si>
  <si>
    <t>PORTERIA CON MALLA</t>
  </si>
  <si>
    <t xml:space="preserve">TABLERO DE BALONCESTO </t>
  </si>
  <si>
    <t>CANECAS DE BASURA EN ACERO INOX</t>
  </si>
  <si>
    <t>TRANSPORTES</t>
  </si>
  <si>
    <t>7.01</t>
  </si>
  <si>
    <t>7.02</t>
  </si>
  <si>
    <t>7.03</t>
  </si>
  <si>
    <t xml:space="preserve">SILLAS EN CONCRETO </t>
  </si>
  <si>
    <t>SUMINISTRO DE ACCESORIOS, TANQUES Y TUBERÍA</t>
  </si>
  <si>
    <t>SUMINISTRO DE RROLLOS MANGUERA PARA RIEGO POR 100 METROS  DE 2" PULGADAS</t>
  </si>
  <si>
    <t>SUMINISTRO DE ROLLOS MANGUERA PARA RIEGO POR 100 METROS  DE 1 1/2" PULGADAS</t>
  </si>
  <si>
    <t>SUMINISTRO DE RROLLOS MANGUERA PARA RIEGO POR 100 METROS  PARA RIEGO DE 1" PULGADAS</t>
  </si>
  <si>
    <t>SUMINISTRO DE RROLLOS MANGUERA PARA RIEGO POR 100 METROS DE 1/2" PULGADA</t>
  </si>
  <si>
    <t>SUMINISTRO DE UNIONES 2” REGUIO</t>
  </si>
  <si>
    <t>SUMINISTRO DE  UNIONES 1” ½ REGUIO</t>
  </si>
  <si>
    <t>SUMINISTRO DE  UNIONES 1” REGUIO</t>
  </si>
  <si>
    <t>SUMINISTRO DE  UNIONES ½” REGUIO</t>
  </si>
  <si>
    <t>SUMINISTRO DE TEE 1” ½ REGUIO</t>
  </si>
  <si>
    <t>SUMINISTRO DE TEE 1” REGUIO</t>
  </si>
  <si>
    <t>SUMINISTRO DE  TEE ½” RIEGO</t>
  </si>
  <si>
    <t>SUMINISTRO DE REDUCCION 1” ½ A ½</t>
  </si>
  <si>
    <t>SUMINISTRO DE REDUCCION 1” A ½”</t>
  </si>
  <si>
    <t>SUMINISTRO DE  CODO ½”</t>
  </si>
  <si>
    <t>SUMINISTRO DE LLAVES DE CHORRO DE 1/2”</t>
  </si>
  <si>
    <t>SUMINISTRO DE TUBOS 3” DE PRESION</t>
  </si>
  <si>
    <t>SUMINISTRO DE UNION 3” DE PRESION</t>
  </si>
  <si>
    <t>SUMINISTRO DE TANQUES 1000 LITROS PARA CADA CASA</t>
  </si>
  <si>
    <t>SUMINISTRO DE TANQUES 5000 LITROS PARA ALMACENAMIENTO DE AGUA</t>
  </si>
  <si>
    <t>SUMINISTRO TUBOS PVC GRANDE</t>
  </si>
  <si>
    <t>SUMINISTRO  TUBOS DE ½” PVC RD 13.5</t>
  </si>
  <si>
    <t>CODO PRESION DE 1/2"</t>
  </si>
  <si>
    <t>UND+C6:E28</t>
  </si>
  <si>
    <t xml:space="preserve"> BOCATOMA</t>
  </si>
  <si>
    <t>CEMENTO USO GENERAL</t>
  </si>
  <si>
    <t>ARENA</t>
  </si>
  <si>
    <t>m3</t>
  </si>
  <si>
    <t>TRITURADO</t>
  </si>
  <si>
    <t>VARILLAS DE ½ CORRUGADA 6X60</t>
  </si>
  <si>
    <t>VARILLAS 3/8 CORRUGADA 6X 60</t>
  </si>
  <si>
    <t>ROLLOS DE ALAMBRE QUEMADO</t>
  </si>
  <si>
    <t>1.02</t>
  </si>
  <si>
    <t>1.03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</si>
  <si>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</si>
  <si>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</si>
  <si>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</si>
  <si>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</si>
  <si>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</si>
  <si>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</si>
  <si>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</si>
  <si>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</si>
  <si>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</si>
  <si>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</si>
  <si>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</si>
  <si>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</si>
  <si>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</si>
  <si>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</si>
  <si>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</si>
  <si>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</si>
  <si>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</si>
  <si>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</si>
  <si>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 xml:space="preserve">MATERIAL SELECCIONADO PARA CONFORMACION DE RASANTE </t>
  </si>
  <si>
    <t>VJ/7 M3</t>
  </si>
  <si>
    <t>VIBROCOMPACTADOR DE MINIMO 8 TONELADAS</t>
  </si>
  <si>
    <t xml:space="preserve">MOTONIVELADORA </t>
  </si>
  <si>
    <t xml:space="preserve">CORTE DE AREA CALZADA CON MAQUINARIA </t>
  </si>
  <si>
    <t>2.05</t>
  </si>
  <si>
    <t xml:space="preserve">RELLENO CON MATERIAL SELECCIONADO TIPO TRITURADO DE 1 - 1/2" A 1-3/4" E=0.25 MT  INCLUYE TRANSPORTE DESDE CANTERA AUTORIZADA </t>
  </si>
  <si>
    <t>2.07</t>
  </si>
  <si>
    <t xml:space="preserve">MATERIAL SELECCIONADO TIPO SUBBASE PARA CONFORMACION DE ANDENES   INCLUYE TRANSPORTE DESDE CANTERA AUTORIZADA </t>
  </si>
  <si>
    <t>CEMENTO USO ESTRUCTURAL DE MR38  E= 0.18 METROS</t>
  </si>
  <si>
    <t xml:space="preserve">TRITURADO DE 1" PARA CONCRETO </t>
  </si>
  <si>
    <t xml:space="preserve">CEMENTO USO GENERAL </t>
  </si>
  <si>
    <t>m</t>
  </si>
  <si>
    <t>ARENA PARA ANDENES Y BORDILLO</t>
  </si>
  <si>
    <t xml:space="preserve">GRAVILLA PARA ANDENES Y BORDILLO </t>
  </si>
  <si>
    <t xml:space="preserve">SIKA PAVIMENTO 401 </t>
  </si>
  <si>
    <t>Gal</t>
  </si>
  <si>
    <t>SIKA ROD 1/4</t>
  </si>
  <si>
    <t xml:space="preserve">ACERO DE REFUEZO </t>
  </si>
  <si>
    <t>Kg</t>
  </si>
  <si>
    <t xml:space="preserve">CMENTO PARA MO </t>
  </si>
  <si>
    <t>Bl</t>
  </si>
  <si>
    <t xml:space="preserve"> COMPLEMENTARIAS</t>
  </si>
  <si>
    <t xml:space="preserve">SEÑALIZACION HORIZONTAL (PINTUTRAFICO) LÍNEA DE DEMARCACIÓN CON PINTURA </t>
  </si>
  <si>
    <t xml:space="preserve">SEÑAL VERTICAL DE TRANSITO TIPO SR, SP Y/O SI, TABLERO EN LÁMINA CON LAMINA RETRORREFLECTIVA TIPO IV (75X75 cm) </t>
  </si>
  <si>
    <t>REDUCTORES DE VELOCIDAD PLASTICO DE ALTA RESISTENCIA TIPO RESALTO (5 METROS) 100x35x5 cm</t>
  </si>
  <si>
    <t xml:space="preserve">RETROCARGADO </t>
  </si>
  <si>
    <t>ITEMS</t>
  </si>
  <si>
    <r>
      <t xml:space="preserve">SUMINISTRO DE UNIONES 2” </t>
    </r>
    <r>
      <rPr>
        <sz val="12"/>
        <color rgb="FFFF0000"/>
        <rFont val="Calibri (Cuerpo)"/>
      </rPr>
      <t>REGUIO</t>
    </r>
  </si>
  <si>
    <t xml:space="preserve">CEMENTO PARA MO </t>
  </si>
  <si>
    <t>Descripción</t>
  </si>
  <si>
    <t>Unidad</t>
  </si>
  <si>
    <t>Accesorios De Material Plástico Para Tuberías, Codo De Alta Presión De 3" En Pvc</t>
  </si>
  <si>
    <t>UN</t>
  </si>
  <si>
    <t>Accesorios De Material Plástico Para Tuberías, Reductor De 4" A 3" En Pvc</t>
  </si>
  <si>
    <t>Accesorios De Material Plástico Para Tuberías, Tubo Rde 21 De 3" En Pvc</t>
  </si>
  <si>
    <t>Accesorios De Material Plástico Para Tuberías, Unión De 3" En Pvc</t>
  </si>
  <si>
    <t>Accesorios De Material Plástico Para Tuberías, Unión De Pvc (Y Doble ) 4"</t>
  </si>
  <si>
    <t>Accesorios De Material Plástico Para Tuberías, Unión De Pvc 1"</t>
  </si>
  <si>
    <t>Accesorios De Material Plástico Para Tuberías, Unión De Pvc 1/2"</t>
  </si>
  <si>
    <t>Accesorios De Material Plástico Para Tuberías, Unión De Pvc 3/4"</t>
  </si>
  <si>
    <t>Accesorios De Material Plástico Para Tuberías; Adaptador Hembra Alta Presion En Pvc Diametro 1/2"</t>
  </si>
  <si>
    <t>Accesorios De Material Plástico Para Tuberías; Sifon Pvc Sanitario 1-1/4" Desmontable Completo</t>
  </si>
  <si>
    <t>Accesorios De Material Plástico Para Tuberías; Tee De 3/4 Pvc Presion</t>
  </si>
  <si>
    <t>Accesorios De Material Plástico Para Tuberías;Adaptador Macho Alta Presion En Pvc Diametro 1/2"</t>
  </si>
  <si>
    <t>Accesorios De Material Plástico Para Tuberías;Adaptadores Machos 2.1/2"</t>
  </si>
  <si>
    <t>Accesorios De Material Plástico Para Tuberías;Adaptadores Machos 3"</t>
  </si>
  <si>
    <t>Accesorios De Material Plástico Para Tuberías;Adaptadores Machos 4"</t>
  </si>
  <si>
    <t>Accesorios De Material Plástico Para Tuberías;Codo 90°Tuberia Pvc Alta Presion 1/2"</t>
  </si>
  <si>
    <t>Accesorios De Material Plástico Para Tuberías;Codo De 3/4" Pvc Presion</t>
  </si>
  <si>
    <t>Accesorios De Material Plástico Para Tuberías;Codo Tuberia 90° Sanitaria 3 X 2 "</t>
  </si>
  <si>
    <t>Accesorios De Material Plástico Para Tuberías;Curvas Pvc De 2" Para Alta Presion</t>
  </si>
  <si>
    <t>Accesorios De Material Plástico Para Tuberías;Tee Pvc Pulgadas ½”</t>
  </si>
  <si>
    <t>Accesorios De Polivinilo Para Tubería Y Demás Materiales Plásticos; Semicodo 3/4" Pvc Presion</t>
  </si>
  <si>
    <t>Accesorios De Polivinilo Para Tubería Y Demás Materiales Plásticos; Union De 2.1/2" Rde 21</t>
  </si>
  <si>
    <t>Accesorios De Polivinilo Para Tubería Y Demás Materiales Plásticos; Union De 4" Rde 21</t>
  </si>
  <si>
    <t>Accesorios De Polivinilo Para Tubería Y Demás Materiales Plásticos; Union De 6" Rde 13,5</t>
  </si>
  <si>
    <t>Accesorios De Polivinilo Para Tubería Y Demás Materiales Plásticos; Union De 6" Rde 21</t>
  </si>
  <si>
    <t>Accesorios De Polivinilo Para Tubería Y Demás Materiales Plásticos; Union Sanitaria 2"</t>
  </si>
  <si>
    <t>Adaptador De Tubo Plástico Pvc 4" Hembra</t>
  </si>
  <si>
    <t>Adaptador De Tubo Plástico Pvc 4" Macho</t>
  </si>
  <si>
    <t>Adaptador De Tubo Plastico Pvc 1.1/4" Macho</t>
  </si>
  <si>
    <t>Adaptador Hembra Cpvc De 1/2"</t>
  </si>
  <si>
    <t>Adaptador Hembra De 1" Pvc Instalaciones Para El Transporte De Agua De Consumo A Presion.</t>
  </si>
  <si>
    <t>Adaptador Hembra De 2" Pvc Instalaciones Para El Transporte De Agua De Consumo A Presion.</t>
  </si>
  <si>
    <t>Adaptador Hembra En Pvc De 1.1/2"</t>
  </si>
  <si>
    <t>Adaptador Hembra En Pvc De 3"</t>
  </si>
  <si>
    <t>Adaptador Hembra En Pvc De 3/4"</t>
  </si>
  <si>
    <t>Adaptador Hembra Pvc 1/2 Este Adaptador A Presión De 1/2" - En Presentación Por Unidades.</t>
  </si>
  <si>
    <t>Adaptador Macho De 1.1/2" Pvc Instalaciones Para El Transporte De Agua De Consumo A Presion.</t>
  </si>
  <si>
    <t>Adaptador Macho De 1" Pvc Instalaciones Para El Transporte De Agua De Consumo A Presion.</t>
  </si>
  <si>
    <t>Adaptador Macho De 2.1/2" Pvc Instalaciones Para El Transporte De Agua De Consumo A Presion.</t>
  </si>
  <si>
    <t>Adaptador Macho De 2" Pvc Instalaciones Para El Transporte De Agua De Consumo A Presion.</t>
  </si>
  <si>
    <t>Adaptador Macho De 3/4" Pvc Instalaciones Para El Transporte De Agua De Consumo A Presion.</t>
  </si>
  <si>
    <t>Adaptador Macho De1/2" Pvc Instalaciones Para El Transporte De Agua De Consumo A Presion.</t>
  </si>
  <si>
    <t>Adaptador Macho En Pvc De 3"</t>
  </si>
  <si>
    <t>Adaptador Macho Pvc Para Agua Caliente 1.1/2" Elaborado En Poli (Cloruro De Vinilo Cal Schedule 40)</t>
  </si>
  <si>
    <t>Adaptador Macho Pvc Para Agua Caliente 1.1/4" Elaborado En Poli (Cloruro De Vinilo Cal Schedule 40)</t>
  </si>
  <si>
    <t>Adaptador Macho Pvc Para Agua Caliente 1" Elaborado En Poli (Cloruro De Vinilo Cal Schedule 40)</t>
  </si>
  <si>
    <t>Adaptador Macho Pvc Para Agua Caliente 1/2" Elaborado En Poli (Cloruro De Vinilo Cal Schedule 40)</t>
  </si>
  <si>
    <t>Adaptador Macho Pvc Para Agua Caliente 2" Elaborado En Poli (Cloruro De Vinilo Cal Schedule 40)</t>
  </si>
  <si>
    <t>Adaptador Macho Pvc Para Agua Caliente 3/4" Elaborado En Poli (Cloruro De Vinilo Cal Schedule 40)</t>
  </si>
  <si>
    <t>Adaptador Pvc Presión Hembra 2½"</t>
  </si>
  <si>
    <t>Adaptadores Presión Pvc Hembra 1.1/4"</t>
  </si>
  <si>
    <t>Alambre Acero Electro Galvanizado Calibre 12 Por 25 Kilos</t>
  </si>
  <si>
    <t>Alambre Acero Electro Galvanizado Calibre 14 Por 25 Kilos</t>
  </si>
  <si>
    <t>Alambre Acero Electro Galvanizado Calibre 16 Por 25 Kilos</t>
  </si>
  <si>
    <t>Alambre Acero Electro Galvanizado Calibre 18 Por 25 Kilos</t>
  </si>
  <si>
    <t>Alambre Calibre 18 Galvanizado En Acero X 1 Kilo</t>
  </si>
  <si>
    <t>Anticorrosivo</t>
  </si>
  <si>
    <t>GAL</t>
  </si>
  <si>
    <t>Anticorrosivo Blanco 1/4 gal</t>
  </si>
  <si>
    <t>Anticorrosivo Cromato De Zinc</t>
  </si>
  <si>
    <t>Anticorrosivo De Rápido Secado y Adherencia Sobre Metales Ferrosos Presentación 1/4 Galón</t>
  </si>
  <si>
    <t>Anticorrosivo De Rapido Secado Y Adherencia Sobre Metales Ferrosos, Colores Variados</t>
  </si>
  <si>
    <t>Anticorrosivo Galon 5000 Cc</t>
  </si>
  <si>
    <t>Anticorrosivo Gris X Galon</t>
  </si>
  <si>
    <t>Anticorrosivo Premium</t>
  </si>
  <si>
    <t>Anticorrosivo Rojo Oxido 1/4 galón</t>
  </si>
  <si>
    <t>Anticorrosivo Santiando Blanco 1/4 galón</t>
  </si>
  <si>
    <t>Arena Blanca De Rio Lavada: Para Construcción</t>
  </si>
  <si>
    <t>Arena Concreto A Granel: Arena De Uso En La Construcción; Para Concreto. Presentación: Por M3.</t>
  </si>
  <si>
    <t>Arena De Cantera</t>
  </si>
  <si>
    <t>Arena De Concreto * Bulto X 50 Kg</t>
  </si>
  <si>
    <t>Arena De Pega X 40 Kg Bulto</t>
  </si>
  <si>
    <t>Arena De Peña o arena amarilla</t>
  </si>
  <si>
    <t>Arena De Peña Negra Semilavada Para Revoque O Pañete</t>
  </si>
  <si>
    <t>Arena De Peña Presentacion Bulto 40 Kilos</t>
  </si>
  <si>
    <t>Arena De Revoque X Bulto de 50 kilos</t>
  </si>
  <si>
    <t>Arena De Rio</t>
  </si>
  <si>
    <t>Arena De Rio: Presentación Bulto Por 40 Kilos</t>
  </si>
  <si>
    <t>Arena Fina Tipo Peldar.</t>
  </si>
  <si>
    <t>Arena Lavada De Revoque M3</t>
  </si>
  <si>
    <t>Arena Lavada X Bulto De 40 Kilos.</t>
  </si>
  <si>
    <t>Arena Negra: Arena De Uso En La Construcción; Para Concreto. Presentación: Saco Por 40Kg.</t>
  </si>
  <si>
    <t>Arena Silicea Malla 10 - 2.0Mm (50Kg)</t>
  </si>
  <si>
    <t>Arena Silicea Malla 20 - 0.85Mm (50Kg)</t>
  </si>
  <si>
    <t>Arena Silicea Malla 40 - 0.425Mm (50Kg)</t>
  </si>
  <si>
    <t>Arena Silicea Malla 50 - 0.30Mm (50Kg)</t>
  </si>
  <si>
    <t>Arenas Industriales; Arena De Pozo</t>
  </si>
  <si>
    <t>Arenas Industriales;Arena Lavada Mt - (Para Uso En Obras Residenciales Y Comerciales)</t>
  </si>
  <si>
    <t>Bajante Tradicional Seccion 6,5X6,2 Cm Tramos De 3M</t>
  </si>
  <si>
    <t>Balde Negro De Construcción</t>
  </si>
  <si>
    <t>Barra Corrugada De Acero, Con Diámetro De 1/2" Y Con Una Longitud De 6 M</t>
  </si>
  <si>
    <t>Barra Corrugada De Acero, Con Diámetro De 1/4" Y Con Una Longitud De 6 M</t>
  </si>
  <si>
    <t>Barra Corrugada De Acero, Con Diametro De 6Mm Y Con Una Lingitud De 6M</t>
  </si>
  <si>
    <t>Barra De Acero Corrugada De 3/8Pulg X 6M, Según Ntc 2289 De 60.000 Psi.W</t>
  </si>
  <si>
    <t>Base Pintura Blanca X Galon</t>
  </si>
  <si>
    <t>Bases Y Pinturas Anticorrosivas; Base Pintura Diversos Colores X Galón</t>
  </si>
  <si>
    <t>Bisagra 105*35 Mm</t>
  </si>
  <si>
    <t>Bisagra 3" Por 1/2". Par</t>
  </si>
  <si>
    <t>Bisagra 3/8</t>
  </si>
  <si>
    <t>Bisagra 3X3"</t>
  </si>
  <si>
    <t>Bisagra Cobre Cabeza Redonda 1-1/2 Pulg: Accesorios Para Las Puertas. Presentación: Set De 2Und.</t>
  </si>
  <si>
    <t>Bisagra Cobre Cabeza Redonda 3 Pulg: Accesorios Para Las Puertas. Presentación: Set De 2Und.</t>
  </si>
  <si>
    <t>Bisagra Cobre Nudo Cabeza Plana 2-½" (Accesorios Puertas, Crobre)</t>
  </si>
  <si>
    <t>Bisagra Cobre Nudo Cabeza Plana 3" (Accesorios Puertas, Crobre)</t>
  </si>
  <si>
    <t>Bisagra Cobre Nudo Cabeza Plana 3-½" (Accesorios Puertas, Crobre)</t>
  </si>
  <si>
    <t>Bisagra Comun 2.1/2" Cobre *Par*</t>
  </si>
  <si>
    <t>Bisagra Común 3 1/2" cobre par</t>
  </si>
  <si>
    <t>Bisagra Común 3" cobre par</t>
  </si>
  <si>
    <t>Bisagra De Soldar Con Alas En Acero Inoxidable A-304</t>
  </si>
  <si>
    <t>Bisagra Escondida Parche</t>
  </si>
  <si>
    <t>Bisagra Extralarga 5/8</t>
  </si>
  <si>
    <t>Bisagra Golpe Pavonada 2 X 11/2</t>
  </si>
  <si>
    <t>Bisagra Hidraulica Para Puerta Pivotante Con Caja Empotrada A Piso Tipo Speedy O Similar</t>
  </si>
  <si>
    <t>Bisagra Nudo Cob.2 * 2</t>
  </si>
  <si>
    <t>Bisagra Omega 3"</t>
  </si>
  <si>
    <t>Bisagra Pistón 3/8"</t>
  </si>
  <si>
    <t>Bisagra Tipo Tipo Piano 1 1/2"</t>
  </si>
  <si>
    <t>Bisagra Tubular De 3/8"</t>
  </si>
  <si>
    <t>Bisagra Vaiven Para Muro 3"</t>
  </si>
  <si>
    <t>Bisagras 2"</t>
  </si>
  <si>
    <t>Bisagras Aluminio 3"</t>
  </si>
  <si>
    <t>Bisagras De 1 1/2Presentación Por Unidades.</t>
  </si>
  <si>
    <t>Bisagras Para Puerta De Dos Piezas Tipo Libro</t>
  </si>
  <si>
    <t>Bloque De Ladrillo De Alta Calidad Y Resistencia N° 5 De 12 X 20X30 Cm Unidad</t>
  </si>
  <si>
    <t>Bombillo 15 W Ahorrador Led</t>
  </si>
  <si>
    <t>Bombillo 200W 120V</t>
  </si>
  <si>
    <t>Bombillo 200W 220V Bombilla Incandescente De Rosca E27</t>
  </si>
  <si>
    <t>Bombillo 20W Ahorrador Led</t>
  </si>
  <si>
    <t>Bombillo 45W Ahorrador Led</t>
  </si>
  <si>
    <t>Bombillo Ahorrador 20W</t>
  </si>
  <si>
    <t>Bombillo Ahorrador 42W</t>
  </si>
  <si>
    <t>Bombillo Ahorrador 45W.</t>
  </si>
  <si>
    <t>Bombillo Ahorrador De 27W 3</t>
  </si>
  <si>
    <t>Bombillo Ahorrador Espiral 30W</t>
  </si>
  <si>
    <t>Bombillo Ahorrador Espiral 65W</t>
  </si>
  <si>
    <t>Bombillo Ahorrador Espiral Media De 20 W Luz Blanca Vida Util 8000 Horas aproximadamente.</t>
  </si>
  <si>
    <t>Bombillo Ahorrador Espiral Media De 45 W Luz Blanca Vida Util 8000 Horas aproximadamente</t>
  </si>
  <si>
    <t>Bombillo Ahorrador X Unidad 65W Forma De Bombillo Espiral Luz Fria</t>
  </si>
  <si>
    <t>Bombillo De 11 W A 110 - 120 Voltios Ahorrador</t>
  </si>
  <si>
    <t>Bombillo De Led 20W E27 1700 Lúmenes Luz Fría</t>
  </si>
  <si>
    <t>Bombillo De Led 9W Ahorro De Energia</t>
  </si>
  <si>
    <t>Bombillo Dicroico Led 5 W</t>
  </si>
  <si>
    <t>Bombillo Led 10W</t>
  </si>
  <si>
    <t>Bombillo Led 11 W</t>
  </si>
  <si>
    <t>Bombillo Led 20W Espiral 120V Luz Dia</t>
  </si>
  <si>
    <t>Bombillo Led 30 W</t>
  </si>
  <si>
    <t>Bombillo Led 65W 4224Lm 120V 60 Hz 8000 Hr. Luz Dia</t>
  </si>
  <si>
    <t>Bombillo Led 7W Espiral 120V Luz Dia</t>
  </si>
  <si>
    <t>Bombillo Led 806 Lúmenes 9.5W Rosca Luz Blanca</t>
  </si>
  <si>
    <t>Bombillo Led De 10,5 W</t>
  </si>
  <si>
    <t>Bombillo Led De 14 W</t>
  </si>
  <si>
    <t>Bombillo Led De 15 W</t>
  </si>
  <si>
    <t>Bombillo Led De 18 W</t>
  </si>
  <si>
    <t>Bombillo Led De 20 W</t>
  </si>
  <si>
    <t>Bombillo Led De 20 W Luz Blanca</t>
  </si>
  <si>
    <t>Bombillo Led De 30 W</t>
  </si>
  <si>
    <t>Bombillo Led De 30 W Luz Blanca</t>
  </si>
  <si>
    <t>Bombillo Led De 40 W</t>
  </si>
  <si>
    <t>Bombillo Led De 40 W Luz Blanca</t>
  </si>
  <si>
    <t>Bombillo Led De 6 W</t>
  </si>
  <si>
    <t>Bombillo Led De 8.5 W</t>
  </si>
  <si>
    <t>Bombillo Led Estándar 6W Rosca E27 15000 Horas De Vida Útil Luz Cálida. Voltaje 110-120 Voltios</t>
  </si>
  <si>
    <t>Bombillo Led Estándar 6W, 15000 Horas De Vida Útil Luz Blanca</t>
  </si>
  <si>
    <t>Bombillo Led Gu10 Con Socket Luz Blanca</t>
  </si>
  <si>
    <t>Bombillo Led Par 30 Luz 3500K Dimerizable</t>
  </si>
  <si>
    <t>Bombillo Led Tipo Vela Rosca E14 Luz Blanca, Color Blanco</t>
  </si>
  <si>
    <t>Bombillo Luz Led 10 W Gu 10 Con Socket</t>
  </si>
  <si>
    <t>Bombillo Tipo Vela Transparente</t>
  </si>
  <si>
    <t>Bombillos De Gas (Neón Y Similares); Bombilla Ecualogeno 70 W Iluminarias Led</t>
  </si>
  <si>
    <t>Bombillos De Gas (Neón Y Similares); Bombillo Ahorrador 15 Watt Tubular Iluminarias Led</t>
  </si>
  <si>
    <t>Bombillos De Gas (Neón Y Similares); Bombillo Ahorrador De 32 Watt Tubular Iluminarias Led</t>
  </si>
  <si>
    <t>Bombillos De Gas (Neón Y Similares); Bombillo Ahorrador De 45Watt Tubular Iluminarias Led</t>
  </si>
  <si>
    <t>Bombillos De Gas (Neón Y Similares); Bombillo Ahorrador De 9 Watt Tubular Iluminarias Led</t>
  </si>
  <si>
    <t>Bombillos De Gas (Neón Y Similares); Bombillo Led 3,5W T=100-240V Aclarar Iluminarias Led</t>
  </si>
  <si>
    <t>Bombillos De Gas (Neón Y Similares); Bombillo Tipo Led De Potencia 6.5W Iluminarias Led</t>
  </si>
  <si>
    <t>Bombillos De Gas (Neón Y Similares); Ilunminarias Led 25 Watts</t>
  </si>
  <si>
    <t>Bombillos De Gas (Neón Y Similares); Tubo Fluorescente 2*48</t>
  </si>
  <si>
    <t>Bombillos De Gas (Neón Y Similares);  Tubo Fluorescente T-12 F-20 Ref Eh-1257</t>
  </si>
  <si>
    <t>Bombillos De Gas (Neón Y Similares);Tubo Fluorescente 2*48 Iluminarias Led</t>
  </si>
  <si>
    <t>Bombillos De Gas (Neón Y Similares); Tubo Fluorescente 2*96 Iluminarias Led</t>
  </si>
  <si>
    <t>Bombillos De Gas (Neón Y Similares); Tubo Fluorescente 32Watt -T 8 Iluminarias Led</t>
  </si>
  <si>
    <t>Bombillos De Gas (Neón Y Similares); Tubo Fluorescente Slim Line 39 Watt T12 Iluminarias Led</t>
  </si>
  <si>
    <t>Bombillos De Gas (Neón Y Similares); Tubo Fluorescente T-12 F-20 Ref Eh-1257 Iluminarias Led</t>
  </si>
  <si>
    <t>Bombillos De Gas (Neón Y Similares);Bombillo De 150W</t>
  </si>
  <si>
    <t>Bombillos Potencia 42 Volts, 9 Watts Eficiencia Luminosa 50Lm/N Luz Blanca Redondo</t>
  </si>
  <si>
    <t>Bombillos Potencia 42 Volts, 9 Watts Eficiencia Luz Blanca Espiral</t>
  </si>
  <si>
    <t>Breaker Eléctrico De 1 Polo X 60 Amperios Atornillable. Presentación: Unidad.</t>
  </si>
  <si>
    <t>Breaker Eléctrico De 20 Amperios Unipolar. Presentación: Unidad.</t>
  </si>
  <si>
    <t>Breaker Eléctrico De 30 Amperios Unipolar. Presentación: Unidad.</t>
  </si>
  <si>
    <t>Breaker Eléctrico De 50 Amp. Presentación: Unidad.</t>
  </si>
  <si>
    <t>Breaker Eléctrico Industrial De 100 A 125 Amperios, 3 Polos. Presentación: Unidad.</t>
  </si>
  <si>
    <t>Breaker Eléctrico Industriales De 20 Amperios Abb. Presentación: Unidad.</t>
  </si>
  <si>
    <t>Breaker Industriales De 30 Amperios</t>
  </si>
  <si>
    <t>Breaker Industriales De 50 Amperios</t>
  </si>
  <si>
    <t>Breaker O Pin De Corte Monopolar Riel 20 Amperios</t>
  </si>
  <si>
    <t>Breaker O Pin De Corte Riel Din 3X60 - Presentación Por Unidades.</t>
  </si>
  <si>
    <t>Brida 12" Incluye Pernos, Tuercas, Empaque.</t>
  </si>
  <si>
    <t>Brida 14" Incluye Pernos, Tuercas, Empaque.</t>
  </si>
  <si>
    <t>Brida Ajustable Pvc-P 3" Sh80, 150 Psi.</t>
  </si>
  <si>
    <t>Brida Ajustable Pvc-P 4" Sh80, 150 Psi.</t>
  </si>
  <si>
    <t>Brida Ajustable Pvc-P 6" Sh80, 150 Psi.</t>
  </si>
  <si>
    <t>Brida Ajustable Pvc-P 8" Sh80, 150 Psi.</t>
  </si>
  <si>
    <t>Brida En Pvc Union Soldada 10" Van Stone Sch80</t>
  </si>
  <si>
    <t>Brida En Pvc Union Soldada 3" Sch 80</t>
  </si>
  <si>
    <t>Brida En Pvc Union Soldada 4" Van Stone Sch80</t>
  </si>
  <si>
    <t>Brida En Pvc Union Soldada 6" Sch 80</t>
  </si>
  <si>
    <t>Brida En Pvc Union Soldada 6" Van Stone Sch80</t>
  </si>
  <si>
    <t>Brida En Pvc Union Soldada 8" Van Stone Sch80</t>
  </si>
  <si>
    <t>Brida Loca De 3"</t>
  </si>
  <si>
    <t>Brida Loca De 4"</t>
  </si>
  <si>
    <t>Brida Loca De 8"</t>
  </si>
  <si>
    <t>Brida Ranurada 2"</t>
  </si>
  <si>
    <t>Brida Ranurada 3"</t>
  </si>
  <si>
    <t>Brida Ranurada 6"</t>
  </si>
  <si>
    <t>Brida Loca 10"</t>
  </si>
  <si>
    <t>Brocha 1 1/2"</t>
  </si>
  <si>
    <t>Brocha 1"</t>
  </si>
  <si>
    <t>Brocha 1/2"</t>
  </si>
  <si>
    <t>Brocha 2"</t>
  </si>
  <si>
    <t>Brocha 2" 1/2 Cerdas Naturales</t>
  </si>
  <si>
    <t>Brocha 2" 1/2"</t>
  </si>
  <si>
    <t>Brocha 2" Cerdas Naturales</t>
  </si>
  <si>
    <t>Brocha 3" Cerdas Naturales Chinas Blancas</t>
  </si>
  <si>
    <t>Brocha 3""</t>
  </si>
  <si>
    <t>Brocha 4"</t>
  </si>
  <si>
    <t>Brocha 4" Cerdas Naturales Chinas Blancas</t>
  </si>
  <si>
    <t>Brocha 5" Cerdas Naturales Chinas Blancas</t>
  </si>
  <si>
    <t>Brocha Cerda China Profesional De 4" Mango De Madera 1 Cm Grosor Por 3 Cm De Espesor</t>
  </si>
  <si>
    <t>Brocha Cerda Mona De 2 " Ideal Para Pinturas A Base De Aceite</t>
  </si>
  <si>
    <t>Brocha Cerda Mona Profesional De 2" Mango De Madera 1Cm Grosor Por 3Cm De Espesor</t>
  </si>
  <si>
    <t>Brocha Cerda Mona Profesional De 3" Mango De Pasta 1Cm Grosor Por 3Cm De Espesor</t>
  </si>
  <si>
    <t>Brocha Cerda Mona Profesional De 4" Mango De Pasta</t>
  </si>
  <si>
    <t>Brocha Cerda Mona Profesional De 5" Mango De Pasta 1Cm Grosor Por 3Cm De Espesor</t>
  </si>
  <si>
    <t>Brocha Cerda Mona Profesional De 6" Mango De Pasta 1Cm Grosor Por 3Cm De Espesor</t>
  </si>
  <si>
    <t>Brocha De Pintura De Pared De 3" Con Cerda China Negra</t>
  </si>
  <si>
    <t>Brocha De Pintura De Pared, De 2 ", Cerda China Negra, Mango De Plástico</t>
  </si>
  <si>
    <t>Brocha De Pintura De Pared, De 3 ", Cerda China Negra, Mango De Plástico</t>
  </si>
  <si>
    <t>Brocha De Pintura De Pared, De 3" De Ancho, X 1" De Grueso, De 3 3/4", Con Mango De Madera.</t>
  </si>
  <si>
    <t>Brocha De Pintura De Pared, De 3", Cerda China Negra, Mango De Madera.</t>
  </si>
  <si>
    <t>Brocha De Pintura De Pared, De 4" De Ancho, X 1" De Grueso, De 4 1/4", Con Mango De Madera.</t>
  </si>
  <si>
    <t>Brocha De Pintura De Pared, De 4", Cerda China Negra, Mango De Madera</t>
  </si>
  <si>
    <t>Brocha De Pintura De Pared, De 5 ", Cerda China Negra, Mango De Plástico</t>
  </si>
  <si>
    <t>Brocha De Pintura De Pared, De 5", Cerda China Negra, Mango De Madera.</t>
  </si>
  <si>
    <t>Brocha Natural De 1 1/2" Para Pintar En Interiores Y Exteriores</t>
  </si>
  <si>
    <t>Brocha Natural De 1" Para Pintar En Interiores Y Exteriores</t>
  </si>
  <si>
    <t>Brocha Para Barniz, De 2 1/2" De Ancho, Con Cerda Mona, Con Mango Plástico</t>
  </si>
  <si>
    <t>Brocha Para Barniz, De 3" Cerdas 100% Natural, De Dureza Intermedia, Con Mango De Madera.</t>
  </si>
  <si>
    <t>Brocha Para Pintura De Pared, De 6", Con Cerda China Negra, Con Mango De Madera</t>
  </si>
  <si>
    <t>Brocha Profesional 1"</t>
  </si>
  <si>
    <t>Brochas De 6” Cerda Mango Plastico</t>
  </si>
  <si>
    <t>Brochas Pelo De Mona De 1"Tipo: Brochas</t>
  </si>
  <si>
    <t>Brochas Pelo De Mona De 2" - Presentación Por Unidades.</t>
  </si>
  <si>
    <t>Brochas Pelo De Mona De 3" - Presentación Por Unidades.</t>
  </si>
  <si>
    <t>Bulto Cemento Blanco Tipo 1 Presentacion 20 Kg.</t>
  </si>
  <si>
    <t>Bulto Cemento Blanco Tipo 1 Presentacion 40 Kg.</t>
  </si>
  <si>
    <t>Bulto Cemento Gris Prsentacion 25 Kg</t>
  </si>
  <si>
    <t>Bulto De Cemento Por 42.5 Kilos</t>
  </si>
  <si>
    <t>Bulto Yeso Blanco Bulto X 25Kg</t>
  </si>
  <si>
    <t>Cabo En Madera Para Pala Larga</t>
  </si>
  <si>
    <t>Cabo En Madera Para Pica</t>
  </si>
  <si>
    <t>Cadena Eslabonada, Calibrada, De Acero, Con Un Diametro De 1/4"</t>
  </si>
  <si>
    <t>M</t>
  </si>
  <si>
    <t>Cadena Galvanizada 1/4" 10 Metros</t>
  </si>
  <si>
    <t>Cadena Galvanizada De 1/4"</t>
  </si>
  <si>
    <t>Cadena Microsoldada De 3/8 Galvanizada</t>
  </si>
  <si>
    <t>Caja 2 X 4 Pvc Standard</t>
  </si>
  <si>
    <t>Caja Circuito De Alimentación De Energía Con Breaker Trifásico A 100 Amperios 18 Circuitos</t>
  </si>
  <si>
    <t>Caja Circuito De Alimentación De Energía Con Breaker Trifásico A 100 Amperios 8 Circuitos</t>
  </si>
  <si>
    <t>Caja De Breaker Caja Monofasica 4 Circuitos S/ Metálica Color Gris Pintura Electrostática Puerta</t>
  </si>
  <si>
    <t>Caja De Paso Metalica 15X15X10 Cm Con Chapa</t>
  </si>
  <si>
    <t>Caja Doble Conduit Pvc Medidas 107*107 Mm</t>
  </si>
  <si>
    <t>Caja Pvc 2400 Sistema Electrico</t>
  </si>
  <si>
    <t>Caja Pvc 5800 Sistema Electrico</t>
  </si>
  <si>
    <t>Caja Sencilla En Pvc Para Punto Electrico De 103 X 60 X 45 Mm</t>
  </si>
  <si>
    <t>Cajas Pvc Con Suplementos 10 - Presentación Por Unidades.</t>
  </si>
  <si>
    <t>Cal (Kilos)</t>
  </si>
  <si>
    <t>KG</t>
  </si>
  <si>
    <t>Cal Dolomita (Cao 32% Mgo 17%)</t>
  </si>
  <si>
    <t>Cal Hidratada</t>
  </si>
  <si>
    <t>Cal Hidratada Bulto X 10 Kg</t>
  </si>
  <si>
    <t>Cal Viva X 10 Kg</t>
  </si>
  <si>
    <t>Cal Viva X 25 Kilos</t>
  </si>
  <si>
    <t>Cal Viva, Presentación De 40 Kg.</t>
  </si>
  <si>
    <t>Canaleta 43 (0,43X6,50) ., En Fibrocemento.</t>
  </si>
  <si>
    <t>Canaleta 90 (0,90X9,00M) Eternit O Equivalente, En Fibrocemento.</t>
  </si>
  <si>
    <t>Canaleta Blanca De 20X12Mm - (En Plástico, Para Conducir Cables Eléctricos)</t>
  </si>
  <si>
    <t>Canaleta De 6 Mt De Largo X 20 Cm De Ancho Calibre 16 Altura De 12 Cms</t>
  </si>
  <si>
    <t>Canaleta Industrial 24.5X15 Cm. .</t>
  </si>
  <si>
    <t>Canaleta Instalacion De Redes Plastico Blanco Con Adhesivo De 1/2 Cm. Unidad</t>
  </si>
  <si>
    <t>Canaleta Metalica Con Division 10X4 Cm Lamina Cold Rolled Cal 22 Incluye Al Menos Dos Troquelesx M</t>
  </si>
  <si>
    <t>Canaleta Para Lamina Drywall 0.85 Mm Paral Fc 140*41.2 X 2.44 Mt</t>
  </si>
  <si>
    <t>Canaleta Perfil 43, De 0,43 X 6 M</t>
  </si>
  <si>
    <t>Canaleta Plastica 40Mm X25Mm Para Cable X2 Metros De Larga Adhesiva</t>
  </si>
  <si>
    <t>Canaleta Plastica Blanca 100X45</t>
  </si>
  <si>
    <t>Canaleta Plástica Blanca 40X25 Con División</t>
  </si>
  <si>
    <t>Canaleta Plastica Blanca 60X40 Con División</t>
  </si>
  <si>
    <t>Canaleta Plastica Con Adhesivo Azul 30 Mm X 10Mm: En Pvc, 30Mm*10Mm, Incluye Cinta Adhesiva Azul</t>
  </si>
  <si>
    <t>Canaleta Plastica De 2Cm X2M</t>
  </si>
  <si>
    <t>Canaletas 40X25 Blanca</t>
  </si>
  <si>
    <t>Canaletas 60X13 Blanca – Piso</t>
  </si>
  <si>
    <t>Candado #60</t>
  </si>
  <si>
    <t>Candado #870 Candado De Alta Seguridad Acero Templado X 70 Mm.</t>
  </si>
  <si>
    <t>Candado 30 Mm Tipo Industrial Protección Intemperie</t>
  </si>
  <si>
    <t>Candado 50 Mm Tipo Industrial Protección Intemperie</t>
  </si>
  <si>
    <t>Candado 60 Mm Tipo Industrial Protección Intemperie</t>
  </si>
  <si>
    <t>Candado Anticizalla 70Mm - (Caja Serguridad, Acero Endurecido, 7,0Cm Acho Aprox)</t>
  </si>
  <si>
    <t>Candado Anticizalla 90 Mm - (Cajas De Serguridad En Acero Endurecido De 6 Cm)</t>
  </si>
  <si>
    <t>Candado Blindado 60 Mm - (En Acero Endurecido, Metálico De 6,0 Cm Ancho Aprox)</t>
  </si>
  <si>
    <t>Candado Blindado 70 Mm - (En Acero Endurecido, Metálico De 7,0 Cm Ancho Aprox)</t>
  </si>
  <si>
    <t>Candado Blindado 80 Mm</t>
  </si>
  <si>
    <t>Candado De Alta Seguridad (70 De Ancho X14 De Diámetro X 17 De Espacio Libre De Arco)</t>
  </si>
  <si>
    <t>Candado De Alta Seguridad Acero Templado X 70 Mm</t>
  </si>
  <si>
    <t>Candado Encauchetado 71 Mm</t>
  </si>
  <si>
    <t>Candado Globe # 50</t>
  </si>
  <si>
    <t>Candado Grande # 50 Segure</t>
  </si>
  <si>
    <t>Candado Italiano 30Mm</t>
  </si>
  <si>
    <t>Candado Italiano 70 Mm</t>
  </si>
  <si>
    <t>Candado Laminado Acero 30 Mm.</t>
  </si>
  <si>
    <t>Candado Laminado Acero 40 Mm.</t>
  </si>
  <si>
    <t>Candado Laton 60 Mm</t>
  </si>
  <si>
    <t>Candado Seguridad Cuello Alto 50 Mm - (Caja Serguridad, Acero Endurecido, 5,0 Cm Acho Aprox)</t>
  </si>
  <si>
    <t>Candado Tipo Alemán 40 Mm - (En Acero Endurecido, Metálico De 4,0 Cm Ancho Aprox)</t>
  </si>
  <si>
    <t>Candado Tipo Alemán 50Mm - (En Acero Endurecido, Metálico De 5,0Cm Ancho Aprox)</t>
  </si>
  <si>
    <t>Candado Tipo Alemán 70Mm - (En Acero Endurecido, Metálico De 7,0Cm Ancho Aprox)</t>
  </si>
  <si>
    <t>Candado Tipo Barrilito 60 Mm</t>
  </si>
  <si>
    <t>Candado Tipo Italiano De 60 Mm.</t>
  </si>
  <si>
    <t>Candados;Candado Anticizalla 90Mm - (Cajas De Serguridad En Acero Endurecido De 6Cm)</t>
  </si>
  <si>
    <t>Candados;Candado Blindado 60Mm - (En Acero Endurecido, Metálico De 6,0Cm Ancho Aprox)</t>
  </si>
  <si>
    <t>Capacete Roscado En Aluminio Para Tuberia Imc Galvanizada De 1"</t>
  </si>
  <si>
    <t>Capacete Roscado En Aluminio Para Tuberia Imc Galvanizada De 2"</t>
  </si>
  <si>
    <t>Capacete Roscado En Aluminio Para Tuberia Imc Galvanizada De 3"</t>
  </si>
  <si>
    <t>Capacete Roscado En Aluminio Para Tuberia Imc Galvanizada De 4"</t>
  </si>
  <si>
    <t>Carretilla Grande P/Plastico R/Neumatica</t>
  </si>
  <si>
    <t>Carreto De Nylon Para Guadaña X 100 Metros</t>
  </si>
  <si>
    <t>Casquillos Para Tubos Plasticos Pvc 20 Mm</t>
  </si>
  <si>
    <t>Cemento Blanco</t>
  </si>
  <si>
    <t>Cemento Blanco 20Kg - (De Uso General Para Construcción)</t>
  </si>
  <si>
    <t>Cemento Blanco 40Kg - (De Uso General Para Construcción)</t>
  </si>
  <si>
    <t>Cemento Blanco Tipo 3, Presentación De 40 Kg.</t>
  </si>
  <si>
    <t>Cemento De Contacto - Galón.</t>
  </si>
  <si>
    <t>Cemento Gris</t>
  </si>
  <si>
    <t>Cemento Gris 50Kl - (De Uso General Para Construcción)</t>
  </si>
  <si>
    <t>Cemento Gris 5Kl - (De Uso General Para Construcción)</t>
  </si>
  <si>
    <t>Cemento Plastico Tapagoteras 1/1</t>
  </si>
  <si>
    <t>Cemento Plastico Tapagoteras 1/4</t>
  </si>
  <si>
    <t>Cepillo De Acero De 18"</t>
  </si>
  <si>
    <t>Cerradura 396-Rs Izquierda - (De Sobreponer, Para Uso En Entradas Principales)</t>
  </si>
  <si>
    <t>Cerradura 987 Izquierda Derecha - (Para Uso En Puertas, Con Doble Pasador, Tres Golpes)</t>
  </si>
  <si>
    <t>Cerradura Alcoba Tipo Pera Satinada</t>
  </si>
  <si>
    <t>Cerradura Alcoba De Manija Cromada</t>
  </si>
  <si>
    <t>Cerradura Alcoba Madera Dorada 3 Unidades - (Cerraduras Pomo, Madera Dorada)</t>
  </si>
  <si>
    <t>Cerradura Baño De Manija Cromada</t>
  </si>
  <si>
    <t>Cerradura Baño Tipo Pera Satinada</t>
  </si>
  <si>
    <t xml:space="preserve">Cerradura Bell Wood Pomo Madera - Baño </t>
  </si>
  <si>
    <t xml:space="preserve">Cerradura Cerrojo Doble Llave - Tipo Schlage </t>
  </si>
  <si>
    <t>Cerradura Cerrojo Llave Volteador -</t>
  </si>
  <si>
    <t>Cerradura Cilindrica De Manija Tipo Jupiter O Similar, Acabado Cromado Mate.</t>
  </si>
  <si>
    <t>Cerradura Cilindrica Para Oficina Doble Seguridad</t>
  </si>
  <si>
    <t>Cerradura Cilíndrica, Para Alcoba Con Llaves, Pestillo Sencillo, Cilindro De Volteadores, Aluminio</t>
  </si>
  <si>
    <t>Cerradura Cilíndrica, Para Alcoba, Pestillo Sencillo, Cilindro De Pines, Pomo Madera</t>
  </si>
  <si>
    <t>Cerradura Cuadrada En Acero Inoxidable 304 Con Acabado Satinado, Para Puerta De De Vidrio.</t>
  </si>
  <si>
    <t>Cerradura De Manija Accent Acabado Anticado Cromo Mate-</t>
  </si>
  <si>
    <t>Cerradura De Mueble Metalica 1560.</t>
  </si>
  <si>
    <t>Cerradura De Seguridad (Llave - Llave)</t>
  </si>
  <si>
    <t>Cerradura De Sobreponer 500Mm</t>
  </si>
  <si>
    <t>Cerradura Doble Seguridad Pomo Cromada Mate .</t>
  </si>
  <si>
    <t>Cerradura Entrada Bola Anticado - (Cerraduras Pomo, En Acero)</t>
  </si>
  <si>
    <t>Cerradura Para Alcoba Cerradura Alcoba 5831 A P/B Madera Clara Escudo Dorado Ka</t>
  </si>
  <si>
    <t>Cerradura Para Entrada Pomo 53*64Mm</t>
  </si>
  <si>
    <t>Cerradura Tipo Pera Madera Para Alcoba</t>
  </si>
  <si>
    <t>Cerradura Tipo Pera Madera Para Baño</t>
  </si>
  <si>
    <t>Cerraduras Para Puertas; Chapa De Seguridad</t>
  </si>
  <si>
    <t>Cerraduras Para Puertas; Chapa Para Puertas</t>
  </si>
  <si>
    <t>Chapa Bola Pestillo Doble De Seguridad</t>
  </si>
  <si>
    <t>Chapa Cerradura Alcoba Madera Plateada.</t>
  </si>
  <si>
    <t>Chapa Cerrojo Seguridad 170 1/4 Llave Punto Cromada. Presentacion Por Unidades</t>
  </si>
  <si>
    <t>Chapa Cilíndrica 747</t>
  </si>
  <si>
    <t>Chapa De Poma 5304 O Similares Cerradura Con Mecanismo Cilíndrico Función Para Entrada (Con Llave)</t>
  </si>
  <si>
    <t>Chapa De Poma 5316 O Similares Cerradura Con Mecanismo Cilíndrico Función Para Entrada (Con Llave)</t>
  </si>
  <si>
    <t>Chapa De Seguridad Para Puerta</t>
  </si>
  <si>
    <t>Chapa De Sobre Poner</t>
  </si>
  <si>
    <t>Chapa De Sobreponer 987 O</t>
  </si>
  <si>
    <t>Chapa Forte Izquierda 3593</t>
  </si>
  <si>
    <t>Chapa Mad Dord Ref. 1251</t>
  </si>
  <si>
    <t>Chapa Para Gaveta</t>
  </si>
  <si>
    <t>Chapa Pico Loro Doble Cilindro</t>
  </si>
  <si>
    <t>Chapa Puerta Vf-6 Bei Der.</t>
  </si>
  <si>
    <t>Chapa Puerta Vf-6 Bei Izq</t>
  </si>
  <si>
    <t>Chapas Metalicas De Bola</t>
  </si>
  <si>
    <t>Chapas O Pomos Para Puerta</t>
  </si>
  <si>
    <t>Chapas O Pomos Para Puerta De Alcobas</t>
  </si>
  <si>
    <t>Chapas O Pomos Para Puerta De Alcobas En Aluminio</t>
  </si>
  <si>
    <t>Chapas Para Puerta Metalica De Doble Guarda Cerradura 3610 Der Llave Multipunto Yale Tdt</t>
  </si>
  <si>
    <t>Chapas Referencia 111 O</t>
  </si>
  <si>
    <t>Cinta Adhesiva Con Respaldo Con Respaldo De Acetato Adhesivo X Unidad</t>
  </si>
  <si>
    <t>Cinta Aislante 19 Mm X 20 Metros</t>
  </si>
  <si>
    <t>Cinta Aislante 3M Super X 20M</t>
  </si>
  <si>
    <t>Cinta Aislante De 1,8Cm Ancho X 15M Largo - (En Pvc, De Uso Eléctrico, Para Uso En Tubos)</t>
  </si>
  <si>
    <t>Cinta Aislante De 3 Metros.</t>
  </si>
  <si>
    <t>Cinta Aislante De Vinilo Negra 19 Mmx 20.1 Rollo X 20Mt</t>
  </si>
  <si>
    <t>Cinta Aislante Elect . 18Mm X 20M X 0.177</t>
  </si>
  <si>
    <t>Cinta Aislante Electrica X 10 Mts Presentacion Rollo</t>
  </si>
  <si>
    <t>Cinta Aislante Electrica X 5 Mts Presentacion Rollo</t>
  </si>
  <si>
    <t>Cinta Aislante Negra 19 Mm X 18 Mts Cumple Norma Técnica Retie Temperatura Maxima105°C- Hasta 600V</t>
  </si>
  <si>
    <t>Cinta Aislante Negra 3/4X 5Mts</t>
  </si>
  <si>
    <t>Cinta Aislante Negra 3/4X10Mts</t>
  </si>
  <si>
    <t>Cinta Aislante Rollo Rojo X 10Mt.</t>
  </si>
  <si>
    <t>Cinta Antideslizante 2" 5 Mt Fotoluminiscente</t>
  </si>
  <si>
    <t>Cinta Autoadhesiva; Cinta Para Junta X 75 Mtrs</t>
  </si>
  <si>
    <t>Cinta Autofun. Bajo Vol. 19Mmx0.76X6.71M</t>
  </si>
  <si>
    <t>Cinta De Acero Inoxidable 5/8"</t>
  </si>
  <si>
    <t>Cinta De Demarcacion * 10 M.</t>
  </si>
  <si>
    <t>Cinta De Enmascarar 1Pulg X 40Mt. Presentación: Rollo De 1" X 40Mt</t>
  </si>
  <si>
    <t>Cinta De Enmascarar 2Pulg X 40Mt. Presentación: Rollo De 2" X 40Mt</t>
  </si>
  <si>
    <t>Cinta De Enmascarar 4Pulg X 40Mt. Presentación: Rollo De 4" X 40Mt.</t>
  </si>
  <si>
    <t>Cinta De Enmascarar De 1 Pulgada- Presentación Por Rollo De 24 m</t>
  </si>
  <si>
    <t>Cinta De Enmascarar De 1": En Rollo X 54,86M Espesor De La Cinta 0,14 Ml</t>
  </si>
  <si>
    <t>Cinta De Enmascarar Multiproposito, Dimensiones (12Mmx25M) Nacional</t>
  </si>
  <si>
    <t>Cinta De Enmascarar Multipropósito: Dimensiones (24Mmx40M), Nacional Espesor De La Cinta 0,14 Ml.</t>
  </si>
  <si>
    <t>Cinta De Fibra Vidrio 90 Mm - Presentación Por Rollo De 90 Mm</t>
  </si>
  <si>
    <t>Cinta De Papel Para Yeso Carton 50 Mm X 150 Mtrs</t>
  </si>
  <si>
    <t>Cinta De Señalizacion Peligro No Pase X 100M</t>
  </si>
  <si>
    <t>Cinta Eléctrica: Aislante De Vinil 19Mm, Rollo X 18 Metros, Color Amarillo</t>
  </si>
  <si>
    <t>Cinta En Acero Inoxidable 1/2"</t>
  </si>
  <si>
    <t>Cinta En Malla Para Drywall 60 Metros Cuadrado</t>
  </si>
  <si>
    <t>Cinta Enmascarar 1" De 3 Metros.</t>
  </si>
  <si>
    <t>Cinta Enmascarar 1/2" X 40 Mts</t>
  </si>
  <si>
    <t>Cinta Enmascarar 1/4" X 40 Mts</t>
  </si>
  <si>
    <t>Cinta Enmascarar 24 Mm X 40 Metros</t>
  </si>
  <si>
    <t>Cinta Enmascarar 3/4" De 3 Metros.</t>
  </si>
  <si>
    <t>Cinta Enmascarar 3/4" X 40 Mts</t>
  </si>
  <si>
    <t>Cinta Enmascarar 36 Mm X 40 Metros</t>
  </si>
  <si>
    <t>Cinta Islante Electrica: Cinta Adesiva Aislante Electrica Enpresentación Por Rollo Por 15 Metros</t>
  </si>
  <si>
    <t>Cinta Malla Para Drywall - Presentación En Rollo Por 45</t>
  </si>
  <si>
    <t>Cinta Papel ( 75 M.) 50Mm</t>
  </si>
  <si>
    <t>Cinta Para Empaque</t>
  </si>
  <si>
    <t>Cinta Peligro * 500 Mts</t>
  </si>
  <si>
    <t>Cinta Teflon 10 M 1/2"</t>
  </si>
  <si>
    <t>Cinta Teflón 12Mm X 25M Teflón 12Mm X 25M Para Uso Plomería</t>
  </si>
  <si>
    <t>Cinta Teflon 3/4 X 10 M Rollo X10M</t>
  </si>
  <si>
    <t>Cinta Teflon 3/4" X 50 Metros</t>
  </si>
  <si>
    <t>Cinta Teflon 8Mts 19Mm X 0.200Mm</t>
  </si>
  <si>
    <t>Cinta Teflón De 1/2” Rollo X 15 Mt Para Uso De Plomería</t>
  </si>
  <si>
    <t>Cinta Teflón Industrial ¾ Rollo * 40 Mts</t>
  </si>
  <si>
    <t>Cinta Teflón: Tipo Industrial, Para Uso Plomeria. Presentación: Rollo.</t>
  </si>
  <si>
    <t>Clavija Con Polo A Tierra Pvc - Presentación Por Unidades.</t>
  </si>
  <si>
    <t>Clavo Acerado Tipo Escuadra Liso, 2 ", 3 Mm En Acero, Presentacion Paquete Por 1 Libra</t>
  </si>
  <si>
    <t>Clavo Acero 3" x 500 gr</t>
  </si>
  <si>
    <t>Clavo Acero 3/4"</t>
  </si>
  <si>
    <t>Clavo De Acero Liso De 1 1/2" Caja X 500 Gr</t>
  </si>
  <si>
    <t>Clavo De Acero Liso De 1" Caja X 500 Gr</t>
  </si>
  <si>
    <t>Clavo De Acero Liso De 2 1/2" Caja X 500 Gr</t>
  </si>
  <si>
    <t>Clavo De Acero Liso De 2" Caja X 500 Gr</t>
  </si>
  <si>
    <t>Clavo De Acero Vertical De 1 1/2" 500 Gr</t>
  </si>
  <si>
    <t>Clavo De Acero Vertical De 1" Caja X 500 Gr</t>
  </si>
  <si>
    <t>Clavos Y Puntillas De Hierro O Acero; Puntilla De 1" ½ X 500 Gms</t>
  </si>
  <si>
    <t>Clavos Y Puntillas De Hierro O Acero; Puntilla De 1" Sin Cabeza 500 Gms</t>
  </si>
  <si>
    <t>Clavos Y Puntillas De Hierro O Acero; Puntilla De 2" ½</t>
  </si>
  <si>
    <t>Clavos Y Puntillas De Hierro O Acero; Puntilla En Acero Lisa De 2" Con Cabeza Caja X Libra</t>
  </si>
  <si>
    <t>Clavos Y Puntillas De Hierro O Acero; Puntilla Redonda Con Cabeza Plana De 2" 500 Gms</t>
  </si>
  <si>
    <t>Clavos Y Puntillas De Hierro O Acero; Puntilla Redonda Sin Cabeza 2 Pulgadas Calibre 14 X 500 G</t>
  </si>
  <si>
    <t>Codo 45° Cpvc Para Agua Caliente 1 1/2" Elaborado En Poli (Cloruro De Vinilo Cal Schedule 40)</t>
  </si>
  <si>
    <t>Codo 45° Cpvc Para Agua Caliente 1 1/4" Elaborado En Poli (Cloruro De Vinilo Cal Schedule 40)</t>
  </si>
  <si>
    <t>Codo 45° Cpvc Para Agua Caliente 1" Elaborado En Poli (Cloruro De Vinilo Cal Schedule 40)</t>
  </si>
  <si>
    <t>Codo 45° Cpvc Para Agua Caliente 1/2" Elaborado En Poli (Cloruro De Vinilo Cal Schedule 40)</t>
  </si>
  <si>
    <t>Codo 45° Cpvc Para Agua Caliente 2" Elaborado En Poli (Cloruro De Vinilo Cal Schedule 40)</t>
  </si>
  <si>
    <t>Codo 45° Cpvc Para Agua Caliente 3/4" Elaborado En Poli (Cloruro De Vinilo Cal Schedule 40)</t>
  </si>
  <si>
    <t>Codo 45° Para Bajante Tradicional (Bajante Tradicional Seccion 6,5X6,2 Cm)</t>
  </si>
  <si>
    <t>Codo 45° Tuberia Pvc Alta Presion 1 1/2"</t>
  </si>
  <si>
    <t>Codo 45° Tuberia Pvc Alta Presion 1"</t>
  </si>
  <si>
    <t>Codo 45° Tuberia Pvc Alta Presion 1/2"</t>
  </si>
  <si>
    <t>Codo 45° Tuberia Pvc Alta Presion 2"</t>
  </si>
  <si>
    <t>Codo 45° Tuberia Pvc Alta Presion 3"</t>
  </si>
  <si>
    <t>Codo 45° Tuberia Pvc Alta Presion 3/4"</t>
  </si>
  <si>
    <t>Codo 45° Tuberia Pvc Alta Presion 4"</t>
  </si>
  <si>
    <t>Codo 90° Tuberia Sanitaria De 3"</t>
  </si>
  <si>
    <t>Codo 90° 6" Acero Galvanizado Agua</t>
  </si>
  <si>
    <t>Codo 90° 8" Pvc P</t>
  </si>
  <si>
    <t>Codo 90° Acero Galvanizado - 1 1/4''</t>
  </si>
  <si>
    <t>Codo 90° Acero Galvanizado - 1/2''</t>
  </si>
  <si>
    <t>Codo 90° Acero Galvanizado - 3/4''</t>
  </si>
  <si>
    <t>Codo 90° Acero Galvanizado Presion 4" - Calibre 40 Astm A53 - Tipo Colmena O .. 18Cm</t>
  </si>
  <si>
    <t>Codo 90° Cpvc Para Agua Caliente 1 1/2" Elaborado En Poli (Cloruro De Vinilo Cal Schedule 40)</t>
  </si>
  <si>
    <t>Codo 90° Cpvc Para Agua Caliente 1 1/4" Elaborado En Poli (Cloruro De Vinilo Cal Schedule 40)</t>
  </si>
  <si>
    <t>Codo 90° Cpvc Para Agua Caliente 1" Elaborado En Poli (Cloruro De Vinilo Cal Schedule 40)</t>
  </si>
  <si>
    <t>Codo 90° Cpvc Para Agua Caliente 1/2" Elaborado En Poli (Cloruro De Vinilo Cal Schedule 40)</t>
  </si>
  <si>
    <t>Codo 90° Cpvc Para Agua Caliente 2" Elaborado En Poli (Cloruro De Vinilo Cal Schedule 40)</t>
  </si>
  <si>
    <t>Codo 90° Cpvc Para Agua Caliente 3/4" Elaborado En Poli (Cloruro De Vinilo Cal Schedule 40)</t>
  </si>
  <si>
    <t>Codo 90° Hd Awwa C-153/C-110/Iso 2531 12" Bridado.</t>
  </si>
  <si>
    <t>Codo 90° Hd Awwa C-153/C-110/Iso 2531 14" Bridado.</t>
  </si>
  <si>
    <t>Codo 90° Presion Pvc - 1''</t>
  </si>
  <si>
    <t>Codo 90° Presion Pvc - 1 1/2"</t>
  </si>
  <si>
    <t>Codo 90° Presion Pvc - 1 1/4"</t>
  </si>
  <si>
    <t>Codo 90° Presion Pvc - 1/2''</t>
  </si>
  <si>
    <t>Codo 90° Presion Pvc - 2"</t>
  </si>
  <si>
    <t>Codo 90° Presion Pvc - 3"</t>
  </si>
  <si>
    <t>Codo 90° Presion Pvc - 3/4''</t>
  </si>
  <si>
    <t>Codo 90° Presion Pvc - 4"</t>
  </si>
  <si>
    <t>Codo 90° Radio Corto 8" - Union Platino Pvc Clase 200 Presion Rde 21</t>
  </si>
  <si>
    <t>Codo 90° Tuberia Polipropileno - Pp Pn 110 Mm.</t>
  </si>
  <si>
    <t>Codo Acero Negro 1 1/2", 300 Psi</t>
  </si>
  <si>
    <t>Codo Acero Negro 1 1/4", 300 Psi</t>
  </si>
  <si>
    <t>Codo Acero Negro 1", 300 Psi</t>
  </si>
  <si>
    <t>Codo Acero Negro 2 1/2", 200 Psi Ranurado</t>
  </si>
  <si>
    <t>Codo Acero Negro 2", 200 Psi Ranurado</t>
  </si>
  <si>
    <t>Codo Acero Negro 2", 300 Psi Ranurado</t>
  </si>
  <si>
    <t>Codo Acero Negro 3", 200 Psi Ranurado</t>
  </si>
  <si>
    <t>Codo Acero Negro 3", 300 Psi Ranurado</t>
  </si>
  <si>
    <t>Codo Acero Negro 4", 300 Psi Ranurado</t>
  </si>
  <si>
    <t>Codo Acero Negro 6", 200 Psi Ranurado</t>
  </si>
  <si>
    <t>Codo Acero Negro 6", 300 Psi Ranurado</t>
  </si>
  <si>
    <t>Codo Bajante 45</t>
  </si>
  <si>
    <t>Codo De 11 1/4° Gran Radio Rde 21 Pvc 3" 200Psi - Unión Platino</t>
  </si>
  <si>
    <t>Codo De 11 1/4º Gran Radio Rde 21 Pvc 10" 200Psi - Unión Platino</t>
  </si>
  <si>
    <t>Codo De 11 1/4º Gran Radio Rde 21 Pvc 4" 200Psi - Unión Platino</t>
  </si>
  <si>
    <t>Codo De 11 1/4º Gran Radio Rde 21 Pvc 6" 200Psi - Unión Platino</t>
  </si>
  <si>
    <t>Codo De 11,25° Gran Radio Rde 21 Pvc 2" 200Psi - Unión Platino</t>
  </si>
  <si>
    <t>Codo De 22 1/2º Gran Radio Rde 21 Pvc 10" 200Psi - Unión Platino</t>
  </si>
  <si>
    <t>Codo De 22 1/2º Gran Radio Rde 21 Pvc 2" 200Psi - Unión Platino</t>
  </si>
  <si>
    <t>Codo De 22 1/2º Gran Radio Rde 21 Pvc 3" 200Psi - Unión Platino</t>
  </si>
  <si>
    <t>Codo De 22 1/2º Gran Radio Rde 21 Pvc 4" 200Psi - Unión Platino</t>
  </si>
  <si>
    <t>Codo De 22 1/2º Gran Radio Rde 21 Pvc 6" 200Psi - Unión Platino</t>
  </si>
  <si>
    <t>Codo De 45° Gran Radio Rde 21 Pvc 2 1/2" 200Psi - Unión Platino</t>
  </si>
  <si>
    <t>Codo De 45° Gran Radio Rde 21 Pvc 8" 200Psi - Unión Platino</t>
  </si>
  <si>
    <t>Codo De 45º Gran Radio Rde 21 Pvc 10" 200Psi - Unión Platino</t>
  </si>
  <si>
    <t>Codo De 45º Gran Radio Rde 21 Pvc 2" 200Psi - Unión Platino</t>
  </si>
  <si>
    <t>Codo De 45º Gran Radio Rde 21 Pvc 3" 200Psi - Unión Platino</t>
  </si>
  <si>
    <t>Codo De 45º Gran Radio Rde 21 Pvc 4" 200Psi - Unión Platino</t>
  </si>
  <si>
    <t>Codo De 45º Gran Radio Rde 21 Pvc 6" 200Psi - Unión Platino</t>
  </si>
  <si>
    <t>Codo De 90° De 2" Sch 80 Corzan Cpvc - Astm F 442</t>
  </si>
  <si>
    <t>Codo De 90° De 3" Sch 80 Corzan Cpvc - Astm F 442</t>
  </si>
  <si>
    <t>Codo De 90° De 4" Sch 80 Corzan Cpvc - Astm F 442</t>
  </si>
  <si>
    <t>Codo De 90° Gran Radio Rde 21 Pvc 2 1/2" 200Psi - Unión Platino</t>
  </si>
  <si>
    <t>Codo De 90° Gran Radio Rde 21 Pvc 2" 200Psi - Unión Platino</t>
  </si>
  <si>
    <t>Codo De 90° Gran Radio Rde 21 Pvc 3" 200Psi - Unión Platino</t>
  </si>
  <si>
    <t>Codo De 90° Gran Radio Rde 21 Pvc 8" 200Psi - Unión Platino</t>
  </si>
  <si>
    <t>Codo De 90º Gran Radio Rde 21 Pvc 10" 200Psi - Unión Platino</t>
  </si>
  <si>
    <t>Codo De 90º Gran Radio Rde 21 Pvc 4" 200Psi - Unión Platino</t>
  </si>
  <si>
    <t>Codo De 90º Gran Radio Rde 21 Pvc 6" 200Psi - Unión Platino</t>
  </si>
  <si>
    <t>Codo Dn 12 X 90 Brida Ansi</t>
  </si>
  <si>
    <t>Codo Pvc 1/2" Con Rosca.</t>
  </si>
  <si>
    <t>Codo Pvc 6"</t>
  </si>
  <si>
    <t>Codo Sanitario En Pvc 90 X 1" C X C - (Accesorios Para Sanitario)</t>
  </si>
  <si>
    <t>Codo Sanitario En Pvc 90 X 2" C X C - (Accesorios Para Sanitario)</t>
  </si>
  <si>
    <t>Codo Sanitario En Pvc 90 X 3" C X C - (Accesorios Para Sanitario)</t>
  </si>
  <si>
    <t>Codo Sanitario En Pvc 90 X 4" C X C - (Accesorios Para Sanitario)</t>
  </si>
  <si>
    <t>Codo Sanitario En Pvc 90 X 6" C X C - (Accesorios Para Sanitario)</t>
  </si>
  <si>
    <t>Codo Tuberia 90° Sanitaria 3 X 2 "</t>
  </si>
  <si>
    <t>Concertina En Acero De 450 Mm X 8 Mm Por Rollo</t>
  </si>
  <si>
    <t>Conector Conduit ½</t>
  </si>
  <si>
    <t>Conector De Compresión De Ranuras Paralelas, Tipo 1</t>
  </si>
  <si>
    <t>Conector De Compresión Derivacion Tipo C De Cu No 4-6</t>
  </si>
  <si>
    <t>Conector De Compresion Tipo H (1/0 A 4 Awg)</t>
  </si>
  <si>
    <t>Conector En Cobre De 3/8" Tipo Rosca Exterior Y Reducido</t>
  </si>
  <si>
    <t>Conector Lc Simplex Prepulido Om4</t>
  </si>
  <si>
    <t>Conector Macho En Cobre Para Manguera De 1/2"</t>
  </si>
  <si>
    <t>Conector O/B De Resorte Calibre 22-12 Awg Scotchlok En Calidad 3M O Superior.</t>
  </si>
  <si>
    <t>Conector Para Varilla De 5/8".</t>
  </si>
  <si>
    <t>Conectores Convencionales 45 Mm - Presentación Por Unidades.</t>
  </si>
  <si>
    <t>Conectores De Resorte 18Awg-8Awg</t>
  </si>
  <si>
    <t>Coraza Americana Pvc 1"</t>
  </si>
  <si>
    <t>Coraza Conduit Flexible Con Forro Pvc De 2"</t>
  </si>
  <si>
    <t>Cortacircuito Eléctrico (Breaker) De 2 Polos 40 Amperios</t>
  </si>
  <si>
    <t>Cuello De Ganzo En Pvc Recubierto Con Prfv</t>
  </si>
  <si>
    <t>Cuñete Anticorrosivo Colores Varios</t>
  </si>
  <si>
    <t>Cuñete</t>
  </si>
  <si>
    <t>Cuñete Impermeabilizante De Aluminio Para Techos</t>
  </si>
  <si>
    <t>Cuñete Pintura Diluible Con Agua Tipo 2 Buen Cubrimiento Cuñete Color Blanco X 5 Galones</t>
  </si>
  <si>
    <t>Cuñete Pintura En Aceite De Color Blanco Para Trafico Pesado, Con Acabado Mate, X 5 Galon</t>
  </si>
  <si>
    <t>Cuñete Pintura Esmalte Mate Color Blanco</t>
  </si>
  <si>
    <t>Cuñete Pintura Reflectiva Tipo Trafico Amarillo 5 Galones</t>
  </si>
  <si>
    <t>Cuñete Pintura Reflectiva Tipo Trafico Blanco 5 Galones</t>
  </si>
  <si>
    <t>Cuñete Pintura Reflectiva Tipo Trafico Negro 5 Galones</t>
  </si>
  <si>
    <t>Cuñete Pintura Vinilo T2 Color Blanco</t>
  </si>
  <si>
    <t>Curva Conduit Pvc 1/2"</t>
  </si>
  <si>
    <t>Curvas Pvc 3/4 . En Presentación Por Unidades.</t>
  </si>
  <si>
    <t>Curvas Pvc De 2" Para Alta Presion</t>
  </si>
  <si>
    <t>Diferencial Manual 1/2 Ton X 8 Mt Cadena Izada</t>
  </si>
  <si>
    <t>Dilatacion En Pvc De 0.5 Cm.</t>
  </si>
  <si>
    <t>Dilatador En Acero Inoxidable Para Fijación De Vidrio</t>
  </si>
  <si>
    <t>Disco Corte Acero Para Tronzadora Medida De 14"</t>
  </si>
  <si>
    <t>Disco Corte Pulidora De 7".Material: Acero. 100% Granos Firmes Para Mayor Rendimiento De 7"</t>
  </si>
  <si>
    <t>Disco De Acero Diamantado 14" - 24 Segmentos</t>
  </si>
  <si>
    <t>Discos De Corte Madera 10" X 60</t>
  </si>
  <si>
    <t>Discos De Lija Tipo Velcro Grano 120</t>
  </si>
  <si>
    <t>Discos De Lija Tipo Velcro Grano 220</t>
  </si>
  <si>
    <t>Discos De Lija Tipo Velcro Grano 80</t>
  </si>
  <si>
    <t>Discos Para Corte De Madera 4 1/2 Pulg:</t>
  </si>
  <si>
    <t>Disolvente De Pintura-Thinner X Galón</t>
  </si>
  <si>
    <t>Disolvente Para Acabados: Para Disolver Esmaltes Barnices Y Anticorrosivos, X 1 Galón ( Varsol)</t>
  </si>
  <si>
    <t>Esmaltes De Uso General; Pintura Exterior Para Tejas Fibro Cemento, x Caneca</t>
  </si>
  <si>
    <t>Esmaltes De Uso General; Pintura Exterior Para Tejas Techos En General, Un Galon</t>
  </si>
  <si>
    <t>espátula 2"</t>
  </si>
  <si>
    <t>espátula 4"</t>
  </si>
  <si>
    <t>espátula 5"</t>
  </si>
  <si>
    <t>Espátula Acanalada Sencilla, Con Mango En Acero Inoxidable, De 3"</t>
  </si>
  <si>
    <t>Espátula Acanalada Sencilla, Con Mango En Acero Inoxidable, De 6"</t>
  </si>
  <si>
    <t>Espátula De 2" Mango Plástico</t>
  </si>
  <si>
    <t>Espátula De 3" Mango Plástico</t>
  </si>
  <si>
    <t>Espátula De 5" Mango Plástico</t>
  </si>
  <si>
    <t>Espátula Flexible De 5" (127 Mm) En Acero Con Mango Plástico</t>
  </si>
  <si>
    <t>espátula M/Pl 4"</t>
  </si>
  <si>
    <t>Estoperol Sin Espigo Redondo (11,5X3,2 Cm) Color Amarillo (Incluye Pegante Tipo Pintuco O Similar)</t>
  </si>
  <si>
    <t>Estuco -5 Galones</t>
  </si>
  <si>
    <t>Estuco Acrilico X 5 Kl</t>
  </si>
  <si>
    <t>Estuco Acrílico, Para Resane De Paredes Presentacion X Cuñete</t>
  </si>
  <si>
    <t>Estuco Interior 45Kl Blanco - (Para Uso De Interiores Domésticos Ó Comerciales)</t>
  </si>
  <si>
    <t>Estuco Liso 25Kl - (Para Uso En Pañetes, Frisos Y Repellos De Construcción)</t>
  </si>
  <si>
    <t>Estuco Listo Con Base En Cemento, En Presentación De 30 Kg.</t>
  </si>
  <si>
    <t>Estuco Listo Con Base En Cemento, En Presentación De 6 Kg.</t>
  </si>
  <si>
    <t>Estuco Panel 10Kl Blanco - (Masilla En Polvo Para Paneles)</t>
  </si>
  <si>
    <t>Estuco Panel 25Kl Blanco - (Masilla En Polvo Para Paneles)</t>
  </si>
  <si>
    <t>Estuco Para Interiores - (Estuco Plastico O Equivalente)</t>
  </si>
  <si>
    <t>Estuco Plástico Acrílico - (Presentación Por 1 Galón)</t>
  </si>
  <si>
    <t>Estuco Plástico Acrílico - (Presentación Por 5 Galón)</t>
  </si>
  <si>
    <t>Estuco Plástico X Kilo</t>
  </si>
  <si>
    <t>Estuco Plástico. 1/4 galón</t>
  </si>
  <si>
    <t>Fijador Ala Canaleta 43.</t>
  </si>
  <si>
    <t>Filtro En "Yee" 3" Rosca Interna No Bridado En Hf. Incluye Canastilla En Acero O Similar.</t>
  </si>
  <si>
    <t>Filtro En Y 6" Bridado Hierro Ductil</t>
  </si>
  <si>
    <t>Filtro En Y Cuerpo En Bronce De 2 1/2", Malla En Acero Inox 304 Rosca Npt. Presion Max 250 Psi.</t>
  </si>
  <si>
    <t>Filtro En Y Cuerpo En Bronce De 3", Malla En Acero Inox 304 Rosca Npt. Presion Max 250 Psi.</t>
  </si>
  <si>
    <t>Fleje 12 X 10 En 1/4</t>
  </si>
  <si>
    <t>Fleje 20 X 20 1/4"</t>
  </si>
  <si>
    <t>Flejes ¼ “ 15 Cm Largo X 10 Cm De Ancho En Hierro</t>
  </si>
  <si>
    <t>Flejes 3/8'' 10X20 Cm En Hierro</t>
  </si>
  <si>
    <t>Flejes De 1/2" Medidas 25 Cm X 25 Cm</t>
  </si>
  <si>
    <t>Flejes 1/4" De 7 X 14</t>
  </si>
  <si>
    <t>Flejes En Barra Corrugada 1/4" Medidas 0.25X025 M</t>
  </si>
  <si>
    <t>Gancho Canaleta 90 Fibrocemento.</t>
  </si>
  <si>
    <t>Gancho De Amarre Para Teja - Paquete Por 20 Unidades</t>
  </si>
  <si>
    <t>Gancho Galvanizado Para Teja: Gancho De 250Mm, 14 X 16 Cm Calibre 12, Para Teja.</t>
  </si>
  <si>
    <t>Grapa Para Cerca 1"/4 , Fabricada En Acero Bajo Carbono Y Galvanizada</t>
  </si>
  <si>
    <t>Gravilla * Bulto 40 Kg *</t>
  </si>
  <si>
    <t>Gravilla De 1/2" Triturado</t>
  </si>
  <si>
    <t>Gravilla De Rio</t>
  </si>
  <si>
    <t>Gravilla Lavada De Rio M3: Piedra De Rio Natural, Más Resistente Al Desgaste</t>
  </si>
  <si>
    <t>Gravilla Mona</t>
  </si>
  <si>
    <t>Gravilla Mona ( 25 Kilos )</t>
  </si>
  <si>
    <t>Gravilla Tipo 3/4 Lavada De Rio De 3/4 X 1 M3</t>
  </si>
  <si>
    <t>Gravilla Tipo 3/4 Triturado De 3/4 X 1 M3</t>
  </si>
  <si>
    <t>Gravilla Triturada De Planta</t>
  </si>
  <si>
    <t>Gravilla; Gravilla Triturada X M3</t>
  </si>
  <si>
    <t>Hoja De Segueta Bimetálica</t>
  </si>
  <si>
    <t>Hoja De Segueta Bimetalica 12 Pulgadas</t>
  </si>
  <si>
    <t>Hoja De Segueta De 10" De Longitud Y 18 Dientes</t>
  </si>
  <si>
    <t>Hoja De Segueta De 12" De Longitud Y 18 Dientes Por Pulgada</t>
  </si>
  <si>
    <t>Iluminarias Led Bombillo - Mini Tubular, Vidrio, 5 Watts - Blanca.</t>
  </si>
  <si>
    <t>Iluminarias Led Bombillo Ahorrador Espiral 20W - (Color Blanca, 110 - 120V)</t>
  </si>
  <si>
    <t>Iluminarias Led Bombillo Ahorrador Espiral 25W - (Color Blanca, 110 - 120V)</t>
  </si>
  <si>
    <t>Iluminarias Led Bombillo Ahorrador Espiral 32W - (Color Blanca, 110 - 120V)</t>
  </si>
  <si>
    <t>Iluminarias Led Bombillo Ahorrador Espiral 45W - (Color Blanca, 110 - 120V)</t>
  </si>
  <si>
    <t>Iluminarias Led Bombillo Ahorrador Espiral 65W - (Color Blanca, 110 - 120V)</t>
  </si>
  <si>
    <t>Iluminarias Led Bombillo Ahorrador Miniespiral 10W - (Color Blanca, 110 - 120V)</t>
  </si>
  <si>
    <t>Iluminarias Led Bombillo De 150W</t>
  </si>
  <si>
    <t>Iluminarias Led Bombillo Halogeno Dicroico Mr 16 50W X 12 V</t>
  </si>
  <si>
    <t>Iluminarias Led Bombillo Led 3,5 W T = 100 - 240 V Aclarar</t>
  </si>
  <si>
    <t>Impermeabilizante A Base De Agua Siliconado Color Trasparente Presentacion Para Techos Por Galon</t>
  </si>
  <si>
    <t>Impermeabilizante Acrilico Color Gris X Galon</t>
  </si>
  <si>
    <t>Impermeabilizante Acrílico Cualquier Color X Galón</t>
  </si>
  <si>
    <t>Impermeabilizante Base Agua Siliconado. Uso Ladrillo A La Vista 1 Componente Transparente* Gln</t>
  </si>
  <si>
    <t>Impermeabilizante Base De Agua Siliconado Color Trasparente Para Cubiertas Y Terrazas. X Cuñete</t>
  </si>
  <si>
    <t>Impermeabilizante Base De Agua Siliconado Color Trasparente Para Cubiertas Y Terrazas. X Galón</t>
  </si>
  <si>
    <t>Impermeabilizante Con Acrílico Para Techo X Cuñete Cualquier Color</t>
  </si>
  <si>
    <t>Impermeabilizante Ed-9 X 1/1</t>
  </si>
  <si>
    <t>Impermeabilizante Integral Mezclas De Concreto X 4,5 Kg</t>
  </si>
  <si>
    <t>Impermeabilizante Para Uso En Cubiertas X Galón</t>
  </si>
  <si>
    <t>Inmunizante Maderas</t>
  </si>
  <si>
    <t>Interruptor Doble Blanco - (En Pvc Y Plástico, De Dos Placas, Blanco)</t>
  </si>
  <si>
    <t>Interruptor Electrico Breaker De 1 Polo X 60 Amperios Atornillable.</t>
  </si>
  <si>
    <t>Interruptor Electrico Breaker De 50 Amp</t>
  </si>
  <si>
    <t>Interruptor Electrico Breaker De Atornillar Eléctrico De 20 Amperios Unipolar</t>
  </si>
  <si>
    <t>Interruptor Electrico Breaker Eléctrico Industrial De 100 A 125 Amperios, 3 Polos,</t>
  </si>
  <si>
    <t>Interruptor Electrico Breaker Industriales De 20 Amperios</t>
  </si>
  <si>
    <t>Interruptor Electrico Breaker Monopolar De Enchufar De 20 Amp</t>
  </si>
  <si>
    <t>Interruptor Electrico Breaker Monopolar De Enchufar De 30 Amp</t>
  </si>
  <si>
    <t>Juego De Bisagras De Pivote Para Puerta</t>
  </si>
  <si>
    <t>Juego De Bisagras De Semiparche - Presentación Por Dos Unidades.</t>
  </si>
  <si>
    <t>Juego De Tornilleria Y Empaques Para Brida De 3"</t>
  </si>
  <si>
    <t>Juego De Tornilleria Y Empaques Para Brida De 6"</t>
  </si>
  <si>
    <t>Laca Catalizada Brillante Para Madera Resinas Alquidicas Y Nitrogenadas</t>
  </si>
  <si>
    <t>Laca Para Madera</t>
  </si>
  <si>
    <t>Laca Para Madera Acabado Brillante</t>
  </si>
  <si>
    <t>Laca Semimate Catalizada Para Madera Galón</t>
  </si>
  <si>
    <t>Ladrillo Adobe De Arcilla 10X20X40 Cms</t>
  </si>
  <si>
    <t>Ladrillo Adoquín 05X 0,10 Mts</t>
  </si>
  <si>
    <t>Ladrillo Bocadillo Hueco Vert 25X12X6Cm - (Para Construcción, Color Naranja)</t>
  </si>
  <si>
    <t>Ladrillo Bocadillo Macizo 5X10X22Cm - (Para Construcción, Color Naranja)</t>
  </si>
  <si>
    <t>Ladrillo Catalán Horizontal 10X15X30Cm - (Para Construcción, Color Naranja)</t>
  </si>
  <si>
    <t>Ladrillo Común Recocido 20X10X6Cm - (Para Construcción, Color Naranja)</t>
  </si>
  <si>
    <t>Ladrillo Común; Ladrillo Hor 3 Huecos 9X20X40Cm - (Para Construcción En Paredes)</t>
  </si>
  <si>
    <t>Ladrillo Estructural 25X12X6Cm - (Para Construcción, Color Naranja)</t>
  </si>
  <si>
    <t>Ladrillo Estructural Portante Prensado 30 X 6 Cm. (29 X 12 X 9 Cm) Arcilla .</t>
  </si>
  <si>
    <t>Ladrillo Estructural Portante Prensado 30 X 9 Cm. (29 X 14.5 X 9 Cm) Arcilla .</t>
  </si>
  <si>
    <t>Ladrillo Estructural Resistente Al Fuego (24 X 12,5 X 6,5 Cm) Arcilla</t>
  </si>
  <si>
    <t>Ladrillo Fachada En Arcilla , Tipo Extruido Macizo Dimensiones 24*12*6 Cm</t>
  </si>
  <si>
    <t>Ladrillo Fachada En Arcilla, Tipo Extruido, Macizo, Dimensiones 12.25X12X6 Cm</t>
  </si>
  <si>
    <t>Ladrillo Fachada Prensado Liviano (24.5 X 12 X 6 Cm) Arcilla</t>
  </si>
  <si>
    <t>Ladrillo Fachada Prensado Liviano Color Coral (24.5 X 12 X 6 Cm) Arcilla</t>
  </si>
  <si>
    <t>Ladrillo Fachada Prensado Macizo (24.5 X 12 X 5.5 Cm) Arcilla .</t>
  </si>
  <si>
    <t>Ladrillo Fachada Prensado Macizo Gran Formato Dorado (39 X 11,5 X 5.5 Cm) Arcilla</t>
  </si>
  <si>
    <t>Ladrillo Fachada Prensado Macizo Gran Formato Terracota (39 X 11,5 X 5.0 Cm) Arcilla</t>
  </si>
  <si>
    <t>Ladrillo Fachada Prensado Macizo Gran Formato Tierra (39 X 11,5 X 5.5 Cm) Arcilla</t>
  </si>
  <si>
    <t>Ladrillo H10 Dimensiones 12X19X39 Cm (Exento) Hueco</t>
  </si>
  <si>
    <t>Ladrillo H10 Dimensiones 12X19X39 Cm (Exento) Prensado</t>
  </si>
  <si>
    <t>Ladrillo Hor 3 Huecos 9X20X40Cm - (Para Construcción En Paredes)</t>
  </si>
  <si>
    <t>Ladrillo Macizo 18X10X5</t>
  </si>
  <si>
    <t>Ladrillo No. 5 Colonial, Dimensiones 30X12X20Cm.</t>
  </si>
  <si>
    <t>Ladrillo Para Fachada En Arcilla, Farol 6 Huecos Rayado 30 Cm X 10 Cm X 20 Cm 15U/M2 5 Kilos</t>
  </si>
  <si>
    <t>Ladrillo Prensado Macizo Medidas 24,5 X 12 X 5,5 Cm</t>
  </si>
  <si>
    <t>Ladrillo Prensado; Ladrillo Fachada Prensado De 24 X 5 X 12 +/-5 Cm En Todas Las Direcciones</t>
  </si>
  <si>
    <t>Ladrillo Refractario De 24 X 12 X 4 +/- 5 Cm, En Todas Las Direcciones</t>
  </si>
  <si>
    <t>Ladrillo Rejilla 24X12X6Cm - (Para Uso En La Construcción, Color Naranja)</t>
  </si>
  <si>
    <t>Ladrillo Temosa Comun Rosado 20 X 10 X 6 Cm 50U/M2 Unidad (Exento)</t>
  </si>
  <si>
    <t>Ladrillo Tipo H10 En Arcilla, Dimensiones: 10 Cm X 20 Cm X 30 Cm</t>
  </si>
  <si>
    <t>Ladrillo Tipo Panelon De 15 X 10 X 25 Cms</t>
  </si>
  <si>
    <t>Ladrillo Tolete Común, Fachada En Arcilla, Tipo Extruido, Macizo, Dimensiones 12.25X12X6 Cm.</t>
  </si>
  <si>
    <t>Lamina Acero Galvanizada 120X240 Calibre 20</t>
  </si>
  <si>
    <t>Lamina Acero Inox C24 1.22 X2.40 Mts</t>
  </si>
  <si>
    <t>Lamina Acero Inoxidable Cal 14</t>
  </si>
  <si>
    <t>Lamina De 2.9 M X 30 Cm De Ancho Porcentaje Pvc 60% Peso 3.8 Kg X M2</t>
  </si>
  <si>
    <t>Lamina En Acero Inoxidable Inox 304</t>
  </si>
  <si>
    <t>Lamina Pvc 0,25 X 6M Colores Varios</t>
  </si>
  <si>
    <t>Lamina Pvc Blanco Para Cielo Razo Con Dimensiones De 18 Cm De Ancho X 5.8 Mt De Largo</t>
  </si>
  <si>
    <t>Lamina Pvc Perfil Cielo Raso Color Blanco Marfil</t>
  </si>
  <si>
    <t>Laminas Dmf De 15 Mm Enchapado Blanco X Mts2</t>
  </si>
  <si>
    <t>Lija A Nº 50 Para Madera Tamaño 23 X 28 Cm,</t>
  </si>
  <si>
    <t>Pliego</t>
  </si>
  <si>
    <t>Lija De Agua - Grano #100</t>
  </si>
  <si>
    <t>Lija De Agua - Grano #120</t>
  </si>
  <si>
    <t>Lija De Agua - Grano #150</t>
  </si>
  <si>
    <t>Lija De Agua - Grano #220</t>
  </si>
  <si>
    <t>Lija De Agua - Grano #240</t>
  </si>
  <si>
    <t>Lija De Agua - Grano #280</t>
  </si>
  <si>
    <t>Lija De Agua - Grano #320</t>
  </si>
  <si>
    <t>Lija De Agua - Grano #360</t>
  </si>
  <si>
    <t>Lija De Agua - Grano #400</t>
  </si>
  <si>
    <t>Lija De Agua - Grano #60</t>
  </si>
  <si>
    <t>Lija De Agua - Grano #600</t>
  </si>
  <si>
    <t>Lija De Agua - Grano #80</t>
  </si>
  <si>
    <t>Lija De Agua N°800 Pliego</t>
  </si>
  <si>
    <t>Lija De Agua No 180 (23Cm X 28Cm)</t>
  </si>
  <si>
    <t>Lija De Tela No 120 De 6" De Ancho Pliego</t>
  </si>
  <si>
    <t>Lija De Tela Nº 120, De 5" Pliego</t>
  </si>
  <si>
    <t>Lija En Pliegos , Cola Sobre Cola, Granito, K, Fino(60,80) (100,120,150)</t>
  </si>
  <si>
    <t>Lija En Seco - Grano #1500 Pliego</t>
  </si>
  <si>
    <t>Lija Nº 80 , Tipo Velcro Para Pulidora Tamaño 4,5”</t>
  </si>
  <si>
    <t>Lija No. 160 Pliego</t>
  </si>
  <si>
    <t>Lija No. 180 x rollo de 100 mts</t>
  </si>
  <si>
    <t>Lija No. 60 Pliego</t>
  </si>
  <si>
    <t>Lija Para Velcro 5" #150 Pulidora Roto-Orbital</t>
  </si>
  <si>
    <t>Lija Roja No. 100. Pliego</t>
  </si>
  <si>
    <t>Lija Tipo Velcro Para Pulidora Roto-Orbital</t>
  </si>
  <si>
    <t>Lijadora Electrica Orbital Neumatica De 6"</t>
  </si>
  <si>
    <t>Limahoya Lisa Teja L=3.05 M. O .. Color Verde, Azul O Rojo Según Diseño.</t>
  </si>
  <si>
    <t>Limpiador Liquido Pvc 1/4</t>
  </si>
  <si>
    <t>Limpiador Para Tuberia En Pvc X 500 Ml</t>
  </si>
  <si>
    <t>Llave De Paso En Acero De 1 1/2"</t>
  </si>
  <si>
    <t>Llave De Paso Pvc De 1 Pulgada</t>
  </si>
  <si>
    <t>Llave De Paso Pvc De 1/2 Pulgada</t>
  </si>
  <si>
    <t>Llave De Paso Pvc De 2 Pulgada</t>
  </si>
  <si>
    <t>Llave De Paso Pvc De 3/4 Pulgada</t>
  </si>
  <si>
    <t>Llave Mezcladora Para Lavamanos + Manguera Palastica</t>
  </si>
  <si>
    <t>Malla En Acero Electrosoldada 4* 6 En Pulgadas X 1,80 Metros De Ancho</t>
  </si>
  <si>
    <t>Malla Eslabonada Hueco 2" X 2" Cal. 14 Interior 10 Exterior Recubierta En Pvc Verde,</t>
  </si>
  <si>
    <t>Malla Eslabonada Hueco 2.1/4" X 2.1/4" Cal. 14 Interior 10 Exterior Recubierta En Pvc Verde</t>
  </si>
  <si>
    <t>Mallas Finas De Alambre De Hierro O Acero; Cinta De Malla X 45 Metros</t>
  </si>
  <si>
    <t>Manija En Acero Inoxidable 304 De 1"X40 Cm Enfrentados.</t>
  </si>
  <si>
    <t>Manija En Acero Inoxidable L=20Cm. Juego X2 Tubular 1/2"</t>
  </si>
  <si>
    <t>Manija En Acero Inoxidable L=60Cm. Juego X2 Tubular 1"</t>
  </si>
  <si>
    <t>Manija En Acero Inoxidable Rimini</t>
  </si>
  <si>
    <t>Manija En Acero Inoxidable.H=20Cm.</t>
  </si>
  <si>
    <t>Manija Tubular Curva Acero Para Mueble 1/2 X 15 Cm</t>
  </si>
  <si>
    <t>Manija Tubular Curva Acero Para Mueble 1/2 X 20 Cm</t>
  </si>
  <si>
    <t>Marco De Segueta Fijo</t>
  </si>
  <si>
    <t>Marco Y Segueta 12”</t>
  </si>
  <si>
    <t>Martillo 16 Oz Mango Madera</t>
  </si>
  <si>
    <t>Masilla En Polvo Saco Por 25 Kg</t>
  </si>
  <si>
    <t>Masilla Lisa X 5 Gl - (Para Páneles De Yeso)</t>
  </si>
  <si>
    <t>Masilla Para Juntas De Planchas De Yeso Para Texturizar Superficies</t>
  </si>
  <si>
    <t>Masilla Para Juntas En Placas De Drywall Cuñete</t>
  </si>
  <si>
    <t>Masilla Para Madera 1/4</t>
  </si>
  <si>
    <t>Material Plástico Para Tuberías Pvc De Presión Diámetro 1/2" Rde 9 X 6M</t>
  </si>
  <si>
    <t>Material Plástico Para Tuberías Pvc De Presión Diámetro 3/4" " Rde 11 X 6M</t>
  </si>
  <si>
    <t>Material Plástico Para Tuberías, Acople Lavamanos Pcp En Dimensiones De 40 Cm A 60 Cm</t>
  </si>
  <si>
    <t>Material Plástico Para Tuberías, Adaptador En Pvc, Con Ajuste Macho, Diámetro 1 "</t>
  </si>
  <si>
    <t>Material Plástico Para Tuberías, Adaptador En Pvc, Con Ajuste Macho, Diámetro 1 1/4 "</t>
  </si>
  <si>
    <t>Material Plástico Para Tuberías, Adaptador Hembra Presión ½"</t>
  </si>
  <si>
    <t>Material Plástico Para Tuberías, Adaptador Macho 1 1/2"</t>
  </si>
  <si>
    <t>Material Plástico Para Tuberías, Unión Deslizable Presión 1"</t>
  </si>
  <si>
    <t>Material Plástico Para Tuberías, Unión Deslizable Presión 2"</t>
  </si>
  <si>
    <t>Media Caña En Pvc Anclajes Sistema Click</t>
  </si>
  <si>
    <t>Multitoma 6 Entradas Con Breaker 1136V</t>
  </si>
  <si>
    <t>Niple 3" Hd, Extremos Bridados L=750 Mm (Incluye Tornillería Y Empaques)</t>
  </si>
  <si>
    <t>Niple Ac 2"X80Cmts C/Brida</t>
  </si>
  <si>
    <t>Niple En Tubo Acero Galvanizado Presion 4" - Calibre 40 Astm A53 - Tipo Colmena O Equivalente. 18Cm</t>
  </si>
  <si>
    <t>Nylon 1,5Mm X 100M</t>
  </si>
  <si>
    <t>Ojo De Wey (Bombillo) Led 10 W</t>
  </si>
  <si>
    <t>P. Francesa--X (Puerta Lisa En Pvc . Marco En Pvc)</t>
  </si>
  <si>
    <t>Pala Carbonera</t>
  </si>
  <si>
    <t>Pala Cuadrada N°2 Con Cabo: Herramientas De Mango Largo, Punta Cuadrada. Presentación: Unidad.</t>
  </si>
  <si>
    <t>Pala Redonda N°2 Con Cabo: Herramientas De Mango Largo, Punta Redonda. Presentación: Unidad.</t>
  </si>
  <si>
    <t>Palas Modelo 172 Mango En D, Punta Redonda</t>
  </si>
  <si>
    <t>Palustre 7 Pulg Mango Madera: Herramienta Para Uso Manual En La Construcción. Presentaicón: Unidad.</t>
  </si>
  <si>
    <t>Palustre 7" Pulgadas Con Mango En Plástico</t>
  </si>
  <si>
    <t>Palustre 8 Pulg Mango Madera: Herramienta Para Uso Manual En La Construcción. Presentaicón: Unidad.</t>
  </si>
  <si>
    <t>Palustre 9 Pulg Mango Madera: Herramienta Para Uso Manual En La Construcción. Presentaicón: Unidad.</t>
  </si>
  <si>
    <t>Palustre Mango De Madera De 5"</t>
  </si>
  <si>
    <t>Pegante 500Gr Tarro Mr-60</t>
  </si>
  <si>
    <t>Pegante Acrilico De 100Gr</t>
  </si>
  <si>
    <t>Pegante Boxer 521 Industrial, 100 Cc.</t>
  </si>
  <si>
    <t>Pegante Boxer Por Galon</t>
  </si>
  <si>
    <t>Pegante De Madera A Base De Cloropeno. Tapiceria Entre Otros De Carpinteria X Galon</t>
  </si>
  <si>
    <t>Pegante Para Enchape Y Baldosas Cerámicas X 25 Kilos</t>
  </si>
  <si>
    <t>Pegante Para Madera 500 Gr</t>
  </si>
  <si>
    <t>Pegante Para Madera Alta Exiggencia Color Rosado , Humedad 18 % X Galon</t>
  </si>
  <si>
    <t>Pegante Para Madera Presentación En Recipiente Plástico Por Galón</t>
  </si>
  <si>
    <t>Pegante Para Pvc Resistente Secado Rapido Presentacion Por 1/16 De Galon</t>
  </si>
  <si>
    <t>Pegante Para Pvc Resistente Secado Rapido Presentacion Por 1/32 De Galon</t>
  </si>
  <si>
    <t>Pegante Para Pvc Resistente Secado Rapido Presentacion Por 1/8 De Galon</t>
  </si>
  <si>
    <t>Pegante Pvc 1/4 de galon</t>
  </si>
  <si>
    <t>Pegante Tipo Bóxer X 1000 Cc</t>
  </si>
  <si>
    <t>Pegante Tipo Colbón Industrial X 1000 Cc</t>
  </si>
  <si>
    <t>Pegantes Sintético Súper Adhesivo Tipo Bóxer. Botella X 750 Cc</t>
  </si>
  <si>
    <t>Pegante Sintetico Para Enchapes, Con Base Cemento, De 1 Componente, X 25 Kilogramos.</t>
  </si>
  <si>
    <t>Perillas De Madera Para Cerradura</t>
  </si>
  <si>
    <t>Perimetrales En Pvc Por 6 M Colocar Cielo Raso Color Blanco</t>
  </si>
  <si>
    <t>Perno De Acero De 3 ½” De Largo X 5/16” De Diámetro</t>
  </si>
  <si>
    <t>Perno De Anclaje 3/8” L: 0.40M</t>
  </si>
  <si>
    <t>Perno De Ojo Abierto 5/8" X 12"</t>
  </si>
  <si>
    <t>Perno De Ojo Abierto 5/8" X 16"</t>
  </si>
  <si>
    <t>Perno De Ojo Abierto 5/8" X 22"</t>
  </si>
  <si>
    <t>Perno De Ojo Abierto 5/8" X 4"</t>
  </si>
  <si>
    <t>Perno De Ojo Abierto 5/8" X 8"</t>
  </si>
  <si>
    <t>Perno De Ojo Cerrado 5/8" X 10"</t>
  </si>
  <si>
    <t>Perno De Ojo Cerrado 5/8" X 20"</t>
  </si>
  <si>
    <t>Perno De Ojo Cerrado 5/8" X 22" Con Dos Tuercas</t>
  </si>
  <si>
    <t>Perno De Ojo Cerrado 5/8" X 6"</t>
  </si>
  <si>
    <t>Perno En U 3/8" Para Tuberia De 4" (Incluye Tuerca Y Arandela)</t>
  </si>
  <si>
    <t>Perno En U 3/8" Para Tuberia De 6" (Incluye Tuerca Y Arandela)</t>
  </si>
  <si>
    <t>Perno En U 3/8" Para Tuberia De 8" (Incluye Tuerca Y Arandela)</t>
  </si>
  <si>
    <t>Perno Grado 8 De 5/8" X 2" Con Tuerca Y Arandela</t>
  </si>
  <si>
    <t>Perno Grado 8 De 5/8" X 6" Con Tuerca Y Arandela</t>
  </si>
  <si>
    <t>Perno Pasante 7/8" (Hembra)</t>
  </si>
  <si>
    <t>Pernos De Maquina 1/2" X 1 ½”</t>
  </si>
  <si>
    <t>Pernos De Maquina 5/8" X 8"</t>
  </si>
  <si>
    <t>Pica Para Construccion</t>
  </si>
  <si>
    <t>Pintura 100 %Acrilica- Galon</t>
  </si>
  <si>
    <t>Pintura Acrilica Diluible Con Agua Tipo 1 - 1/4 Gl</t>
  </si>
  <si>
    <t>Pintura Acrilica Diluible Con Agua Tipo 1 - Cuñete</t>
  </si>
  <si>
    <t>Pintura Acrilica Diluible Con Agua Tipo 1 -Balde</t>
  </si>
  <si>
    <t>Pintura Acrilica Diluible Con Agua Tipo 1 Galon</t>
  </si>
  <si>
    <t>Pintura Acrílica Super Lavable Color Verde Ciprés</t>
  </si>
  <si>
    <t>Pintura Acrilica, Uso Exterior, Color Blanco Marfil, Acabado Mate Cuñete</t>
  </si>
  <si>
    <t>Pintura Alquídica - Galon</t>
  </si>
  <si>
    <t>Pintura Anticorrosiva Alquidica, Gris, 1 Componente, 35% De Solidos</t>
  </si>
  <si>
    <t>Pintura Anticorrosivo X Galón</t>
  </si>
  <si>
    <t>Pintura Arquitectónica Decorativa: Acrílica Diluible En Agua X 5 Galones Blanco.</t>
  </si>
  <si>
    <t>Pintura Arquitectonica Y Decorativa Para Cubrimiento De Madera Color Wengue Negro X Galon</t>
  </si>
  <si>
    <t>Pintura Arquitectonica Y Decorativa, Acrilica Diluible Con Agua - Cuñete</t>
  </si>
  <si>
    <t>Pintura Arquitectónica Y Decorativa, Esmalte Alquidico A Base Aceite, (Blanco) Con Acabado Mate.</t>
  </si>
  <si>
    <t>Pintura Arquitectónica Y Decorativa, Esmalte Alquidico A Base Aceite, (Gris) Con Acabado Brillante.</t>
  </si>
  <si>
    <t>Pintura Arquitectónica Y Decorativa, Esmalte Alquidico A Base Aceite, (Negro) Con Acabado Mate.</t>
  </si>
  <si>
    <t>Pintura Arquitectónica Y Decorativa, Esmalte Base Aceite, Color Amarillo Brillante X Galon</t>
  </si>
  <si>
    <t>Pintura Arquitectónica Y Decorativa, Esmalte Base Aceite, Color Amarillo X Cuñete</t>
  </si>
  <si>
    <t>Pintura Arquitectónica Y Decorativa, Esmalte Base Aceite, Color Blanco Brillante X Galon</t>
  </si>
  <si>
    <t>Pintura Arquitectónica Y Decorativa, Esmalte Base Aceite, Color Blanco Hueso X Galon</t>
  </si>
  <si>
    <t>Pintura Arquitectónica Y Decorativa, Esmalte Base Aceite, Color Blanco X Cuñete</t>
  </si>
  <si>
    <t>Pintura Arquitectónica Y Decorativa, Esmalte Base Aceite, Color Cafe Brillante X Galon</t>
  </si>
  <si>
    <t>Pintura Arquitectónica Y Decorativa, Esmalte Base Aceite, Color Negro Brillante X Galon</t>
  </si>
  <si>
    <t>Pintura Arquitectónica Y Decorativa, Esmalte Base Aceite, Color Negro X Cuñete</t>
  </si>
  <si>
    <t>Pintura Arquitectónica Y Decorativa, Esmalte Base Aceite, Color Verde X Cuñete</t>
  </si>
  <si>
    <t>Pintura Barniz Mate</t>
  </si>
  <si>
    <t>Pintura Base Aceite ( Metal) Anticorrosivo Colores Varios</t>
  </si>
  <si>
    <t>Pintura Base Aceite ( Metal) Esmalte Para Exteriores Colores Varios -</t>
  </si>
  <si>
    <t>Pintura Base Aceite (Metal) Esmalte Para Exteriores Cualquier Color X Galon</t>
  </si>
  <si>
    <t>Pintura Base Thiner Lacas Nitro Colores Varios</t>
  </si>
  <si>
    <t>Pintura Base Thiner Lacas Nitro Colores Varios X Galón</t>
  </si>
  <si>
    <t>Pintura Bituminosa</t>
  </si>
  <si>
    <t>Pintura Blanca Almendra Acrilica Cuñete De 5 Galones</t>
  </si>
  <si>
    <t>Pintura Blanca Para Trafico</t>
  </si>
  <si>
    <t>Pintura Cipres Industrial Cuñete De 5 Galones</t>
  </si>
  <si>
    <t>Pintura Con Base Asfáltica De Acabado Tipo Aluminio Presentacion En Caneca Peso: 16 Kg</t>
  </si>
  <si>
    <t>Pintura De Aceite Brillante Para Exteriores Cualquier Color Por Galón</t>
  </si>
  <si>
    <t>Pintura De Aceite Cualquier Color Brillante X Galón</t>
  </si>
  <si>
    <t>Pintura De Aceite Mate Para Exteriores Cualquier Color Por Galón</t>
  </si>
  <si>
    <t>Pintura De Alto Brillo Barniz Para Madera Galón.</t>
  </si>
  <si>
    <t>Pintura De Vinilo: Su Presentacion Es De 5 Galones</t>
  </si>
  <si>
    <t>Pintura Demarcacion Amarillo 1 Galon</t>
  </si>
  <si>
    <t>Pintura Diluible Con Agua Tipo 2 - Cuñete</t>
  </si>
  <si>
    <t>Pintura Diluible Con Agua Tipo 3 - Galon</t>
  </si>
  <si>
    <t>Pintura Diluible Con Agua Tipo 3 Economica Buen Cubrimiento Cuñete</t>
  </si>
  <si>
    <t>Pintura Diluible Con Agua Tipo 3 Economica Buen Cubrimiento Presentacion En Galon</t>
  </si>
  <si>
    <t>Pintura Ecológica Tipo I, Para Interior, Color Blanco X Galon</t>
  </si>
  <si>
    <t>Pintura Electroestática Cualquier Color Por Galón</t>
  </si>
  <si>
    <t>Pintura En Aceite Color Amarillo</t>
  </si>
  <si>
    <t>Pintura En Aceite Color Blanco</t>
  </si>
  <si>
    <t>Pintura En Aceite Color Gris</t>
  </si>
  <si>
    <t>Pintura En Aceite Negro Cuñete De 5 Galones</t>
  </si>
  <si>
    <t>Pintura En Aceite Verde Esmeralda Cuñete De 5 Galones</t>
  </si>
  <si>
    <t>Pintura En Vinilo Tipo Koraza Doble Vida, - Galon</t>
  </si>
  <si>
    <t>Pintura Epoxica Antibacterial Tipo 1 Color Blanco</t>
  </si>
  <si>
    <t>Pintura Epóxica Blanca Presentación Tarro Metálico Por Galón</t>
  </si>
  <si>
    <t>Pintura Epóxica Dos Componentes,- Galon</t>
  </si>
  <si>
    <t>Pintura Esmalte 1/4</t>
  </si>
  <si>
    <t>Pintura Esmalte Analog Champaña - Galón</t>
  </si>
  <si>
    <t>Pintura Esmalte Color Negro X Galon</t>
  </si>
  <si>
    <t>Pintura Esmalte Galon</t>
  </si>
  <si>
    <t>Pintura Esmalte Mate</t>
  </si>
  <si>
    <t>Pintura Esmalte Tipo 1</t>
  </si>
  <si>
    <t>Pintura Para Madera Barnices De Todo Tipo: Barniz, Color Transparente Semibrillante X Galón.</t>
  </si>
  <si>
    <t>Pintura Para Madera Barniz De Aceite De Color Caoba Transparente, Con Acabado Brillante Por 1 Galón</t>
  </si>
  <si>
    <t>Pintura Para Madera Barniz, - Galón.</t>
  </si>
  <si>
    <t>Pintura Para Madera Barniz, Color Transparente Semibrillante Presentacion X Galón.</t>
  </si>
  <si>
    <t>Pintura Para Madera, Barniz De Aceite, Varios Colores, - 1/4 Gl</t>
  </si>
  <si>
    <t>Pintura Poxical Azul</t>
  </si>
  <si>
    <t>Pintura Primer Industrial Verde</t>
  </si>
  <si>
    <t>Pintura Reflectiva Tipo Trafico Amarillo</t>
  </si>
  <si>
    <t>Pintura Reflectiva Tipo Trafico Blanco</t>
  </si>
  <si>
    <t>Pintura Reflectiva Tipo Trafico Colores Variados: Amarillo, Azul, Blanco, Negro. Etc</t>
  </si>
  <si>
    <t>Pintura Reflectiva Tipo Trafico Cualquier Color X Galón</t>
  </si>
  <si>
    <t>Pintura Reflectiva Tipo Trafico Negro</t>
  </si>
  <si>
    <t>Pintura Superlavable Uso Exterior Tipo 1 Diluible En Agua Color Blanco Almendra</t>
  </si>
  <si>
    <t>Pintura Superlavable Uso Exterior Tipo 1 Diluible En Agua Color Blanco Marfil</t>
  </si>
  <si>
    <t>Pintura Superlavable Uso Exterior Tipo 1 Diluible En Agua Color Verde Ciprés</t>
  </si>
  <si>
    <t>Pintura Superlavable Uso Interior Tipo 1 Diluxion En Agua Color Blanco Blanco</t>
  </si>
  <si>
    <t>Pintura T1 Galon</t>
  </si>
  <si>
    <t>Pintura T1. Cuarto</t>
  </si>
  <si>
    <t>Pintura T2 Cuñete</t>
  </si>
  <si>
    <t>Pintura T2 Galon</t>
  </si>
  <si>
    <t>Pintura T3 Cuñete</t>
  </si>
  <si>
    <t>Pintura Trafico Acrilica Color Azul</t>
  </si>
  <si>
    <t>Pintura Trafico Acrilica Color Blanco</t>
  </si>
  <si>
    <t>Pintura Trafico Acrilica Color Negro</t>
  </si>
  <si>
    <t>Pintura Trafico Amarillo - Galón.</t>
  </si>
  <si>
    <t>Pintura Triple Duty Anoloc Verde Bronce. Presentacion Por 5 Galones = 18.927 Litros De Contenido</t>
  </si>
  <si>
    <t>Pintura Verde Oliva Cuñete De 5 Galones</t>
  </si>
  <si>
    <t>Pintura Vinilo Tipo 1, Color Blanco Almendra Cuñete X 5 Galones</t>
  </si>
  <si>
    <t>Pintura Vinilo Tipo 1, Color Blanco Almendra Mate Para Exteriores X Cuñete</t>
  </si>
  <si>
    <t>Pintura Vinilo Tipo 1, Color Blanco Almendra Para Interiores X Cuñete</t>
  </si>
  <si>
    <t>Pintura Vinilo Tipo 1, Color Blanco Hueso Para Exteriores Cuñete X 5 Galones</t>
  </si>
  <si>
    <t>Pintura Vinilo Tipo 1, Color Blanco Hueso Para Interiores X Cuñete</t>
  </si>
  <si>
    <t>Pintura Vinilo Tipo 1, Color Blanco Mate Para Interiores X Cuñete</t>
  </si>
  <si>
    <t>Pintura Vinilo Tipo 1, Color Blanco Para Interiores Cuñete X 5 Galones</t>
  </si>
  <si>
    <t>Pintura Vinilo Tipo 1, Color Blanco, Cuñete X 5 Galones</t>
  </si>
  <si>
    <t>Pintura Vinilo Tipo 1, Color Verde Cipres Para Exteriores Cuñete X 5 Galones</t>
  </si>
  <si>
    <t>Pintura Vinilo Tipo 1, Color Verde Cipres Para Interiores X Cuñete</t>
  </si>
  <si>
    <t>Pintura Vinilo Tipo 1, Color Verde Suace Para Exteriores Cuñete X 5 Galones</t>
  </si>
  <si>
    <t>Pintura Vinilo Tipo 1, Cualquier Color Para Interiores Y Exteriores Cuñete X 5 Galones</t>
  </si>
  <si>
    <t>Pintura Vinilo Tipo 1, Para Exteriores Cualquier Color Por Cuñete X 5 Galones</t>
  </si>
  <si>
    <t>Pintura Vinilo Tipo 1, Para Interior Cualquier Color Por Cuñete X 5 Galones</t>
  </si>
  <si>
    <t>Pintura Vinilo Tipo 2, Color Blanco Almendra Para Interiores X Cuñete</t>
  </si>
  <si>
    <t>Pintura Vinilo Tipo 2, Color Blanco Hueso Para Interiores X Cuñete</t>
  </si>
  <si>
    <t>Pintura Vinilo Tipo 3 - Cualquier Color -Cuñete X 5 Galones</t>
  </si>
  <si>
    <t>Pintura Y Antocorresivos Base Aceite</t>
  </si>
  <si>
    <t>Platina 1 1/4'' X 1/8'' x 6mts largo</t>
  </si>
  <si>
    <t>Platina 1 1/4'' X 3/16'' x 6mts largo</t>
  </si>
  <si>
    <t>Platina 1'' X 1/8'' x 6mts largo</t>
  </si>
  <si>
    <t>Platina 1/2 X 1/4 x 6mts largo</t>
  </si>
  <si>
    <t>Platina 1/2" X 1/8" x 6mts largo</t>
  </si>
  <si>
    <t>Platina 1/2" X 1/8" X 6M</t>
  </si>
  <si>
    <t>Platina 2'' X 1/4'' x 6mts largo</t>
  </si>
  <si>
    <t>Platina 2'' X 1/8'' x 6mts largo</t>
  </si>
  <si>
    <t>Platina 2"X2"X 3/8" x 6mts largo</t>
  </si>
  <si>
    <t>Platina 3'' X 1/4'' x 6mts largo</t>
  </si>
  <si>
    <t>Platina Acero De 4" X 1/4" x 6mts largo</t>
  </si>
  <si>
    <t>Platina Aluminio 38Mm*3/8”</t>
  </si>
  <si>
    <t>Platina Aluminio Estructural Aa6061</t>
  </si>
  <si>
    <t>Platina De Hierro De 1 1/2" X 1/4" x 6mts largo</t>
  </si>
  <si>
    <t>Platina De Hierro De 2 1/2" X 3/16" x 6mts largo</t>
  </si>
  <si>
    <t>Platina P/Union Lateral 60Mm Altura</t>
  </si>
  <si>
    <t>Platina Para Soporte De Dos Aisladores</t>
  </si>
  <si>
    <t>Platina Soporte 2"X3/16" x 6mts largo</t>
  </si>
  <si>
    <t>Platina Y Angulo De Union En Acero Inoxidable Sae 304</t>
  </si>
  <si>
    <t>Pliego Lija Seca Grano No. 150.</t>
  </si>
  <si>
    <t>Pliego Lija Seca Grano No. 180.</t>
  </si>
  <si>
    <t>Pliego Lija Tela No. 150.</t>
  </si>
  <si>
    <t>Porta Bridass 315Mm Pn-16 Con Union Electrosoldable</t>
  </si>
  <si>
    <t>Puntilla - De 11 Bwg * 6,35 Cm De Largo X 0,35 Cm De Diámetro Cabeza Puntilla En Acero.</t>
  </si>
  <si>
    <t>Puntilla ½”. Caja X 1 Libra</t>
  </si>
  <si>
    <t>Puntilla 2 1/2 Pul: Redonda Con Cabeza Plana Grafilada 2 1/2 Pulgada</t>
  </si>
  <si>
    <t>Puntilla 2 Pulgada Construida En Acero, Con Cabeza Grafilada 2 Pulgada, Caja Libra</t>
  </si>
  <si>
    <t>Puntilla 3 Pulgada Construida En Acero, Con Cabeza Grafilada 3 Pulgada, Caja Libra</t>
  </si>
  <si>
    <t>Puntilla Acero 2". Caja X 1 Libra</t>
  </si>
  <si>
    <t>Puntilla C/C 1" 900 Gr</t>
  </si>
  <si>
    <t>Puntilla C/C 1/2" 500 Gr</t>
  </si>
  <si>
    <t>Puntilla C/C 2" 500 Gr</t>
  </si>
  <si>
    <t>Puntilla C/C 3" 500 Gr</t>
  </si>
  <si>
    <t>Puntilla C/C 3.1/2" 500 Gr</t>
  </si>
  <si>
    <t>Puntilla C/C 3/4" 500 Gr</t>
  </si>
  <si>
    <t>Puntilla C/C 4" 500 Gr</t>
  </si>
  <si>
    <t>Puntilla Con Cabeza 1/2 Pulgadas En Acero Lisa Caja Por 500 Gr</t>
  </si>
  <si>
    <t>Puntilla Con Cabeza 1-1/2 Pulgadas En Acero Lisa Caja Por 500 Gr</t>
  </si>
  <si>
    <t>Puntilla Con Cabeza 2 ½ Pulgadas En Hierro Caja Por 500 Gr</t>
  </si>
  <si>
    <t>Puntilla Con Cabeza 2 Pulgadas En Acero Lisa Caja Por 500 Gr</t>
  </si>
  <si>
    <t>Puntilla Con Cabeza 2 Pulgadas En Hierro Caja Por 500 Gr</t>
  </si>
  <si>
    <t>Puntilla Con Cabeza 2-1/2 Pulgadas En Acero Caja Por 500 Gr</t>
  </si>
  <si>
    <t>Puntilla Con Cabeza Gr 2 1/2" Caja X 500</t>
  </si>
  <si>
    <t>Puntilla Con Cabeza Plana Grafiada 1 1/2 Pulgadas Libra</t>
  </si>
  <si>
    <t>Puntilla De 1 " Acerada Con Cabeza X Libra</t>
  </si>
  <si>
    <t>Puntilla De 1" Sin Cabeza Contenido: 1 Libra</t>
  </si>
  <si>
    <t>Puntilla De 3" Caja X 500</t>
  </si>
  <si>
    <t>Puntilla De 5 Pulgadas. Caja X 1 Libra</t>
  </si>
  <si>
    <t>Puntilla De Acero Estriada 1" X 500 Gr</t>
  </si>
  <si>
    <t>Puntilla En Acero 2"</t>
  </si>
  <si>
    <t>Puntilla En Acero De 1" Caja X 500</t>
  </si>
  <si>
    <t>Puntilla En Acero De 2 1/2" Caja Por 500 Gr</t>
  </si>
  <si>
    <t>Puntilla Redonda Con Cabeza Plana Grafilada, 1 1/2 ", 500 G</t>
  </si>
  <si>
    <t>Puntilla Redonda Con Cabeza Plana Grafilada, 1", 500 G</t>
  </si>
  <si>
    <t>Puntilla Redonda Con Cabeza Plana Grafilada, 2 ", 500 G</t>
  </si>
  <si>
    <t>Puntilla Redonda Con Cabeza Plana Grafilada, 2 1/2 ", 500 G</t>
  </si>
  <si>
    <t>Puntilla Redonda Con Cabeza Plana Grafilada, 3 ", 500 G</t>
  </si>
  <si>
    <t>Puntilla Redonda Con Cabeza Plana Grafilada, 3 1/2 ", 500 G</t>
  </si>
  <si>
    <t>Puntilla Redonda Con Cabeza Plana Grafilada, 3/4 ", 500 G</t>
  </si>
  <si>
    <t>Puntilla Redonda Con Cabeza Plana Grafilada, 4 ", 500 G</t>
  </si>
  <si>
    <t>Puntilla Redonda Con Cabeza Plana: Grafilada 1 ½ Pulgadas Calibre 14 400 Grs Caja X Libra</t>
  </si>
  <si>
    <t>Puntilla Redonda De 3 " Con Cabeza Plana Grafilada, , Calibre 9, 400 Gm. Caja X 1 Libra</t>
  </si>
  <si>
    <t>Puntilla Redonda Sin Cabeza 1 1/2" Calibre 15 500G Caja</t>
  </si>
  <si>
    <t>Puntilla Redonda Sin Cabeza 2 Pulgadas Libra</t>
  </si>
  <si>
    <t>Puntilla Redonda Sin Cabeza 2" Calibre 14 500G Caja</t>
  </si>
  <si>
    <t>Puntilla Redonda Sin Cabeza 3/4" Calibre18 500G Caja</t>
  </si>
  <si>
    <t>Puntilla Redonda Sin Cabeza, 1", 500 G</t>
  </si>
  <si>
    <t>Puntilla Redonda Sin Cabeza, 2 1/2 ", 500 G</t>
  </si>
  <si>
    <t>Puntilla S/C 1" 400 Gr</t>
  </si>
  <si>
    <t>Puntillas Con Cabeza De 1/2"</t>
  </si>
  <si>
    <t>Puntillas Con Cabeza De 2"</t>
  </si>
  <si>
    <t>Puntillas Con Cabeza De 2 1/2"</t>
  </si>
  <si>
    <t>Puntillas Con Cabeza De 3"</t>
  </si>
  <si>
    <t>Puntillas De 1" X 500 Grs</t>
  </si>
  <si>
    <t>Puntillas De 1/2"</t>
  </si>
  <si>
    <t>Puntillas De 2"</t>
  </si>
  <si>
    <t>Puntillas De 2 1/2"</t>
  </si>
  <si>
    <t>Puntillas De 2 Y 1/2 Pulgadas Caja X 500</t>
  </si>
  <si>
    <t>Puntillas De 2" X 500 Grs</t>
  </si>
  <si>
    <t>Puntillas De 3</t>
  </si>
  <si>
    <t>Puntillas De 3" X 500 Grs</t>
  </si>
  <si>
    <t>Recebo B-600 Relleno Inicial Tuberias ( Extendido Y Compactado Con Pizón )</t>
  </si>
  <si>
    <t>Reducción Acero Negro 1" X 1/2"</t>
  </si>
  <si>
    <t>Reductor En Pvc De 1 1/2" A 1 1/4"</t>
  </si>
  <si>
    <t>Reductor En Pvc De 1 1/4" A 1"</t>
  </si>
  <si>
    <t>Reductor En Pvc De 1" A 3/4"</t>
  </si>
  <si>
    <t>Reductor En Pvc De 2" A 1 1/2"</t>
  </si>
  <si>
    <t>Reductor En Pvc De 3" A 2"</t>
  </si>
  <si>
    <t>Reductor En Pvc De 3/4" A 1/2"</t>
  </si>
  <si>
    <t>Reductor En Pvc De 4" A 3"</t>
  </si>
  <si>
    <t>Registro De Bola Pvc 2 1/2"</t>
  </si>
  <si>
    <t>Registro De Bola Pvc 2"</t>
  </si>
  <si>
    <t>Registro De Bola Pvc 3"</t>
  </si>
  <si>
    <t>Rejilla Metálica Para Sifon De 2”</t>
  </si>
  <si>
    <t>Rejilla Metálica Para Sifon De 3”</t>
  </si>
  <si>
    <t>Rejilla Metálica Para Sifon De 4”</t>
  </si>
  <si>
    <t>Rejilla Metálica Para Sifon De 6”</t>
  </si>
  <si>
    <t>Rejilla Piso Anticucaracha 3X2 2905694</t>
  </si>
  <si>
    <t>Rejilla Plástica Para Sifon De 2”</t>
  </si>
  <si>
    <t>Rejilla Plástica Para Sifon De 3”</t>
  </si>
  <si>
    <t>Rejilla Plástica Para Sifon De 4”</t>
  </si>
  <si>
    <t>Rejilla Plástica Para Sifon De 6”</t>
  </si>
  <si>
    <t>Rejilla Sanitaria 3 Pvc 11588</t>
  </si>
  <si>
    <t>Rejilla Sifon 3X2 Combi</t>
  </si>
  <si>
    <t>Rejillas De Diámetro 1 1/2", Para Sifones De Piso</t>
  </si>
  <si>
    <t>Rejillas En Plastico De Diámetro 1 1/2", Para Sifones De Piso</t>
  </si>
  <si>
    <t>Rejillas Metalicas De Diametro 3" Para Sifones De Piso Con Soco</t>
  </si>
  <si>
    <t>Rejillas Metalicas De Diametro 4" Para Sifones De Piso Con Soco</t>
  </si>
  <si>
    <t>Remate Lateral Para Cubierta (Teja) Detalle</t>
  </si>
  <si>
    <t>Removedor Para Pvc 12 Onzas 300 Gr</t>
  </si>
  <si>
    <t>Removedor Pvc X 1/4 Galón</t>
  </si>
  <si>
    <t>Restrictores De Movimiento De 4" En Hierro Ductil Astm A 536 Para Pvc C-900</t>
  </si>
  <si>
    <t>Restrictores De Movimiento De 6" En Hierro Ductil Astm A 536 Para Pvc C-901</t>
  </si>
  <si>
    <t>Rodillo De Esponja Poliester De 230 Mm X 60 Mm De Alto, Todo Tipo De Pintura Resistente A Solventes</t>
  </si>
  <si>
    <t>Rodillo De Esponja Poliester De 90Mm X 37 Mm De Alto, Todo Tipo De Pintura Resistente A Solventes.</t>
  </si>
  <si>
    <t>Rodillo De Esponja Poliéster, De 9", X 37 Mm De Alto, Todo Tipo De Pintura Resistente A Solventes</t>
  </si>
  <si>
    <t>Rodillo Profesional Felpa Acrílica De 3”, Para Pintura En Cualquier Superficie, A Base De Agua</t>
  </si>
  <si>
    <t>Rosca Para Tuberia En Acero Inoxidable 2" Para Adaptador Hembra Para Tuberia Cvpc Corzan</t>
  </si>
  <si>
    <t>Roseta Bombillo Estándar</t>
  </si>
  <si>
    <t>Segueta Con Marco Ajustable De 10" - 12" Incluye Hojas De Segueta De 8" - 10" - 12"</t>
  </si>
  <si>
    <t>Segueta. Medidas 12 Pulgadas - Características Marco De Segueta Cromado Para Corte De Metal.</t>
  </si>
  <si>
    <t>Sellador Lijable</t>
  </si>
  <si>
    <t>Sellador Plus Para Pisos Vinilicos</t>
  </si>
  <si>
    <t>L</t>
  </si>
  <si>
    <t>Sellante Acero (Hibrido, Tipo Silicona)</t>
  </si>
  <si>
    <t>Sellos Cortafuego Para Tuberia De 3/4"</t>
  </si>
  <si>
    <t>Semicodo Acero Negro 1 1/2", 200 Psi Roscar</t>
  </si>
  <si>
    <t>Semicodo Acero Negro 1 1/4", 200 Psi Roscar</t>
  </si>
  <si>
    <t>Semicodo Acero Negro 1", 200 Psi Roscar</t>
  </si>
  <si>
    <t>Semicodo Acero Negro 2 1/2", 200 Psi Ranurado</t>
  </si>
  <si>
    <t>Semicodo Acero Negro 2", 200 Psi Ranurado</t>
  </si>
  <si>
    <t>Semicodo Acero Negro 3", 200 Psi Ranurada</t>
  </si>
  <si>
    <t>Semicodo Acero Negro 4", 200 Psi Ranurada</t>
  </si>
  <si>
    <t>Semicodo Acero Negro 6", 200 Psi Ranurada</t>
  </si>
  <si>
    <t>Semicodos Pvc De 2" Un Codo A Presión De 2" Con Ángulo De 45° Que Te Permite Crear</t>
  </si>
  <si>
    <t>Semicodos Pvc De 3" - Presentación Por Unidades.</t>
  </si>
  <si>
    <t>Semicodos Pvc Presión 1"</t>
  </si>
  <si>
    <t>Separadores En Acero Inoxidable Vidrio Templado Instalacion Fija</t>
  </si>
  <si>
    <t>Sifon Botella Pvc Para Lavamanos</t>
  </si>
  <si>
    <t>Sifon De Desague De 3" Para Piso Pvc</t>
  </si>
  <si>
    <t>Sifon Pvc 135 De 4" 11621</t>
  </si>
  <si>
    <t>Sifon Sanitario En Pvc 3" 135°</t>
  </si>
  <si>
    <t>Sifon Soldado En Pvc De 2"</t>
  </si>
  <si>
    <t>Sifon Soldado En Pvc De 3"</t>
  </si>
  <si>
    <t>Sifon Soldado En Pvc De 4"</t>
  </si>
  <si>
    <t>Sifon Tipo P De Pvc Para Lavaplatos</t>
  </si>
  <si>
    <t>Silicona Pegadit 70 Ml</t>
  </si>
  <si>
    <t>Silicona Transparente Para Policarbonato Neutro Para Policarbonato Y Pvc Contenido 280 Ml</t>
  </si>
  <si>
    <t>Silicona Transparente Para Policarbonato Neutro Para Policarbonato Y Pvc Contenido 300 Ml</t>
  </si>
  <si>
    <t>Soporte Tapa Tubo Salida Claraboya Teja Fibrocemento.</t>
  </si>
  <si>
    <t>T De Presión En Pvc De 1 1/2"</t>
  </si>
  <si>
    <t>T De Presión En Pvc De 1"</t>
  </si>
  <si>
    <t>T De Presión En Pvc De 1/2</t>
  </si>
  <si>
    <t>T De Presión En Pvc De 2"</t>
  </si>
  <si>
    <t>T De Presión En Pvc De 3"</t>
  </si>
  <si>
    <t>T De Presión En Pvc De 3/4"</t>
  </si>
  <si>
    <t>T De Presión En Pvc De 4"</t>
  </si>
  <si>
    <t>T En Pvc De 1" 1/4</t>
  </si>
  <si>
    <t>Tanque Agua Cilíndrico Capacidad 1000 Litros Fabricado En Plástico En Pvc Con Tapa</t>
  </si>
  <si>
    <t>Tanque Agua Cilíndrico Capacidad 500 Litros Fabricado En Plástico En Pvc Con Tapa</t>
  </si>
  <si>
    <t>Tapa Goteras Para Teja Tipo, Acliricado, Color Blanco Mate X Galon</t>
  </si>
  <si>
    <t>Tapas Ciegas Para Cajas Octagonal Pvc - Presentación Por Unidades.</t>
  </si>
  <si>
    <t>Tapas Y Tapones De Material Plástico; Tapon Para Tuberia Pvc Pulgadas ½”</t>
  </si>
  <si>
    <t>Tapas Y Tapones De Material Plástico; Tapon Para Tuberia Pvc Pulgadas 1”</t>
  </si>
  <si>
    <t>Tapas Y Tapones De Material Plástico; Tapon Para Tuberia Pvc Pulgadas 3/4”</t>
  </si>
  <si>
    <t>Tapon 3" - Union Platino Pvc Clase 200 Presion</t>
  </si>
  <si>
    <t>Tapon 4" - Union Platino Pvc Clase 200 Presion</t>
  </si>
  <si>
    <t>Tapón Acero Negro 1/2", 200 Psi Roscar</t>
  </si>
  <si>
    <t>Tapon Liso Pvc 1 1/2 -N Presentación Por Unidades.</t>
  </si>
  <si>
    <t>Tapón Liso Pvc Presión 2"</t>
  </si>
  <si>
    <t>Tapon Para Tubería De Acueducto, De Hierro Maleable, Diámetro De 1/2" Y Tipo Liso</t>
  </si>
  <si>
    <t>Tapón Plastico Ø 1" Interno Para Tuberia</t>
  </si>
  <si>
    <t>Tapon Roscado Pvc De 1/2 - En Presentación Por Unidades.</t>
  </si>
  <si>
    <t>Tapon Soldado Cpvc Para Agua Caliente 1 1/2" Elaborado En Poli (Cloruro De Vinilo Cal Schedule 40)</t>
  </si>
  <si>
    <t>Tapon Soldado Cpvc Para Agua Caliente 1" Elaborado En Poli (Cloruro De Vinilo Cal Schedule 40)</t>
  </si>
  <si>
    <t>Tapon Soldado Cpvc Para Agua Caliente 1/2" Elaborado En Poli (Cloruro De Vinilo Cal Schedule 40)</t>
  </si>
  <si>
    <t>Tapon Soldado Cpvc Para Agua Caliente 2" Elaborado En Poli (Cloruro De Vinilo Cal Schedule 40)</t>
  </si>
  <si>
    <t>Tapon Tuberia Polipropileno - Pp Pn 110 Mm.</t>
  </si>
  <si>
    <t>Tarro Fundente Para Soldar Tubería Cobre</t>
  </si>
  <si>
    <t>Te P/Canaleta 100X45</t>
  </si>
  <si>
    <t>Tee 4" Sanitaria En Pvc De 50 Psi</t>
  </si>
  <si>
    <t>Tee 4" X 3" Hd Extremo Brida (100 Mmx75Mm).</t>
  </si>
  <si>
    <t>Tee 6" - Pvc Union Platino Rde 21 Presion</t>
  </si>
  <si>
    <t>Tee 8" Pvc P Flujo A Presión</t>
  </si>
  <si>
    <t>Tee Acero Galvanizado 1 1/2" X 1"</t>
  </si>
  <si>
    <t>Tee Acero Galvanizado 1 1/4''</t>
  </si>
  <si>
    <t>Tee Acero Galvanizado 1"</t>
  </si>
  <si>
    <t>Tee Acero Galvanizado 1/2''</t>
  </si>
  <si>
    <t>Tee Acero Galvanizado Presion 4" - Calibre 40 Astm A53 - Tipo Colmena O .. 18Cm</t>
  </si>
  <si>
    <t>Tee Acero Galvavnzado 3/4''</t>
  </si>
  <si>
    <t>Tee Acero Negro 1 1/2", 200 Psi Roscar</t>
  </si>
  <si>
    <t>Tee Acero Negro 1 1/4", 200 Psi Roscar</t>
  </si>
  <si>
    <t>Tee Acero Negro 1", 200 Psi Roscar</t>
  </si>
  <si>
    <t>Tee Acero Negro 2 1/2", 200 Psi Ranurada</t>
  </si>
  <si>
    <t>Tee Acero Negro 2", 200 Psi Ranurada</t>
  </si>
  <si>
    <t>Tee Acero Negro 3", 200 Psi Ranurada</t>
  </si>
  <si>
    <t>Tee Acero Negro 4", 200 Psi Ranurada</t>
  </si>
  <si>
    <t>Tee Acero Negro 6", 200 Psi Ranurada</t>
  </si>
  <si>
    <t>Tee Cpvc Para Agua Caliente 1 1/2" Elaborado En Poli (Cloruro De Vinilo Cal Schedule 40)</t>
  </si>
  <si>
    <t>Tee Cpvc Para Agua Caliente 1" Elaborado En Poli (Cloruro De Vinilo Cal Schedule 40)</t>
  </si>
  <si>
    <t>Tee Cpvc Para Agua Caliente 1/2" Elaborado En Poli (Cloruro De Vinilo Cal Schedule 40)</t>
  </si>
  <si>
    <t>Tee Cpvc Para Agua Caliente 2" Elaborado En Poli (Cloruro De Vinilo Cal Schedule 40)</t>
  </si>
  <si>
    <t>Tee De 14" En Hd Awwa C-153/C-110/Iso-2531 Bridada</t>
  </si>
  <si>
    <t>Tee De 6" Acero Galvanizado Agua</t>
  </si>
  <si>
    <t>Tee Ensamblada De 4" X 2" X 3" Pvc Union Platino</t>
  </si>
  <si>
    <t>Tee Ensamblada De 4" X 2" X 4" Pvc Union Platino</t>
  </si>
  <si>
    <t>Tee Ensamblada De 4" X 3" X 4" Pvc Union Platino</t>
  </si>
  <si>
    <t>Tee Ensamblada De 4" X 4" X 2" Pvc Union Platino</t>
  </si>
  <si>
    <t>Tee Ensamblada De 4" X 4" X 2.1/2" Pvc Union Platino</t>
  </si>
  <si>
    <t>Tee Ensamblada De 4" X 4" X 3" Pvc Union Platino</t>
  </si>
  <si>
    <t>Tee Ensamblada De 4" X 4" X 4" Pvc Union Platino</t>
  </si>
  <si>
    <t>Tee Radio Corto 4" - Um Pvc Clase 200 Presion</t>
  </si>
  <si>
    <t>Tee Radio Corto Rde 21 Pvc 2 1/2" - Unión Platino</t>
  </si>
  <si>
    <t>Tee Radio Corto Rde 21 Pvc 2" - Unión Platino</t>
  </si>
  <si>
    <t>Tee Radio Corto Rde 21 Pvc 3" - Unión Platino</t>
  </si>
  <si>
    <t>Tee Rde 21 Pvc 8" X 6" - Unión Platino</t>
  </si>
  <si>
    <t>Tee Reducida De 14" X 10" En Hd Awwa C-153/C-110/Iso-2531 Bridada</t>
  </si>
  <si>
    <t>Tee Reducida De 14" X 12" En Hd Awwa C-153/C-110/Iso-2531 Bridada</t>
  </si>
  <si>
    <t>Tee Reducida De 6" X 3" Pvc Union Platino</t>
  </si>
  <si>
    <t>Tee Tuberia Polipropileno - Pp Pn 110 Mm.</t>
  </si>
  <si>
    <t>Teja Aluminio No. 10 3Mts.</t>
  </si>
  <si>
    <t>Teja Asfaltica (Bulto De 25 Uds)</t>
  </si>
  <si>
    <t>Teja Caballete Articulado Ondulado, Con Ángulo De 15° En Fibrocemento</t>
  </si>
  <si>
    <t>Teja Caballete De Eternit Lateral De 1,40 Mts</t>
  </si>
  <si>
    <t>Teja Caballete En Fibrocemento. Articulado De Ventilación Inferior. Para Tejas Perfil 7.</t>
  </si>
  <si>
    <t>Teja Colonial En O Similar A La Teja De Barro (1,60 Largo * 1,06 Ancho) Color Rojo Colonial</t>
  </si>
  <si>
    <t>Teja De Barro 20* 40 Cm</t>
  </si>
  <si>
    <t>Teja De Barro Tipo "S"</t>
  </si>
  <si>
    <t>Teja De Cemento; Teja #10 Gris Perfil 7 - (Para Uso Doméstico Y Comercial)</t>
  </si>
  <si>
    <t>Teja De Cemento; Teja #6 Gris Perfil 7 - (Para Uso Doméstico Y Comercial)</t>
  </si>
  <si>
    <t>Teja De Cemento; Teja #8 Gris Perfil 7 - (Para Uso Doméstico Y Comercial)</t>
  </si>
  <si>
    <t>Teja De Cemento; Teja Española 1.34 Metros</t>
  </si>
  <si>
    <t>Teja De Cemento; Teja Ondulada En Fibrocemento, Perfil 7, De 92 X 122 Cm</t>
  </si>
  <si>
    <t>Teja De Cemento; Teja Ondulada En Fibrocemento, Perfil 7, De 92 X 183 Cm</t>
  </si>
  <si>
    <t>Teja De Cemento; Teja Ondulada En Fibrocemento, Perfil 7, De 92 X 244 Cm</t>
  </si>
  <si>
    <t>Teja De Cemento;Caballete En Fibrocemento, Tipo Fijo Angular Plano, De 15° De Inclinacion.</t>
  </si>
  <si>
    <t>Teja De Cemento;Caballetes En Fibrocemento Fijo Para Teja De 15°</t>
  </si>
  <si>
    <t>Teja En Fibrocemento No.5</t>
  </si>
  <si>
    <t>Teja F.Vidrio T.Zinc Cal6X3.05M</t>
  </si>
  <si>
    <t>Teja Imitacion Española De Barro Colonial</t>
  </si>
  <si>
    <t>Teja Metalica Arquitectonica Color Verde Musgo De 1 X 3M</t>
  </si>
  <si>
    <t>Teja Metálica Ondulada De Zinc De 0,75M X 0,3Mm X 2,15M. Presentación: Unidad.</t>
  </si>
  <si>
    <t>Teja Metalica Zinc No. 6</t>
  </si>
  <si>
    <t>Teja Metálica, Ondulada, Fabricada En Zinc, De 3,05 M De Longitud Por 0,75 M De Ancho Calibre 34</t>
  </si>
  <si>
    <t>Teja Ondulada De Fibrocemento C7 Numero 4</t>
  </si>
  <si>
    <t>Teja Ondulada En Fibrocemento, Perfil 10, De 0,610 M De Longitud Por 1,053 M De Ancho.</t>
  </si>
  <si>
    <t>Teja Perfil 4 Livianit #10</t>
  </si>
  <si>
    <t>Teja Perfil 7 Livianit #10 183X92Cm 0.9Mm Pvc</t>
  </si>
  <si>
    <t>Teja Perfil 7 Livianit #8</t>
  </si>
  <si>
    <t>Teja Perfil 7 Livianit #6</t>
  </si>
  <si>
    <t>Teja Plastica C7 Numero 10</t>
  </si>
  <si>
    <t>Teja Plastica C7 Numero 12</t>
  </si>
  <si>
    <t>Teja Plastica C7 Numero 4</t>
  </si>
  <si>
    <t>Teja Plastica C7 Numero 6</t>
  </si>
  <si>
    <t>Teja Plastica C7 Numero 8</t>
  </si>
  <si>
    <t>Teja Plastica Tipo Zinc No. 10 3.05 Mts</t>
  </si>
  <si>
    <t>Teja Plastica Tipo Zinc No. 7 2.14M</t>
  </si>
  <si>
    <t>Teja Plastica Trapezoidal 3,5 X 1 Mts</t>
  </si>
  <si>
    <t>Teja Plástica Traslucida #7 83 X 215 Cm</t>
  </si>
  <si>
    <t>Teja Plastica; Teja Plastica / Teja Traslucida En Acrilico Tipo Zinc 2.15</t>
  </si>
  <si>
    <t>Teja Plastica; Teja Plastica En Pvc, Espero De +/- 1,0 Mm, De 92 X305Cm</t>
  </si>
  <si>
    <t>Teja Plastica; Teja Plastica En Pvc, Espesor De +/- 1,0 Mm, De 92 X 122 Cm</t>
  </si>
  <si>
    <t>Teja Plastica; Teja Plastica En Pvc, Espesor De +/- 1,0 Mm, De 92 X 183 Cm</t>
  </si>
  <si>
    <t>Teja Polipropileno Rojo, Verde P-3 No.10 0.77*3.05</t>
  </si>
  <si>
    <t>Teja Polipropileno Techolit Rojo, Verde P-3 No.10 0.77*3.05</t>
  </si>
  <si>
    <t>Teja Termoacust Verde 1.22X2.0</t>
  </si>
  <si>
    <t>Teja Termoacústica De 1.13 Mts X 6 Mts</t>
  </si>
  <si>
    <t>Teja Termoacustica Galvanizada Trapezoidal 0,82 X 6 Mts Color Verde</t>
  </si>
  <si>
    <t>Teja Termoacustica Pvc Plus 5.9 X 1.13 Metros Espesor 2 Mm Blanco Interior Y Blanco Exterior</t>
  </si>
  <si>
    <t>Teja Termoacustica Trapezoidal Medidas 82Cm X 12Mts</t>
  </si>
  <si>
    <t>Teja Traslucida A=0.78 M E=0.35 Mm</t>
  </si>
  <si>
    <t>Teja Traslucida Ref. Acrylit Perfil Standing Seam Espesor 1,4Mm.</t>
  </si>
  <si>
    <t>Teja Upvc De 5,9*1,13 2 Mm</t>
  </si>
  <si>
    <t>Tejas De Eternit Categoría Clase 3 Lago 1,83 Usos Para Cubiertas De Todo Tipo De Construcción</t>
  </si>
  <si>
    <t>Tejas De Zinc; Teja De Zinc 2.14 Mts</t>
  </si>
  <si>
    <t>Tejas De Zinc; Teja Ondulada No.6 De Zinc</t>
  </si>
  <si>
    <t>Tejas De Zinc; Teja Ondulada No.8 De Zinc</t>
  </si>
  <si>
    <t>Tejas De Zinc; Teja Zinc Ondulada 2,13 X 0,80M (Cubiertas Metálicas Para Diferentes Usos)</t>
  </si>
  <si>
    <t>Tensores En Acero 1 " Sae 1045.</t>
  </si>
  <si>
    <t>Thiner Botella X 500 Cc</t>
  </si>
  <si>
    <t>Thiner Dilución De Colores Planos - Metalizados Y Barniz, De Evaporación Media, X 1 Galón.</t>
  </si>
  <si>
    <t>Thinner Corriente. 1000 Cc</t>
  </si>
  <si>
    <t>Thinner En Presentación Plástico Por Galón</t>
  </si>
  <si>
    <t>Thinner Extra - Presentacion Por 1 Galon = 3.785 Litro De Contenido</t>
  </si>
  <si>
    <t>Toma Corriente Pvc De 15 - Presentación Por Unidades.</t>
  </si>
  <si>
    <t>Tope De Piso Cilindrico En Acero Inoxidable De Diametro 1" Por 3Cm De Altura.</t>
  </si>
  <si>
    <t>Tornillo 1/2" X 4.1/2" C/Tuerca</t>
  </si>
  <si>
    <t>Tornillo 1/4" X 2" C/Tuerca</t>
  </si>
  <si>
    <t>Tornillo 1/4"X1" G5</t>
  </si>
  <si>
    <t>Tornillo 3/8"</t>
  </si>
  <si>
    <t>Tornillo 3/8" X 1 1/2" Astm A -325 Roscado Cabeza Redonda Incluye Tuerca Y Arandela</t>
  </si>
  <si>
    <t>Tornillo 3/8" X 2.1/2" Tuerca Y Arand</t>
  </si>
  <si>
    <t>Tornillo 5/16"X1" G5</t>
  </si>
  <si>
    <t>Tornillo 8 * 1 X 100</t>
  </si>
  <si>
    <t>Tornillo Aglomerado Negro De 3"</t>
  </si>
  <si>
    <t>Tornillo Aglomerado Negro De 3/4"</t>
  </si>
  <si>
    <t>Tornillo Aglomerado Unión De Estructuras De ¼*2 Caja Por 500 Gr</t>
  </si>
  <si>
    <t>Tornillo Aglomerado Unión De Estructuras De ¼*3/4 Caja Por 500 Gr</t>
  </si>
  <si>
    <t>Tornillo Auto Perforante 1 1/2 - Presentación Por Unidades.</t>
  </si>
  <si>
    <t>Tornillo Auto Perforante De 1''</t>
  </si>
  <si>
    <t>Tornillo Auto Perforante De 1 1/2 ''</t>
  </si>
  <si>
    <t>Tornillo Auto Prfonarante 1 1/2 No8</t>
  </si>
  <si>
    <t>Tornillo Auto Prfonarante 1 No 8</t>
  </si>
  <si>
    <t>Tornillo Auto Prfonarante 2 No8</t>
  </si>
  <si>
    <t>Tornillo Auto Prfonarante 3 No8</t>
  </si>
  <si>
    <t>Tornillo Auto Prfonarante 3/4 No 8</t>
  </si>
  <si>
    <t>Tornillo Auto Roscantes De 1 - Presentación Por Unidades.</t>
  </si>
  <si>
    <t>Tornillo Autoperforante .Diam. 3/4".</t>
  </si>
  <si>
    <t>Tornillo Autoperforante 1" Con Cabeza De Lenteja X 100</t>
  </si>
  <si>
    <t>Tornillo Autoperforante 1/2" Con Cabeza De Lenteja</t>
  </si>
  <si>
    <t>Tornillo Autoperforante Con Golilla De 12"X1 1/2". Arar</t>
  </si>
  <si>
    <t>Tornillo Autoperforante Para Cubierta Con Arandela De 1" X 1/2" Para Instalacion De Teja</t>
  </si>
  <si>
    <t>Tornillo Autoperforante Yeso 6 X1</t>
  </si>
  <si>
    <t>Tornillo Autoperforante.Diam. 2 1/2".</t>
  </si>
  <si>
    <t>Tornillo Autorroscante De 8X 1,1/1</t>
  </si>
  <si>
    <t>Tornillo Cabeza Cilindrica Cilíndrica Ranura Zincado 8X1"</t>
  </si>
  <si>
    <t>Tornillo Cabeza Lenteja Punta Aguda 6X1"</t>
  </si>
  <si>
    <t>Tornillo De ½</t>
  </si>
  <si>
    <t>Tornillo De 1/2 Con Doble Arandela Y Tuerca</t>
  </si>
  <si>
    <t>Tornillo De 1“ Caja Por 500 Gr</t>
  </si>
  <si>
    <t>Tornillo De 12" Con Doble Arandela Y Tuerca X 1/4</t>
  </si>
  <si>
    <t>Tornillo De Acero (Autoperforante De 1") X 100 Unidades</t>
  </si>
  <si>
    <t>Tornillo De Acero Galvanizado 1/2"X1 1/2". Incluye 2 Tuercas, 2 Arandelas.</t>
  </si>
  <si>
    <t>Tornillo De Acero Galvanizado 5/8" X 10". Incluye 2 Tuercas, 2 Arandelas.</t>
  </si>
  <si>
    <t>Tornillo De Acero Galvanizado 5/8" X 5". Incluye 2 Tuercas, 2 Arandelas.</t>
  </si>
  <si>
    <t>Tornillo De Acero Galvanizado 5/8" X 8". Incluye 2 Tuercas, 2 Arandelas.</t>
  </si>
  <si>
    <t>Tornillo De Acero Galvanizado 5/8"X1 _3/4". Incluye 2 Tuercas, 2 Arandelas.</t>
  </si>
  <si>
    <t>Tornillo De Acero Inoxiable 3/4" X 4"</t>
  </si>
  <si>
    <t>Tornillo De Acero Inoxidable 1"X1/2" (Incluye 1 Tuerca Y 2 Arandelas)</t>
  </si>
  <si>
    <t>Tornillo De Acero Inoxidable De 3/4" X 4.1/2"</t>
  </si>
  <si>
    <t>Tornillo De Acero Inoxidable De 5/8" X 3,1/2"</t>
  </si>
  <si>
    <t>Tornillo De Acero Inoxidable De 7/8" X 5"</t>
  </si>
  <si>
    <t>Tornillo De Ensamble N° 8* 1 1/2”</t>
  </si>
  <si>
    <t>Tornillo De Ensamble N° 8* 1/2"</t>
  </si>
  <si>
    <t>Tornillo De Ensamble N° 8* 1”</t>
  </si>
  <si>
    <t>Tornillo De Ensamble N° 8* 2 1/2”</t>
  </si>
  <si>
    <t>Tornillo Drywall 6" * 1000</t>
  </si>
  <si>
    <t>Tornillo Drywall 7" 7 X 16 Para Estructura</t>
  </si>
  <si>
    <t>Tornillo Drywall O Aglomerado, Rosca Tipo A No. 6 1/2" De Longitud, Plana Con Avellanadura.</t>
  </si>
  <si>
    <t>Tornillo Ensamble Drywall 6" X 1.1/2"</t>
  </si>
  <si>
    <t>Tornillo Ensamble Drywall 6" X 2"</t>
  </si>
  <si>
    <t>Tornillo Estructural Cabeza Plana Autoperforante 6X1"</t>
  </si>
  <si>
    <t>Tornillo Fijador De Ala Canaleta 43 Metalica.</t>
  </si>
  <si>
    <t>Tornillo Fijador De Ala Canaleta 90 Fibrocemento. ..</t>
  </si>
  <si>
    <t>Tornillo Fijador De Ala Teja Fibrocemento...</t>
  </si>
  <si>
    <t>Tornillo Goloso 1 1/2"</t>
  </si>
  <si>
    <t>Tornillo Goloso 1"</t>
  </si>
  <si>
    <t>Tornillo Goloso 2"</t>
  </si>
  <si>
    <t>Tornillo Goloso 3/8" X 2"</t>
  </si>
  <si>
    <t>Tornillo Goloso Ac 1/2" X 6"</t>
  </si>
  <si>
    <t>Tornillo Goloso Ac 3/4" X 6"</t>
  </si>
  <si>
    <t>Tornillo Goloso De 3"</t>
  </si>
  <si>
    <t>Tornillo Hexagonal 3/8" X 1.1/2"</t>
  </si>
  <si>
    <t>Tornillo Lamina 8Mm X 1/2"</t>
  </si>
  <si>
    <t>Tornillo No. 6 De 2"</t>
  </si>
  <si>
    <t>Tornillo Para Cubierta Tipo Baston Con Enpaque De 9Cm Para Instalacion Teja Trapezoidal</t>
  </si>
  <si>
    <t>Tornillo Para Driwall De 3/4 Pulgadas</t>
  </si>
  <si>
    <t>Tornillo Para Drywall 8 X 2” Acerado Caja X 100</t>
  </si>
  <si>
    <t>Tornillo Para Drywall 8 X 3” Con Cabeza Avellanada Caja X 100</t>
  </si>
  <si>
    <t>Tornillo Para Eterboard De 6Mm X 3/4"</t>
  </si>
  <si>
    <t>Tornillo Para Lámina De 10 * 2</t>
  </si>
  <si>
    <t>Tornillo Para Lámina De 12*1 1/2"</t>
  </si>
  <si>
    <t>Tornillo Para Lámina De 12*1 3/4"</t>
  </si>
  <si>
    <t>Tornillo Para Lámina De 12*1"</t>
  </si>
  <si>
    <t>Tornillo Para Lámina De 12*2</t>
  </si>
  <si>
    <t>Tornillo Para Madera Avellanado 3 X 1/2”</t>
  </si>
  <si>
    <t>Tornillo Para Madera Avellanado 5 X 3/4”</t>
  </si>
  <si>
    <t>Tornillo Pta Broca Extrapl. Est 8 X 1/2" ( 13Mm )</t>
  </si>
  <si>
    <t>Tornillo Punta De Broca De ¾</t>
  </si>
  <si>
    <t>Tornillo Sanitario "X Par"</t>
  </si>
  <si>
    <t>Tornillo Soporte Para Luminaria</t>
  </si>
  <si>
    <t>Tornillo Tipo Philips No. 6 De 2"</t>
  </si>
  <si>
    <t>Tornillo Tuberia Para Cableado Electrico 1/2" X 3 Mts</t>
  </si>
  <si>
    <t>Tornillos 1" No. 6 X 100 Unidades</t>
  </si>
  <si>
    <t>Tornillos 2" No. 10 X 100 Unidades</t>
  </si>
  <si>
    <t>Tornillos 3" No. 12 X 100 Unidades</t>
  </si>
  <si>
    <t>Tornillos De Rosca Para Madera 1/2 Pugada</t>
  </si>
  <si>
    <t>Tornillos N.C.P; Tornillo Drywal 1"</t>
  </si>
  <si>
    <t>Tornillos N.C.P; Tornillo Drywal 3/4"</t>
  </si>
  <si>
    <t>Tornillos N.C.P; Tornillo Galoso 3Cm</t>
  </si>
  <si>
    <t>Tornillos N.C.P; Tornillo Galvanizado ¼ X 1”</t>
  </si>
  <si>
    <t>Tornillos N.C.P; Tornillo Galvanizado 2”</t>
  </si>
  <si>
    <t>Tornillos N.C.P; Tornillo Galvanizado 3”</t>
  </si>
  <si>
    <t>Tornillos N.C.P; Tornillos Para Estructura De Cielo Rasos</t>
  </si>
  <si>
    <t>Tornillos N.C.P; Tornillos Para Laminas De Cielo Rasos</t>
  </si>
  <si>
    <t>Tornillos Para Lamina Metalica 1/2 Pugada</t>
  </si>
  <si>
    <t>Tornillos Para Laminas De Drywall</t>
  </si>
  <si>
    <t>Tornillotuberia Para Cableado Electrico 1/2" X 3 Mts</t>
  </si>
  <si>
    <t>Troquel Para Canaleta</t>
  </si>
  <si>
    <t>Tubería Acero Galvanizado 2" Tipo Pesado Cal. 2,5Mm</t>
  </si>
  <si>
    <t>Tubería Acero Galvanizado 4" Sch 40. Para Gas.</t>
  </si>
  <si>
    <t>Tubería Acero Negro 1 1/2" Sch 40. Para Gas.</t>
  </si>
  <si>
    <t>Tubería Acero Negro 1" Sch 40. Para Gas.</t>
  </si>
  <si>
    <t>Tubería Acero Negro 1.1/4" Sch 40. Para Gas.</t>
  </si>
  <si>
    <t>Tubería Acero Negro 2 1/2" Sch 40. Para Gas.</t>
  </si>
  <si>
    <t>Tubería Acero Negro 2" Sch 40. Para Gas.</t>
  </si>
  <si>
    <t>Tubería Acero Negro 3" Sch 40. Para Gas.</t>
  </si>
  <si>
    <t>Tubería Acero Negro 4" Sch 40. Para Gas.</t>
  </si>
  <si>
    <t>Tubería Acero Negro 6" Sch 40. Para Gas.</t>
  </si>
  <si>
    <t>Tuberia Cableado Electrico De 1/2 X 3 Metros Fabricado En Pvc De 1/2 X 3 Metros</t>
  </si>
  <si>
    <t>Tuberia Cerrada 40X80Mm , E=2Mm</t>
  </si>
  <si>
    <t>Tubería Conduit Pvc Rígida 3/4" X 3 Mts</t>
  </si>
  <si>
    <t>Tuberia Cuadrada Cold Rolled 1 1/2X1 1/2", E=0,70Mm</t>
  </si>
  <si>
    <t>Tuberia Cuadrada Cold Rolled 1X1", E=1,20Mm Cal.18</t>
  </si>
  <si>
    <t>Tuberia Cuadrada Cold Rolled 2X2", E=0,70Mm</t>
  </si>
  <si>
    <t>Tuberia Cuadrada Estructural De 5X5 Cm.</t>
  </si>
  <si>
    <t>Tuberia Cuadrada Metalica 1 1/2" Cal 18</t>
  </si>
  <si>
    <t>Tuberia Cuadrada Metalica 1" Cal 18</t>
  </si>
  <si>
    <t>Tuberia Cuadrada Metalica 2" Cal 18</t>
  </si>
  <si>
    <t>Tuberia Cuadrada Para Muebles 3/4"X3/4"X1.2 Mm</t>
  </si>
  <si>
    <t>Tuberia De 1" Pvc-P Rde 13,5 315Psi</t>
  </si>
  <si>
    <t>Tuberia De 1" Rd13.5 Pvc Para Presion De 315 Libras Que Cumplan Norma Tecnica X 6 Metros</t>
  </si>
  <si>
    <t>Tubería De Cobre De 3/4"</t>
  </si>
  <si>
    <t>Tubería De Cobre De 5/8"</t>
  </si>
  <si>
    <t>Tuberia De Cobre. Tipo "K" De 1"</t>
  </si>
  <si>
    <t>Tuberia De Cobre. Tipo "K" De 1/2"</t>
  </si>
  <si>
    <t>Tuberia De Cobre. Tipo "K" De 1-1/2"</t>
  </si>
  <si>
    <t>Tuberia De Cobre. Tipo "K" De 1-1/4"</t>
  </si>
  <si>
    <t>Tuberia De Cobre. Tipo "K" De 1-1/8"</t>
  </si>
  <si>
    <t>Tuberia De Cobre. Tipo "K" De 1-3/8"</t>
  </si>
  <si>
    <t>Tuberia De Cobre. Tipo "K" De 1-5/8"</t>
  </si>
  <si>
    <t>Tuberia De Cobre. Tipo "K" De 3/4"</t>
  </si>
  <si>
    <t>Tuberia De Cobre. Tipo "K" De 5/8"</t>
  </si>
  <si>
    <t>Tuberia De Cobre. Tipo "K" De 7/8"</t>
  </si>
  <si>
    <t>Tuberia De Cobre. Tipo "L" De 1 1/2"</t>
  </si>
  <si>
    <t>Tuberia De Cobre. Tipo "L" De 1 1/4"</t>
  </si>
  <si>
    <t>Tuberia De Cobre. Tipo "L" De 1"</t>
  </si>
  <si>
    <t>Tuberia De Cobre. Tipo "L" De 1/2"</t>
  </si>
  <si>
    <t>Tuberia De Cobre. Tipo "L" De 1/4"</t>
  </si>
  <si>
    <t>Tuberia De Cobre. Tipo "L" De 3/4"</t>
  </si>
  <si>
    <t>Tuberia De Cobre. Tipo "L" De 3/8"</t>
  </si>
  <si>
    <t>Tuberia De Cobre. Tipo "M" De 1 1/2"X6M. Agua Fria-Red De Suministro.</t>
  </si>
  <si>
    <t>Tuberia De Cobre. Tipo "M" De 1 1/4"X6M. Agua Fria-Red De Suministro.</t>
  </si>
  <si>
    <t>Tuberia De Cobre. Tipo "M" De 1"X6M. Agua Fria-Red De Suministro.</t>
  </si>
  <si>
    <t>Tuberia De Cobre. Tipo "M" De 1/2"X6M. Agua Fria-Red De Suministro.</t>
  </si>
  <si>
    <t>Tuberia De Cobre. Tipo "M" De 2 1/2"X6M. Agua Fria-Red De Suministro.</t>
  </si>
  <si>
    <t>Tuberia De Cobre. Tipo "M" De 2"X6M. Agua Fria-Red De Suministro.</t>
  </si>
  <si>
    <t>Tuberia De Cobre. Tipo "M" De 3"X6M. Agua Fria-Red De Suministro.</t>
  </si>
  <si>
    <t>Tuberia De Cobre. Tipo "M" De 3/4"X6M. Agua Fria-Red De Suministro.</t>
  </si>
  <si>
    <t>Tubería De Escape Cal. 14 Cold Rolled.</t>
  </si>
  <si>
    <t>Tuberia De Presion 1/2" 6 Mts Rde 13,5</t>
  </si>
  <si>
    <t>Tuberia De Presion Para Construcccion De Instalaciones Internas En Pvc 1" 6 Mts</t>
  </si>
  <si>
    <t>Tubería De Pvc 6 Pulgadas X 6Mts 50 Psi</t>
  </si>
  <si>
    <t>Tuberia En Acero Inoxidable De 2 Pulgadas</t>
  </si>
  <si>
    <t>Tuberia En Concreto Reforzado Clase I 1000Mm.</t>
  </si>
  <si>
    <t>Tuberia En Concreto Reforzado Clase I 1100Mm. .</t>
  </si>
  <si>
    <t>Tuberia En Concreto Reforzado Clase I 1300Mm.</t>
  </si>
  <si>
    <t>Tuberia En Concreto Reforzado Clase I 600Mm.</t>
  </si>
  <si>
    <t>Tuberia En Concreto Reforzado Clase I 700Mm.</t>
  </si>
  <si>
    <t>Tuberia En Concreto Reforzado Clase I 900Mm.</t>
  </si>
  <si>
    <t>Tuberia En Pvc Para Agua Potable, De Diametro 1 1/2" Espesor De Pared Rde 21 X 6 Metros</t>
  </si>
  <si>
    <t>Tuberia En Pvc Para Agua Potable, De Diametro 1 1/4" Espesor De Pared Rde 21 X 6 Metros</t>
  </si>
  <si>
    <t>Tuberia En Pvc Para Agua Potable, De Diametro 1" Espesor De Pared Rde 13.5 X 6 Metros</t>
  </si>
  <si>
    <t>Tuberia En Pvc Para Agua Potable, De Diametro 1/2" Espesor De Pared Rde 13,5</t>
  </si>
  <si>
    <t>Tuberia En Pvc Para Agua Potable, De Diametro 2 1/2" Espesor De Pared Rde 21 X 6 Metros</t>
  </si>
  <si>
    <t>Tuberia En Pvc Para Agua Potable, De Diametro 2" Espesor De Pared Rde 21 X 6 Metros</t>
  </si>
  <si>
    <t>Tuberia En Pvc Para Agua Potable, De Diametro 3" Espesor De Pared Rde 21 X 6 Metros</t>
  </si>
  <si>
    <t>Tuberia En Pvc Para Agua Potable, De Diametro 3/4" Espesor De Pared Rde 11 X 6 Metros</t>
  </si>
  <si>
    <t>Tuberia En Pvc Sanitario, De Diametro 1 1/2" X 6 Metros De Largo</t>
  </si>
  <si>
    <t>Tuberia En Pvc Sanitario, De Diametro 2" X 6 Metros De Largo</t>
  </si>
  <si>
    <t>Tuberia En Pvc Sanitario, De Diametro 3" X 6 Metros De Largo</t>
  </si>
  <si>
    <t>Tuberia En Pvc Sanitario, De Diametro 4" X 6 Metros De Largo</t>
  </si>
  <si>
    <t>Tuberia En Pvc Sanitario, De Diametro 6" X 6 Metros De Largo</t>
  </si>
  <si>
    <t>Tuberia En Pvc Ventilacion, De Diametro 1 1/2" X 6 Metros De Largo</t>
  </si>
  <si>
    <t>Tuberia En Pvc Ventilacion, De Diametro 2" X 6 Metros De Largo</t>
  </si>
  <si>
    <t>Tuberia En Pvc Ventilacion, De Diametro 3" X 6 Metros De Largo</t>
  </si>
  <si>
    <t>Tuberia En Pvc Ventilacion, De Diametro 4" X 6 Metros De Largo</t>
  </si>
  <si>
    <t>Tuberia Estructural Cerrada 2Mm</t>
  </si>
  <si>
    <t>Tuberia Flexible De 5/8"</t>
  </si>
  <si>
    <t>Tubería Flexible De Refrigeración De 1/2"</t>
  </si>
  <si>
    <t>Tubería Flexible De Refrigeración De 1/4"</t>
  </si>
  <si>
    <t>Tubería Flexible De Refrigeración De 3/8"</t>
  </si>
  <si>
    <t>Tuberia Metalica Rectangular Medidas : 80X40 Espesor 2 Mm X 6M</t>
  </si>
  <si>
    <t>Tuberia Mueble Rectangular 20 X 40 Mm 0.90 Mm Espesor Calibre 20</t>
  </si>
  <si>
    <t>Tuberia Mueble Rectangular 25 X 50 Mm 0.90 Mm Espesor Calibre 20</t>
  </si>
  <si>
    <t>Tubería Para Alcantarillado Diámetro 6" Longitud 6 Mts Tuberia Corrugada S</t>
  </si>
  <si>
    <t>Tuberia Para Cableado Electrico En Pvc De 1 1/2 Exterior Liso X Metro.</t>
  </si>
  <si>
    <t>Tuberia Para Cableado Electrico En Pvc De 1/2 Exterior Liso X Metro.</t>
  </si>
  <si>
    <t>Tuberia Pe 100 Alta Densidad - Pead 63Mm Pn8 Rde 21</t>
  </si>
  <si>
    <t>Tuberia Polipropileno - Pp Pn -10 Agua Fria. 110 Mm.</t>
  </si>
  <si>
    <t>Tuberia Polipropileno - Pp Pn -25 90°. 110 Mm.</t>
  </si>
  <si>
    <t>Tubería Pvc De Presión Diámetro 1/2 De 9 X 6M</t>
  </si>
  <si>
    <t>Tubería Pvc De Presión Diámetro 3/4 De 11 X 6M</t>
  </si>
  <si>
    <t>Tubería Pvc Rígida 3/4" X 3 Mts</t>
  </si>
  <si>
    <t>Tuberia Pvc-900 (Para Red Contra Incendio Enterrada) 6"</t>
  </si>
  <si>
    <t>Tuberia Pvc-P Rde 41 8" Agua Fria</t>
  </si>
  <si>
    <t>Tuberia Pvc-S 6".</t>
  </si>
  <si>
    <t>Tuberia Pvc-S 8".</t>
  </si>
  <si>
    <t>Tuberia Rde 21 200Psi Pvc 2 1/2" - Unión Platino</t>
  </si>
  <si>
    <t>Tuberia Rectangular Cerrada 80X40Mm E=2,0Mm. Tipo Colmena O Equivalente.</t>
  </si>
  <si>
    <t>Tuberia Rectangular Metalica 3 Por 1. 1/2" Cal 18</t>
  </si>
  <si>
    <t>Tuberia Redonda Metalica 1" Cal 18</t>
  </si>
  <si>
    <t>Tuberia Redonda Metalica 1.9" Cal 18</t>
  </si>
  <si>
    <t>Tuberia Redonda Negra 2" Metalica X 6M Espesor 0.098"</t>
  </si>
  <si>
    <t>Tubería Redonda Negra 2,5 Espesor 0,098 X 6 Metros</t>
  </si>
  <si>
    <t>Tuberia Redonda Negra 2,5 Mm Espesor 2” X 6 Metros</t>
  </si>
  <si>
    <t>Tuberia Retangular En Lamina Calibre 18 Medidas 38X76 Mm X 6M</t>
  </si>
  <si>
    <t>Tuberia Sanitaria Tipo Pesado De 2 Pulgadas X 6 Mts En Pvc</t>
  </si>
  <si>
    <t>Tuberia Sanitaria Tipo Pesado De 3 Pulgadas X 6 Mts En Pvc</t>
  </si>
  <si>
    <t>Tuberia Sanitaria Tipo Pesado De 4 Pulgadas X 6 Mts En Pvc</t>
  </si>
  <si>
    <t>Tuberia Sch 80 Corzan Cpvc - Astm F 441 De 2"</t>
  </si>
  <si>
    <t>Tuberia Sch 80 Corzan Cpvc - Astm F 441 De 3"</t>
  </si>
  <si>
    <t>Tuberia Sch 80 Corzan Cpvc - Astm F 441 De 4"</t>
  </si>
  <si>
    <t>Tuberia Tipo Mueble 25Mm X 50Mm Espesor 1,1Mm, Longitud (6M)</t>
  </si>
  <si>
    <t>Tuberías De Polivinilo; Tubo De 1" Rde 13.5</t>
  </si>
  <si>
    <t>Tuberías De Polivinilo; Tubo De 2" Rde 21</t>
  </si>
  <si>
    <t>Tuberías De Polivinilo; Tubo De 3/4 Pvc Presion</t>
  </si>
  <si>
    <t>Tuberías De Polivinilo; Tubo De 4" Rde 21</t>
  </si>
  <si>
    <t>Tuberías De Polivinilo; Tubo De 6" Rde21</t>
  </si>
  <si>
    <t>Tuberías De Polivinilo; Tubo Pvc Presion 1/2" X 6 M</t>
  </si>
  <si>
    <t>Tuberías De Polivinilo; Tubo Sanitario En Pvc 4" X 3M - (Accesorios Para Sanitario)</t>
  </si>
  <si>
    <t>Tuberías De Polivinilo; Tubo Sanitario En Pvc 6" X 3M - (Accesorios Para Sanitario)</t>
  </si>
  <si>
    <t>Tuberías De Polivinilo;Tuberia Para Cableado Electrico En Pvc, Diametro 1/2 Pulgada, Longitud De 3M</t>
  </si>
  <si>
    <t>Tubo Acero Agua Negra Para Cerramiento 1 1/2" E=2,5Mm - -</t>
  </si>
  <si>
    <t>Tubo Acero Agua Negra Para Cerramiento 2" - - .</t>
  </si>
  <si>
    <t>Tubo Acero Agua Negra Para Cerramiento 21/2" - -</t>
  </si>
  <si>
    <t>Tubo Acero Agua Negra Para Cerramiento 3" -</t>
  </si>
  <si>
    <t>Tubo Acero Al Carbon C/C Sch Red Contra Incendio 6" - Calibre 10 Astm A795 -</t>
  </si>
  <si>
    <t>Tubo Acero Galvanizado Agua 1 1/2" - Nic 505 - 001 -</t>
  </si>
  <si>
    <t>Tubo Acero Galvanizado Agua 1 1/4" - Nic 505 - 001 - .</t>
  </si>
  <si>
    <t>Tubo Acero Galvanizado Agua 1" - Nic 505 - 001 -</t>
  </si>
  <si>
    <t>Tubo Acero Galvanizado Agua 2 1/2" - Nic 505 - 001 -</t>
  </si>
  <si>
    <t>Tubo Acero Galvanizado Agua 2" - Nic 505 - 001 -</t>
  </si>
  <si>
    <t>Tubo Acero Galvanizado Agua 3" - Nic 505 - 001 -</t>
  </si>
  <si>
    <t>Tubo Acero Galvanizado Agua 3/4" - Nic 505 - 001 -</t>
  </si>
  <si>
    <t>Tubo Acero Galvanizado Presion 1 1/2" - Calibre 40 Astm A53 -</t>
  </si>
  <si>
    <t>Tubo Acero Galvanizado Presion 1 1/4" - Calibre 40 Astm A53 -</t>
  </si>
  <si>
    <t>Tubo Acero Galvanizado Presion 1" - Calibre 40 Astm A53 -</t>
  </si>
  <si>
    <t>Tubo Acero Galvanizado Presion 1/2" - Calibre 40 Astm A53 -</t>
  </si>
  <si>
    <t>Tubo Acero Galvanizado Presion 2 1/2" - Calibre 40 Astm A53 -</t>
  </si>
  <si>
    <t>Tubo Acero Galvanizado Presion 2" - Calibre 40 Astm A53 -</t>
  </si>
  <si>
    <t>Tubo Acero Galvanizado Presion 3" - Calibre 40 Astm A53 -</t>
  </si>
  <si>
    <t>Tubo Acero Galvanizado Presion 3/4" - Calibre 40 Astm A53 -</t>
  </si>
  <si>
    <t>Tubo Acero Galvanizado Presion 4" - Calibre 40 Astm A53 -</t>
  </si>
  <si>
    <t>Tubo Acero Galvanizado Presion 6" - Calibre 40 Astm A53</t>
  </si>
  <si>
    <t>Tubo Acero Inoxidable Diametro 1/2"</t>
  </si>
  <si>
    <t>Tubo Acero Inoxidable Diametro 2"</t>
  </si>
  <si>
    <t>Tubo Acero Inoxidable Diametro 3"</t>
  </si>
  <si>
    <t>Tubo Acero Inoxidable Diametro 4"</t>
  </si>
  <si>
    <t>Tubo Acero Negra Contra Incendio 1 1/2" - Calibre 10 Astm A795 -</t>
  </si>
  <si>
    <t>Tubo Acero Negra Contra Incendio 1 1/4" - Calibre 10 Astm A795 -</t>
  </si>
  <si>
    <t>Tubo Acero Negra Contra Incendio 2 1/2" - Calibre 10 Astm A795 -</t>
  </si>
  <si>
    <t>Tubo Acero Negra Contra Incendio 3" - Calibre 10 Astm A795 -</t>
  </si>
  <si>
    <t>Tubo Acero Negra Contra Incendio 4" - Calibre 10 Astm A795 -</t>
  </si>
  <si>
    <t>Tubo Acero Negro Presion 8" - Calibre 40 Astm A53 -</t>
  </si>
  <si>
    <t>Tubo Conduflex Verde Pvc 1/2 x 3 mts de largo</t>
  </si>
  <si>
    <t>Tubo Conduit De Pvc De 1/2 X 6 M x 3 mts de largo</t>
  </si>
  <si>
    <t>Tubo Conduit Pvc 1 _1/2" x 3 mts de largo</t>
  </si>
  <si>
    <t>Tubo Conduit Pvc 1 _1/4" x 3 mts de largo</t>
  </si>
  <si>
    <t>Tubo Conduit Pvc 1" x 3 mts de largo</t>
  </si>
  <si>
    <t>Tubo Conduit Pvc 1/2" x 3 mts de largo</t>
  </si>
  <si>
    <t>Tubo Conduit Pvc 2" x 3 mts de largo</t>
  </si>
  <si>
    <t>Tubo Conduit Pvc 3/4" x 3 mts de largo</t>
  </si>
  <si>
    <t>Tubo Conduit Pvc 3/4" Schedule 40 x 3 mts de largo</t>
  </si>
  <si>
    <t>Tubo De Presión En Pvc De 1 1/2" Por 6Mt</t>
  </si>
  <si>
    <t>Tubo De Presión En Pvc De 1" Por 6Mt</t>
  </si>
  <si>
    <t>Tubo De Presión En Pvc De 1/2" Por 6Mt</t>
  </si>
  <si>
    <t>Tubo De Presión En Pvc De 2" Por 6Mt</t>
  </si>
  <si>
    <t>Tubo De Presión En Pvc De 3" Por 6Mt</t>
  </si>
  <si>
    <t>Tubo De Presión En Pvc De 3/4" Por 6Mt</t>
  </si>
  <si>
    <t>Tubo De Presión En Pvc De 4" Por 6Mt</t>
  </si>
  <si>
    <t>Tubo Drenaje Corrugada Pvc 100 Mm (4") Con Filtro. Tramos De 5 M. Con Unión.</t>
  </si>
  <si>
    <t>Tubo Drenaje Corrugada Pvc 100 Mm (4") Sin Filtro. Tramos De 5 M. Con Unión.</t>
  </si>
  <si>
    <t>Tubo Drenaje Corrugada Pvc 160 Mm ( 6") Sin Filtro. Tramos De 5 M. Con Unión.</t>
  </si>
  <si>
    <t>Tubo Drenaje Corrugada Pvc 200 Mm (6") Con Filtro. Tramos De 5 M. Con Unión.</t>
  </si>
  <si>
    <t>Tubo En Acero Inoxidable Calibre 16 De 2_1/2" X 6 M</t>
  </si>
  <si>
    <t>Tubo En Acero Inoxidable Calibre 16 De 50X100Mm</t>
  </si>
  <si>
    <t>Tubo En Acero Inoxidable Calibre 16 De 50X50Mm</t>
  </si>
  <si>
    <t>Tubo En Acero Inoxidable Calibre 16 De 7/8" X 6 M</t>
  </si>
  <si>
    <t>Tubo En Acero Inoxidable Tipo Aisi-304 Calibre 18 De 2" X 6 M</t>
  </si>
  <si>
    <t>Tubo Presion Pvc Sch 80 Usa - 6"</t>
  </si>
  <si>
    <t>Tubo Presion Rde 11 Pvc 400 Psi - 3/4"</t>
  </si>
  <si>
    <t>Tubo Presion Rde 21 Pvc 200 Psi - 1 1/2"</t>
  </si>
  <si>
    <t>Tubo Presion Rde 21 Pvc 200 Psi - 1 1/4"</t>
  </si>
  <si>
    <t>Tubo Presion Rde 21 Pvc 200 Psi - 1"</t>
  </si>
  <si>
    <t>Tubo Presion Rde 21 Pvc 200 Psi - 2 1/2"</t>
  </si>
  <si>
    <t>Tubo Presion Rde 21 Pvc 200 Psi - 2"</t>
  </si>
  <si>
    <t>Tubo Presion Rde 21 Pvc 200 Psi - 3"</t>
  </si>
  <si>
    <t>Tubo Presion Rde 21 Pvc 200 Psi - 3/4"</t>
  </si>
  <si>
    <t>Tubo Presion Rde 21 Pvc 200 Psi - 4"</t>
  </si>
  <si>
    <t>Tubo Presion Rde 21 Pvc 200 Psi - 6"</t>
  </si>
  <si>
    <t>Tubo Presion Rde 9 Pvc 500 Psi - 1/2"</t>
  </si>
  <si>
    <t>Tubo Pvc - L-Ventilacion 1 1/2''</t>
  </si>
  <si>
    <t>Tubo Pvc - L-Ventilacion 2''</t>
  </si>
  <si>
    <t>Tubo Pvc - L-Ventilacion 3''</t>
  </si>
  <si>
    <t>Tubo Pvc - L-Ventilacion 4''</t>
  </si>
  <si>
    <t>Tubo Pvc 3' X 6 Mts</t>
  </si>
  <si>
    <t>Tubo Pvc Doble Pared Tdp 3"</t>
  </si>
  <si>
    <t>Tubo Pvc Doble Pared Tdp 4"</t>
  </si>
  <si>
    <t>Tubo Pvc Doble Pared Tdp 6"</t>
  </si>
  <si>
    <t>Tubo Pvc Pesado Db 2"</t>
  </si>
  <si>
    <t>Tubo Pvc Pesado Db 3"</t>
  </si>
  <si>
    <t>Tubo Pvc Presion 3" X 6 M Unidad</t>
  </si>
  <si>
    <t>Tubo Pvc Sanitaria De 4"Material: Pvc Color Amarillo</t>
  </si>
  <si>
    <t>Tubo Pvc Sanitario 10"</t>
  </si>
  <si>
    <t>Tubo Pvc Sanitario 2''</t>
  </si>
  <si>
    <t>Tubo Pvc Sanitario 3"</t>
  </si>
  <si>
    <t>Tubo Pvc Sanitario 4"</t>
  </si>
  <si>
    <t>Tubo Pvc Sanitario 6"</t>
  </si>
  <si>
    <t>Tubo Pvc Sanitario 8"</t>
  </si>
  <si>
    <t>Tubo Redondo De 4" En Acero Galvanizado Por 6 Metros</t>
  </si>
  <si>
    <t>Tubo Sanitario En Pvc De 3” X 6 Metros</t>
  </si>
  <si>
    <t>Tubo Tubería Pvc De Presión Diámetro 1/2" Por 6M</t>
  </si>
  <si>
    <t>Tubo Union Platino Rde 13.5 Pvc 10" 315 Psi</t>
  </si>
  <si>
    <t>Tubo Union Platino Rde 21 Pvc 12" 200 Psi</t>
  </si>
  <si>
    <t>Tubo Union Platino Rde 21 Pvc 14" 200 Psi</t>
  </si>
  <si>
    <t>Tubo Union Platino Rde 21 Pvc 2" 200 Psi</t>
  </si>
  <si>
    <t>Tubo Union Platino Rde 21 Pvc 3" 200 Psi</t>
  </si>
  <si>
    <t>Tubo Union Platino Rde 21 Pvc 4" 200 Psi</t>
  </si>
  <si>
    <t>Tubo Union Platino Rde 21 Pvc 6" 200 Psi</t>
  </si>
  <si>
    <t>Tubo Union Platino Rde 41 Pvc 4"</t>
  </si>
  <si>
    <t>Tubo Union Platino Rde 41 Pvc 6" 100 Psi</t>
  </si>
  <si>
    <t>Tubo Union Platino Rde 41 Pvc 8" 100 Psi</t>
  </si>
  <si>
    <t>Tubos Electricos Pvc 2" Un Tubo Conduit De 2 " Elaborado En Pvc. - En Presentación Por 6 Metros.</t>
  </si>
  <si>
    <t>Tubos Electricos Pvc 3/4 Un Tubo Conduit De 3/4" Elaborado En Pvc - En Presentación Por 6 Metros.</t>
  </si>
  <si>
    <t>Tuerca De Acero Inoxidable Autorrompiente De 5/16” De Diámetro</t>
  </si>
  <si>
    <t>Union Acero Galvanizad0 3/4"</t>
  </si>
  <si>
    <t>Union Acero Galvanizado 1 1/2"</t>
  </si>
  <si>
    <t>Union Acero Galvanizado 1 1/4"</t>
  </si>
  <si>
    <t>Union Acero Galvanizado 1"</t>
  </si>
  <si>
    <t>Union Acero Galvanizado 1/2"</t>
  </si>
  <si>
    <t>Union Acero Galvanizado 2 1/2"</t>
  </si>
  <si>
    <t>Union Acero Galvanizado 2"</t>
  </si>
  <si>
    <t>Union Acero Galvanizado 3"</t>
  </si>
  <si>
    <t>Union Acero Galvanizado 4"</t>
  </si>
  <si>
    <t>Union Acero Galvanizado 6"</t>
  </si>
  <si>
    <t>Unión Acero Negro 1 1/2", 200 Psi Roscar</t>
  </si>
  <si>
    <t>Unión Acero Negro 1 1/4"</t>
  </si>
  <si>
    <t>Unión Acero Negro 1", 200 Psi Roscar</t>
  </si>
  <si>
    <t>Union Adaptador Brida En Acero. En Diametro De 4"</t>
  </si>
  <si>
    <t>Union Adaptador Brida En Acero. En Diametro De 6"</t>
  </si>
  <si>
    <t>Union Alcantarillado Pvc 160 Mm. 6</t>
  </si>
  <si>
    <t>Union Alcantarillado Pvc 200 Mm. 8</t>
  </si>
  <si>
    <t>Unión Autoportante De 6" En Acero</t>
  </si>
  <si>
    <t>Unión Borracha Ø=3” En Hierro Dúctil Brida Ansi 150</t>
  </si>
  <si>
    <t>Union Cpvc Para Agua Caliente 1 1/2" Elaborado En Poli (Cloruro De Vinilo Cal Schedule 40)</t>
  </si>
  <si>
    <t>Union Cpvc Para Agua Caliente 1 1/4" Elaborado En Poli (Cloruro De Vinilo Cal Schedule 40)</t>
  </si>
  <si>
    <t>Union Cpvc Para Agua Caliente 1" Elaborado En Poli (Cloruro De Vinilo Cal Schedule 40)</t>
  </si>
  <si>
    <t>Union Cpvc Para Agua Caliente 1/2" Elaborado En Poli (Cloruro De Vinilo Cal Schedule 40)</t>
  </si>
  <si>
    <t>Union Cpvc Para Agua Caliente 2" Elaborado En Poli (Cloruro De Vinilo Cal Schedule 40)</t>
  </si>
  <si>
    <t>Union Cpvc Para Agua Caliente 3/4" Elaborado En Poli (Cloruro De Vinilo Cal Schedule 40)</t>
  </si>
  <si>
    <t>Unión De Pvc: Accesorios De Material Plástico Para Tuberías 4"</t>
  </si>
  <si>
    <t>Union De Reparación En Pvc De 1 1/2"</t>
  </si>
  <si>
    <t>Union De Reparación En Pvc De 1"</t>
  </si>
  <si>
    <t>Union De Reparación En Pvc De 1/2"</t>
  </si>
  <si>
    <t>Union De Reparación En Pvc De 2"</t>
  </si>
  <si>
    <t>Union De Reparación En Pvc De 3"</t>
  </si>
  <si>
    <t>Union De Reparación En Pvc De 3/4"</t>
  </si>
  <si>
    <t>Union De Reparación En Pvc De 4"</t>
  </si>
  <si>
    <t>Union De Reparacion Pvc 10" Union Platino X Union Platino</t>
  </si>
  <si>
    <t>Union De Reparacion Pvc 12" Union Platino X Union Platino</t>
  </si>
  <si>
    <t>Union De Reparacion Pvc 6" Union Platino X Union Platino</t>
  </si>
  <si>
    <t>Union De Reparacion Pvc 8" Union Platino X Union Platino</t>
  </si>
  <si>
    <t>Unión Deslizable Pvc Presión 1"</t>
  </si>
  <si>
    <t>Unión Deslizable Pvc Presión 1/2"</t>
  </si>
  <si>
    <t>Unión Deslizable Pvc Presión 3/4 "</t>
  </si>
  <si>
    <t>Unión En Pvc De 1 1/2" Universal Desser</t>
  </si>
  <si>
    <t>Unión En Pvc De 1" Universal Desser</t>
  </si>
  <si>
    <t>Unión En Pvc De 1/2" Universal Desser</t>
  </si>
  <si>
    <t>Unión En Pvc De 2" Para Tubería Sanitaria</t>
  </si>
  <si>
    <t>Unión En Pvc De 2" Universal Desser</t>
  </si>
  <si>
    <t>Unión En Pvc De 3" Para Tubería Sanitaria</t>
  </si>
  <si>
    <t>Unión En Pvc De 3" Universal Desser</t>
  </si>
  <si>
    <t>Unión En Pvc De 3/4" Universal Desser</t>
  </si>
  <si>
    <t>Unión En Pvc De 4" Para Tubería Sanitaria</t>
  </si>
  <si>
    <t>Unión En Pvc De 4" Universal Desser</t>
  </si>
  <si>
    <t>Union Hd Dresser Acero 8"</t>
  </si>
  <si>
    <t>Unión Para Bajante Tradicional (Bajante Tradicional Seccion 6,5X6,2 Cm)</t>
  </si>
  <si>
    <t>Union Para Tubería De Acueducto, De Hierro Maleable, Diámetro De 1/2" Y Tipo Liso</t>
  </si>
  <si>
    <t>Unión Para Tubería Sanitaria En Pvc, Diámetro De 1 1/2"</t>
  </si>
  <si>
    <t>Unión Para Tubería Sanitaria En Pvc, Diámetro De 2"</t>
  </si>
  <si>
    <t>Unión Para Tubería Sanitaria En Pvc, Diámetro De 3"</t>
  </si>
  <si>
    <t>Unión Para Tubería Sanitaria En Pvc, Diámetro De 4"</t>
  </si>
  <si>
    <t>Union Presion Pvc 1 1/2" Norma Ntc 1339 Elaborado En Poli (Cloruro De Vinilo Cal Schedule 40)</t>
  </si>
  <si>
    <t>Union Presion Pvc 1 1/4" Norma Ntc 1339 Elaborado En Poli (Cloruro De Vinilo Cal Schedule 40)</t>
  </si>
  <si>
    <t>Union Presion Pvc 1" Norma Ntc 1339 Elaborado En Poli (Cloruro De Vinilo Cal Schedule 40)</t>
  </si>
  <si>
    <t>Union Presion Pvc 1/2" Norma Ntc 1339 Elaborado En Poli (Cloruro De Vinilo Cal Schedule 40)</t>
  </si>
  <si>
    <t>Union Presion Pvc 2 1/2" Norma Ntc 1339 Elaborado En Poli (Cloruro De Vinilo Cal Schedule 40)</t>
  </si>
  <si>
    <t>Union Presion Pvc 2" Norma Ntc 1339 Elaborado En Poli (Cloruro De Vinilo Cal Schedule 40)</t>
  </si>
  <si>
    <t>Union Presion Pvc 3" Norma Ntc 1339 Elaborado En Poli (Cloruro De Vinilo Cal Schedule 40)</t>
  </si>
  <si>
    <t>Union Presion Pvc 3/4" Norma Ntc 1339 Elaborado En Poli (Cloruro De Vinilo Cal Schedule 40)</t>
  </si>
  <si>
    <t>Union Pvc Conduit 1"</t>
  </si>
  <si>
    <t>Union Pvc De 1/2 Hembra</t>
  </si>
  <si>
    <t>Union Pvc De 1/2 Macho</t>
  </si>
  <si>
    <t>Union Pvc Ducto 2"</t>
  </si>
  <si>
    <t>Union Pvc Ducto 3"</t>
  </si>
  <si>
    <t>Union Pvc Ducto 4"</t>
  </si>
  <si>
    <t>Union Tuberia Polipropileno - Pp Pn -10 Agua Fria. 110 Mm.</t>
  </si>
  <si>
    <t>Union Universal L Pvc 1 1/2" Agua Potable</t>
  </si>
  <si>
    <t>Union Universal L Pvc 3/4" Agua Potable</t>
  </si>
  <si>
    <t>Union Universal Pvc 1 Y 1/2" Agua Potable</t>
  </si>
  <si>
    <t>Union Universal Pvc 2 " Agua Potable</t>
  </si>
  <si>
    <t>Union Universal Pvc 2 Y 1/2" Agua Potable</t>
  </si>
  <si>
    <t>Union Universal Pvc 3" Agua Potable</t>
  </si>
  <si>
    <t>Union Universal Pvc De 1/2"</t>
  </si>
  <si>
    <t>Unión Universal Pvc Presión 1"</t>
  </si>
  <si>
    <t>Unión Universal Pvc Presión 3/4"</t>
  </si>
  <si>
    <t>Uniones Para Lamina Pvc De 6 M</t>
  </si>
  <si>
    <t>Uniones Tuberia Alcantarillado Novafort 315Mm</t>
  </si>
  <si>
    <t>Universal Acero Galvanizado - 1 1/2"</t>
  </si>
  <si>
    <t>Universal Acero Galvanizado - 1 1/4"</t>
  </si>
  <si>
    <t>Universal Acero Galvanizado - 1/2"</t>
  </si>
  <si>
    <t>Universal Acero Galvanizado - 2 1/2 "</t>
  </si>
  <si>
    <t>Universal Acero Galvanizado - 2"</t>
  </si>
  <si>
    <t>Universal Acero Galvanizado - 3 "</t>
  </si>
  <si>
    <t>Universal Acero Galvanizado - 3/4"</t>
  </si>
  <si>
    <t>Universal Acero Galvanizado - 4 "</t>
  </si>
  <si>
    <t>Universales Cpvc Para Agua Caliente 1/2" Elaborado En Poli (Cloruro De Vinilo Cal Schedule 40)</t>
  </si>
  <si>
    <t>Universales Cpvc Para Agua Caliente 3/4"</t>
  </si>
  <si>
    <t>Valvula 3" Union Brida Con Control De Nivel Por Piloto Flotador, Hierro Fundido, 150 Psi</t>
  </si>
  <si>
    <t>Valvula 4" Union Brida Con Control De Nivel Por Piloto Flotador, Hierro Fundido, 150 Psi</t>
  </si>
  <si>
    <t>Valvula 6" Union Brida Con Control De Nivel Por Piloto Flotador, Hierro Fundido, 150 Psi</t>
  </si>
  <si>
    <t>Valvula Beta Compuerta Elástica, Extremos Bridas, H.D Astm 536 12"</t>
  </si>
  <si>
    <t>Valvula Beta Compuerta Elástica, Extremos Bridas, H.D Astm 536 2 1/2"</t>
  </si>
  <si>
    <t>Valvula Beta Compuerta Elástica, Extremos Bridas, H.D Astm 536 6"</t>
  </si>
  <si>
    <t>Valvula Compuerta Elastica Vastago No Ascendente, Extremo Brida 3''.</t>
  </si>
  <si>
    <t>Valvula Compuerta Elastica Vastago No Ascendente, Extremo Brida 4''.</t>
  </si>
  <si>
    <t>Valvula Compuerta Elastica Vastago No Ascendente, Extremo Brida 8".</t>
  </si>
  <si>
    <t>Valvula De Alivio De Presion 100Mm Bridada Pn 16 .</t>
  </si>
  <si>
    <t>Valvula De Bola En Pvc 2”</t>
  </si>
  <si>
    <t>Valvula Doble Compuerta Elástica Extremos Bridas, H.D Astm 536 10"</t>
  </si>
  <si>
    <t>Valvula Doble Compuerta Elástica, Extremos Bridas, H.D Astm 536 2"</t>
  </si>
  <si>
    <t>Valvula Mariposa Pvc Union Bridada 10"</t>
  </si>
  <si>
    <t>Valvula Mariposa Pvc Union Bridada 3"</t>
  </si>
  <si>
    <t>Valvula Mariposa Pvc Union Bridada 4"</t>
  </si>
  <si>
    <t>Valvula Mariposa Pvc Union Bridada 6"</t>
  </si>
  <si>
    <t>Valvula Mariposa Pvc Union Bridada 8"</t>
  </si>
  <si>
    <t>Valvula Pie 10" Aluminio Incluye Brida</t>
  </si>
  <si>
    <t>Valvula Pie 8" Aluminio Incluye Brida</t>
  </si>
  <si>
    <t>Varilla Coarrugada En Acero Al Carbono De 1/2 De 6 Metros De Larga</t>
  </si>
  <si>
    <t>Varilla Coarrugada En Acero Al Carbono De 1/4 De 6 Metros De Larga</t>
  </si>
  <si>
    <t>Varilla Coarrugada En Acero Al Carbono De 3/8 De 6 Metros De Larga</t>
  </si>
  <si>
    <t>Varilla De 2" X 5,80 Metros Redonda Acero 1020</t>
  </si>
  <si>
    <t>Varilla De Acero Rosacada De 1/2 X 1 Metro</t>
  </si>
  <si>
    <t>Varilla Lisa - Acero Aisi 316, 3/8" x 6 mts de largo</t>
  </si>
  <si>
    <t>Varilla Roscada Acero Inoxidable D=M10 Mm(3/8") X L=1,0Mts.</t>
  </si>
  <si>
    <t>Varilla Roscada Acero Inoxidable D=M8.0 Mm(5/16") X L=1,0Mts.</t>
  </si>
  <si>
    <t>Varsol Por 5 Galones</t>
  </si>
  <si>
    <t>Ventosa 3" Doble Camara Triple Efecto Bridada .</t>
  </si>
  <si>
    <t>Ventosa 4" Doble Camara Triple Efecto Bridada .</t>
  </si>
  <si>
    <t>Ventosa 4" Doble Camara Triple Efecto Bridada Pn 16 .Electrosoldable</t>
  </si>
  <si>
    <t>Vinilo Color Blanco Exterior Color Institucional Cuñete De 5 Galones</t>
  </si>
  <si>
    <t>Vinilo Color Blanco Interior Color Institucional Cuñete De 5 Galones</t>
  </si>
  <si>
    <t>Vinilo Diluible Con Agua De Alto Desempeño En Ambientes Interiores Y Exteriores Color Negro</t>
  </si>
  <si>
    <t>Vinilo Diluible Con Agua De Alto Desempeño En Ambientes Interiores Y Exteriores Color Ocre</t>
  </si>
  <si>
    <t>Vinilo Exterior Tipo 1, Para Exteriores Diluible Con Agua (Tipo1), Colores Varios</t>
  </si>
  <si>
    <t>Vinilo Exteriores Blanco Color Institucional 5/1</t>
  </si>
  <si>
    <t>Vinilo Exteriores Cipres Color Institucional 1/1</t>
  </si>
  <si>
    <t>Vinilo Exteriores Marfil Color Institucional 1/1</t>
  </si>
  <si>
    <t>Vinilo Tipo 1 Para Cubierta X Cuñete</t>
  </si>
  <si>
    <t>Vinilo Tipo 2. Según Color Diseño</t>
  </si>
  <si>
    <t>Yee Bridada Hd 6"X6" Awwa C-153/C-110/Iso-2531</t>
  </si>
  <si>
    <t>Yee Dn 8 X 8 Brida</t>
  </si>
  <si>
    <t>Yee Sanitaria Pvc 2''</t>
  </si>
  <si>
    <t>Yee Sanitaria Pvc 3''</t>
  </si>
  <si>
    <t>Yee Sanitaria Pvc 4''</t>
  </si>
  <si>
    <t>Yee Sanitaria Pvc 6''</t>
  </si>
  <si>
    <t>Yee Sanitaria Pvc 8''</t>
  </si>
  <si>
    <t>Yee Sanitaria Pvc 8'' X 4"</t>
  </si>
  <si>
    <t>Yee Sanitaria Pvc 8'' X 6"</t>
  </si>
  <si>
    <t>Yeso Blanco 25 Kg</t>
  </si>
  <si>
    <t>Yeso Blanco Para Moldura Bulto X 25 Kg</t>
  </si>
  <si>
    <t>Yeso Calcinado; Yeso Blanco Tipo 1 25 Kilos</t>
  </si>
  <si>
    <t>Yeso Calcinado; Yeso Construcción 10Kg - (Para Recubrimiento De Paredes Y Cielos Interiores)</t>
  </si>
  <si>
    <t>Yeso Calcinado; Yeso Maravilla 5Kg - (Para Recubrimiento De Paredes Y Cielos Interiores)</t>
  </si>
  <si>
    <t>Yeso Calcinado; Yeso Súper Escayola 12,5Kg - (Para Recubrimiento De Paredes Y Cielos Interiores)</t>
  </si>
  <si>
    <t xml:space="preserve">Ítem </t>
  </si>
  <si>
    <t xml:space="preserve">sellador elastico de poliuretano, mono componente  y autonovelante para el sellado de juntas horizontales de paviementos </t>
  </si>
  <si>
    <t>Gravilla De 1/2" Triturado.</t>
  </si>
  <si>
    <r>
      <t xml:space="preserve">GRAVILLA PARA CONCRETO DE 1/2" </t>
    </r>
    <r>
      <rPr>
        <sz val="12"/>
        <color rgb="FFFF0000"/>
        <rFont val="Calibri (Cuerpo)"/>
      </rPr>
      <t xml:space="preserve">O 1"  FRACTURADA </t>
    </r>
  </si>
  <si>
    <t xml:space="preserve">varilla corrugada 1/2'' </t>
  </si>
  <si>
    <t xml:space="preserve">varilla corrugada 3/8'' </t>
  </si>
  <si>
    <t xml:space="preserve">varilla lisa 7/8'' </t>
  </si>
  <si>
    <t xml:space="preserve"> malla electrosoldada 15x15 calibre 22</t>
  </si>
  <si>
    <t>SUMINISTRO</t>
  </si>
  <si>
    <t>DESCRIPCION TECNICA</t>
  </si>
  <si>
    <t xml:space="preserve">VALOR COSTO UNITARIO </t>
  </si>
  <si>
    <t>cable encauchetado No.12</t>
  </si>
  <si>
    <t xml:space="preserve"> TRITURADO DE 1 - 1/2" A 1-3/4" </t>
  </si>
  <si>
    <t>MODIFICADO</t>
  </si>
  <si>
    <t>Pintura En Vinilo Tipo 1  EXTERIOR</t>
  </si>
  <si>
    <t xml:space="preserve">PINTURA PARA CANCHAS </t>
  </si>
  <si>
    <t xml:space="preserve">#6 (15X20X40 CM) VIBRADO </t>
  </si>
  <si>
    <t xml:space="preserve">BLOQUE ESTRUCTURAL </t>
  </si>
  <si>
    <t>RESISTENCIA AL AGUa y a la interperie capacida 400W</t>
  </si>
  <si>
    <t>SUBSASE O MATERIAL GRANULAR SIMILAR</t>
  </si>
  <si>
    <t xml:space="preserve"> M3</t>
  </si>
  <si>
    <t>INCLUYE OPERADOR</t>
  </si>
  <si>
    <t>CALIBRE 14</t>
  </si>
  <si>
    <t>SELLADOR DE JUNTAS PARA PAVIMENTO</t>
  </si>
  <si>
    <t>CORDON EN POLIURETANO PARA SELLADO DE JUNTAS</t>
  </si>
  <si>
    <t>ROLLO</t>
  </si>
  <si>
    <t>ROLLO X415MTS</t>
  </si>
  <si>
    <t xml:space="preserve">SUMINISTRO DE TEE 1” ½ </t>
  </si>
  <si>
    <t xml:space="preserve">SUMINISTRO DE TEE 1” </t>
  </si>
  <si>
    <t xml:space="preserve">SUMINISTRO DE UNIONES 2” </t>
  </si>
  <si>
    <t>NOVAFORCE</t>
  </si>
  <si>
    <t xml:space="preserve">ZAHORRA PARA CONFORMACIONES DE ANDENES </t>
  </si>
  <si>
    <t>MATERIAL GRANULAR SELECCIONADO</t>
  </si>
  <si>
    <t>30111500 Clase : Concreto y morteros</t>
  </si>
  <si>
    <t>30131500 Clase : Bloques</t>
  </si>
  <si>
    <t>30102400 Clase : Varillas</t>
  </si>
  <si>
    <t>31152200 Clase : Alambres no eléctricos de hierro y acero</t>
  </si>
  <si>
    <t>31211500 Clase : Pinturas y tapa poros</t>
  </si>
  <si>
    <t>40171500 Clase : Tubos y tuberías comerciales</t>
  </si>
  <si>
    <t>40172900 Clase : Uniones de extensión de tubos</t>
  </si>
  <si>
    <t>40174600 Clase : T para tubos</t>
  </si>
  <si>
    <t>40142022 Producto : Rollos de mangueras</t>
  </si>
  <si>
    <t>40141700 Clase : Material de ferretería y accesorios</t>
  </si>
  <si>
    <t>20142900 Clase : Tanques y recipientes almacenadores</t>
  </si>
  <si>
    <t xml:space="preserve"> 22101600 Clase : Equipo de pavimentación</t>
  </si>
  <si>
    <t>11111600 Clase : Piedra</t>
  </si>
  <si>
    <t>11111700 Clase : Arena</t>
  </si>
  <si>
    <t>31201600 Clase : Otros adhesivos y selladores</t>
  </si>
  <si>
    <t>40175208 Producto : Y de conexión para tubos de plástico pvc</t>
  </si>
  <si>
    <t>30102900 Clase : Pilares</t>
  </si>
  <si>
    <t>39111800 Clase : Accesorios de iluminación</t>
  </si>
  <si>
    <t>.26121600 Clase : Cables eléctricos y accesorios</t>
  </si>
  <si>
    <t>55121700 Clase : Señalización</t>
  </si>
  <si>
    <t>.26121600</t>
  </si>
  <si>
    <t xml:space="preserve">Cuñete Pintura Reflectiva Tipo Trafico </t>
  </si>
  <si>
    <t>Amarillo 5 Galones</t>
  </si>
  <si>
    <t xml:space="preserve">Pintura Blanca </t>
  </si>
  <si>
    <t>Para Trafico</t>
  </si>
  <si>
    <t xml:space="preserve">Pintura En Vinilo </t>
  </si>
  <si>
    <t>Pintura Esmalte</t>
  </si>
  <si>
    <t xml:space="preserve"> Tipo 1</t>
  </si>
  <si>
    <t xml:space="preserve"> 1/2”</t>
  </si>
  <si>
    <t>1” ½ A ½</t>
  </si>
  <si>
    <t>1” A ½”</t>
  </si>
  <si>
    <t xml:space="preserve">1” ½ </t>
  </si>
  <si>
    <t xml:space="preserve">1” </t>
  </si>
  <si>
    <t>Items</t>
  </si>
  <si>
    <t>Código Unspsc</t>
  </si>
  <si>
    <t>Descripcion</t>
  </si>
  <si>
    <t>Especificacion Tecnica</t>
  </si>
  <si>
    <t>Unidad  De Medida</t>
  </si>
  <si>
    <t xml:space="preserve">Cantidad </t>
  </si>
  <si>
    <t xml:space="preserve">Valor Costo Unitario </t>
  </si>
  <si>
    <t xml:space="preserve">Acero De Refuerzo </t>
  </si>
  <si>
    <t xml:space="preserve">Varilla Corrugada 1/2'' </t>
  </si>
  <si>
    <t xml:space="preserve">Varilla Corrugada 3/8'' </t>
  </si>
  <si>
    <t xml:space="preserve">Varilla Lisa 7/8'' </t>
  </si>
  <si>
    <t xml:space="preserve"> Malla Electrosoldada 15x15 Calibre 22</t>
  </si>
  <si>
    <t xml:space="preserve">Arena </t>
  </si>
  <si>
    <t>Arena Para Andenes Y Bordillo</t>
  </si>
  <si>
    <t xml:space="preserve">Arena Para Concreto </t>
  </si>
  <si>
    <t>Arena Para Pavimento Y Bordillos</t>
  </si>
  <si>
    <t xml:space="preserve">Bloque Estructural </t>
  </si>
  <si>
    <t xml:space="preserve">#6 (15x20x40 Cm) Vibrado </t>
  </si>
  <si>
    <t>Und</t>
  </si>
  <si>
    <t xml:space="preserve">Cableado Para Reflectores </t>
  </si>
  <si>
    <t>Ml</t>
  </si>
  <si>
    <t xml:space="preserve">Cemento Uso Estructural X 42.5 Pavimento </t>
  </si>
  <si>
    <t>Cemento Uso General</t>
  </si>
  <si>
    <t>Codo Presion De 1/2"</t>
  </si>
  <si>
    <t xml:space="preserve">Gravilla Para Andenes Y Bordillo </t>
  </si>
  <si>
    <t xml:space="preserve">Gravilla Para Concreto De 1/2" O 1"  Fracturada </t>
  </si>
  <si>
    <t xml:space="preserve">Luminarias Tipo Reflectores </t>
  </si>
  <si>
    <t>Resistencia Al Agua Y A La Interperie Capacida 400w</t>
  </si>
  <si>
    <t xml:space="preserve">Material Seleccionado Para Conformacion De Rasante </t>
  </si>
  <si>
    <t>Subsase O Material Granular Similar</t>
  </si>
  <si>
    <t xml:space="preserve">Material Seleccionado Tipo Subbase Para Conformacion De Andenes </t>
  </si>
  <si>
    <t>Material Seleccionado Triturado</t>
  </si>
  <si>
    <t xml:space="preserve">Motoniveladora </t>
  </si>
  <si>
    <t>Incluye Operador</t>
  </si>
  <si>
    <t>Hr</t>
  </si>
  <si>
    <t xml:space="preserve">Poste Metalico 6 Mt De Altura </t>
  </si>
  <si>
    <t>Calibre 14</t>
  </si>
  <si>
    <t xml:space="preserve">Reductores De Velocidad </t>
  </si>
  <si>
    <t>Plastico De Alta Resistencia Tipo Resalto (5 Metros) 100x35x5 Cm</t>
  </si>
  <si>
    <t xml:space="preserve"> Triturado </t>
  </si>
  <si>
    <t xml:space="preserve">De 1 - 1/2" A 1-3/4" </t>
  </si>
  <si>
    <t>Retrocargador (Pajarita)</t>
  </si>
  <si>
    <t>Rollos De Alambre Quemado</t>
  </si>
  <si>
    <t>Sellador De Juntas Para Pavimento</t>
  </si>
  <si>
    <t xml:space="preserve">Sellador Elastico De Poliuretano, Mono Componente  Y Autonovelante Para El Sellado De Juntas Horizontales De Paviementos </t>
  </si>
  <si>
    <t>Cordon En Poliuretano Para Sellado De Juntas</t>
  </si>
  <si>
    <t>Rollo</t>
  </si>
  <si>
    <t xml:space="preserve"> Tubos De ½” Pvc Rd 13.5</t>
  </si>
  <si>
    <t>Codo ½”</t>
  </si>
  <si>
    <t>Tee ½” Riego</t>
  </si>
  <si>
    <t>Uniones 1” ½ Riego</t>
  </si>
  <si>
    <t>Uniones 1” Riego</t>
  </si>
  <si>
    <t>Suministro De  Uniones ½” Riego</t>
  </si>
  <si>
    <t xml:space="preserve">Llaves De Chorro </t>
  </si>
  <si>
    <t xml:space="preserve">Plastico Perforado </t>
  </si>
  <si>
    <t xml:space="preserve"> 3 Mm </t>
  </si>
  <si>
    <t xml:space="preserve"> Reduccion </t>
  </si>
  <si>
    <t xml:space="preserve">Reduccion </t>
  </si>
  <si>
    <t xml:space="preserve">Rollos Manguera Para Riego </t>
  </si>
  <si>
    <t>Por 100 Metros  De 1 1/2" Pulgadas</t>
  </si>
  <si>
    <t xml:space="preserve">Suministro De Rrollos Manguera Para Riego </t>
  </si>
  <si>
    <t>Por 100 Metros  De 2" Pulgadas</t>
  </si>
  <si>
    <t>Por 100 Metros  Para Riego De 1" Pulgadas</t>
  </si>
  <si>
    <t>Tanques 1000 Litros Para Cada Casa</t>
  </si>
  <si>
    <t>Tanques 5000 Litros Para Almacenamiento De Agua</t>
  </si>
  <si>
    <t>Por 100 Metros De 1/2" Pulgada</t>
  </si>
  <si>
    <t xml:space="preserve">Tee </t>
  </si>
  <si>
    <t>Tubos 3” De Presion</t>
  </si>
  <si>
    <t>Union 3” De Presion</t>
  </si>
  <si>
    <t xml:space="preserve">Uniones 2” </t>
  </si>
  <si>
    <t>Tuberia De 6"</t>
  </si>
  <si>
    <t>Novaforce</t>
  </si>
  <si>
    <t xml:space="preserve">Tuberia De 8" </t>
  </si>
  <si>
    <t>Vibrocompactador De Minimo 8 Toneladas</t>
  </si>
  <si>
    <t xml:space="preserve">Yee De 8 X 6 </t>
  </si>
  <si>
    <t xml:space="preserve">Zahorra Para Conformaciones De Andenes </t>
  </si>
  <si>
    <t>Material Granular Seleccionado</t>
  </si>
  <si>
    <t>Tipo 1  Exterior</t>
  </si>
  <si>
    <t xml:space="preserve">Pintura Para Canchas </t>
  </si>
  <si>
    <r>
      <t xml:space="preserve">Cable Encauchetado No.12 AGW </t>
    </r>
    <r>
      <rPr>
        <sz val="12"/>
        <color rgb="FFFF0000"/>
        <rFont val="Calibri (Cuerpo)"/>
      </rPr>
      <t>(2 vias, 3 vias, 4 vias??)</t>
    </r>
  </si>
  <si>
    <t>https://www.google.com/search?sca_esv=51110e698f2e473c&amp;rlz=1C5CHFA_enCO1005CO1006&amp;sxsrf=APpeQnv5SPVvhuyAQi2U_Q0Vm2kSEVlOjQ:1785470800356&amp;udm=28&amp;fbs=ABfTbFUDadgeu2mn4mYJ8iEZ1GUDIYSbg_8HIOW5OUNaSh5T1VzoHI0KTTsB4VNZ5gMkFYg20dHnm7SiAjv-0B27yDLiRLk9nCCMo8oOTLghYaFsGnh9_KBJ7YXPIhEkyj4O0F-5P5DNafIFrD53aRCzllnQv9YzJr6njSwMsBF4C1C7_0Cn14LrrLY2lH9_acjleAGodNV1b_pAPBcdu4UnlW0X4dfE8g&amp;q=Luminarias+Tipo+Reflectores+Resistencia+Al+Agua+Y+A+La+Intemperie+Capacidad+400w&amp;ved=1t:220175&amp;ictx=111&amp;biw=1440&amp;bih=778&amp;dpr=2</t>
  </si>
  <si>
    <t>Por 100 Metros  Para Riego De 1/2" Pulgadas</t>
  </si>
  <si>
    <t>????</t>
  </si>
  <si>
    <t>son el mismo?</t>
  </si>
  <si>
    <t>veo precios mas altos y diferente referencias</t>
  </si>
  <si>
    <t>precios mas bajos</t>
  </si>
  <si>
    <t>???</t>
  </si>
  <si>
    <t xml:space="preserve">precios mas altos </t>
  </si>
  <si>
    <t>calibre?? metros??kilos??</t>
  </si>
  <si>
    <t xml:space="preserve">Rollo X415mts </t>
  </si>
  <si>
    <t>el precio esta muy bajo para tantos metros</t>
  </si>
  <si>
    <t>AJUSTAR AL COMERCIAL</t>
  </si>
  <si>
    <t>PINTURA ACRILICA ANTIDESLIZANTE</t>
  </si>
  <si>
    <t xml:space="preserve">
Pintura Acrílica Antideslizante
</t>
  </si>
  <si>
    <t>Arena (andenes, concreto, bordillo, paviemnto)</t>
  </si>
  <si>
    <r>
      <t>Cable Encauchetado No.12 AG</t>
    </r>
    <r>
      <rPr>
        <sz val="12"/>
        <color theme="1"/>
        <rFont val="Calibri"/>
        <family val="2"/>
        <scheme val="minor"/>
      </rPr>
      <t xml:space="preserve">W </t>
    </r>
    <r>
      <rPr>
        <sz val="12"/>
        <color theme="1"/>
        <rFont val="Calibri (Cuerpo)"/>
      </rPr>
      <t>(3 vias, )</t>
    </r>
  </si>
  <si>
    <t>Mt</t>
  </si>
  <si>
    <t xml:space="preserve">Rollo X mts </t>
  </si>
  <si>
    <t>Pintura Acrílica Antideslizante</t>
  </si>
  <si>
    <t>impuestos muni</t>
  </si>
  <si>
    <t>iva</t>
  </si>
  <si>
    <t>total</t>
  </si>
  <si>
    <t>totsl</t>
  </si>
  <si>
    <t>Alambre quemado (negro recocido) cal. 16</t>
  </si>
  <si>
    <t xml:space="preserve">Transporte </t>
  </si>
  <si>
    <t>Terrestre y por Carretera</t>
  </si>
  <si>
    <t xml:space="preserve">Marítimo y Fluvial </t>
  </si>
  <si>
    <t>viaje</t>
  </si>
  <si>
    <t>Clasificación UNSPSC</t>
  </si>
  <si>
    <t>Producto</t>
  </si>
  <si>
    <t>Piedra</t>
  </si>
  <si>
    <t>Arena</t>
  </si>
  <si>
    <t>Tanques y recipientes almacenadores</t>
  </si>
  <si>
    <t>Equipo de pavimentación</t>
  </si>
  <si>
    <t>Cables eléctricos y accesorios</t>
  </si>
  <si>
    <t>Varillas</t>
  </si>
  <si>
    <t>Pilares</t>
  </si>
  <si>
    <t>Concreto y morteros</t>
  </si>
  <si>
    <t>Bloques</t>
  </si>
  <si>
    <t>Alambres no eléctricos de hierro y acero</t>
  </si>
  <si>
    <t>Otros adhesivos y selladores</t>
  </si>
  <si>
    <t>Pinturas y tapa poros</t>
  </si>
  <si>
    <t>Accesorios de iluminación</t>
  </si>
  <si>
    <t>Material de ferretería y accesorios</t>
  </si>
  <si>
    <t>Rollos de mangueras</t>
  </si>
  <si>
    <t>Tubos y tuberías comerciales</t>
  </si>
  <si>
    <t>Uniones de extensión de tubos</t>
  </si>
  <si>
    <t>T para tubos</t>
  </si>
  <si>
    <t>Y de conexión para tubos de plástico PVC</t>
  </si>
  <si>
    <t>Señalización</t>
  </si>
  <si>
    <t>Transporte de carga por mar</t>
  </si>
  <si>
    <t>Transporte de carga por carretera</t>
  </si>
  <si>
    <t>valor costo</t>
  </si>
  <si>
    <t>aumento</t>
  </si>
  <si>
    <t>sin iva</t>
  </si>
  <si>
    <t>total imp  mun 24%</t>
  </si>
  <si>
    <t>iva 19%</t>
  </si>
  <si>
    <t xml:space="preserve">costo </t>
  </si>
  <si>
    <t>55% de aumento</t>
  </si>
  <si>
    <t>valor total</t>
  </si>
  <si>
    <t xml:space="preserve">COTIZACION 1 </t>
  </si>
  <si>
    <t>COTIZACION 2</t>
  </si>
  <si>
    <t>COTIZACION 3</t>
  </si>
  <si>
    <t>PROMEDIO</t>
  </si>
  <si>
    <t>TOTAL</t>
  </si>
  <si>
    <t>Ítems</t>
  </si>
  <si>
    <t>Especificación Técnica</t>
  </si>
  <si>
    <t>Arena (andenes, concreto, bordillo, pavimento)</t>
  </si>
  <si>
    <t>Cable Encauchetado No.12 AGW (3 vias, )</t>
  </si>
  <si>
    <t>Codo Presión De 1/2"</t>
  </si>
  <si>
    <t>Codo 45° Tubería PVC Alta Presión 1/2"</t>
  </si>
  <si>
    <t>Resistencia Al Agua Y A La Intemperie Capacidad 400w</t>
  </si>
  <si>
    <t xml:space="preserve">Material Seleccionado Para Conformación De Rasante </t>
  </si>
  <si>
    <t>Subbase O Material Granular Similar</t>
  </si>
  <si>
    <t xml:space="preserve">Material Seleccionado Tipo Subbase Para Conformación De Andenes </t>
  </si>
  <si>
    <t xml:space="preserve">Poste Metálico 6 Mt De Altura </t>
  </si>
  <si>
    <t>Plástico De Alta Resistencia Tipo Resalto (5 Metros) 100x35x5 Cm</t>
  </si>
  <si>
    <t xml:space="preserve">Sellador Elástico De Poliuretano, Mono Componente  Y Autonivelante Para El Sellado De Juntas Horizontales De Pavimentos </t>
  </si>
  <si>
    <t>Cordón En Poliuretano Para Sellado De Juntas</t>
  </si>
  <si>
    <t xml:space="preserve"> Tubos De ½” PVC Rd 13.5</t>
  </si>
  <si>
    <t>Tubería De Presión 1/2" 6 Mts Rde 13,5</t>
  </si>
  <si>
    <t>Accesorios De Material Plástico Para Tuberías; Tee PVC Pulgadas ½”</t>
  </si>
  <si>
    <t>Unión Presión PVC 1 1/2" Norma Ntc 1339 Elaborado En Poli (Cloruro De Vinilo Cal Schedule 40)</t>
  </si>
  <si>
    <t>Unión Presión PVC 1" Norma Ntc 1339 Elaborado En Poli (Cloruro De Vinilo Cal Schedule 40)</t>
  </si>
  <si>
    <t>Unión Presión PVC 1/2" Norma Ntc 1339 Elaborado En Poli (Cloruro De Vinilo Cal Schedule 40)</t>
  </si>
  <si>
    <t xml:space="preserve">Plástico Perforado </t>
  </si>
  <si>
    <t xml:space="preserve"> Reducción </t>
  </si>
  <si>
    <t xml:space="preserve">Reducción </t>
  </si>
  <si>
    <t xml:space="preserve"> RolloS Manguera Para Riego </t>
  </si>
  <si>
    <t>Tubos 3” De Presión</t>
  </si>
  <si>
    <t>Tubo Presión Rde 21 Pvc 200 Psi - 3"</t>
  </si>
  <si>
    <t>Unión 3” De Presión</t>
  </si>
  <si>
    <t>Unión Presión PVC 3" Norma Ntc 1339 Elaborado En Poli (Cloruro De Vinilo Cal Schedule 40)</t>
  </si>
  <si>
    <t>Unión Presión PVC 2" Norma Ntc 1339 Elaborado En Poli (Cloruro De Vinilo Cal Schedule 40)</t>
  </si>
  <si>
    <t>Tubería De 6"</t>
  </si>
  <si>
    <t xml:space="preserve">Tubería De 8" </t>
  </si>
  <si>
    <t>Vibro compactador De Minimo 8 Toneladas</t>
  </si>
  <si>
    <t>Yee Sanitaria PVC 8'' X 6"</t>
  </si>
  <si>
    <t xml:space="preserve">Transporte Terrestre y por Carretera/ Marítimo y/o  Fluvial </t>
  </si>
  <si>
    <t>78101700; 78101800</t>
  </si>
  <si>
    <t>Transporte Terrestre y por Carretera</t>
  </si>
  <si>
    <t>Turbaco/Corregimiento de Tierra Bomba  (incluye cargue y descargue)</t>
  </si>
  <si>
    <t>Turbaco/Corregimiento de Bocachica   (incluye cargue y descargue)</t>
  </si>
  <si>
    <t>Turbaco/Barrio El Campestre   (incluye cargue y descargue)</t>
  </si>
  <si>
    <t>Turbaco/Barrio La Quinta  (incluye cargue y descargue)</t>
  </si>
  <si>
    <t>Turbaco/Barrio Barrio Albornoz   (incluye cargue y descargue)</t>
  </si>
  <si>
    <t>Turbaco/Morales/Corregimiento de Bodega Central   (incluye cargue y descargue)</t>
  </si>
  <si>
    <t>Turbaco/Santa Rosa del Sur/Cabecera Municipal   (incluye cargue y descargue)</t>
  </si>
  <si>
    <t>Turbaco/Arjona/Corregimiento de Sincerín  (incluye cargue y descargue)</t>
  </si>
  <si>
    <t>Turbaco/Magangué/Corregimiento de Panseguita   (incluye cargue y descargue)</t>
  </si>
  <si>
    <t>Turbaco/Magangué/Corregimiento de Tacaloa   (incluye cargue y descargue)</t>
  </si>
  <si>
    <t>Turbaco/Calamar/Cabecera Municipal   (incluye cargue y descargue)</t>
  </si>
  <si>
    <t>Turbaco/El Carmen de Bolívar/Corregimiento de El Hobo</t>
  </si>
  <si>
    <t>Turbaco/El Carmen de Bolívar/Vereda Lázaro   (incluye cargue y descargue)</t>
  </si>
  <si>
    <t>Turbaco/El Carmen de Bolívar/Vereda Camaroncito   (incluye cargue y descargue)</t>
  </si>
  <si>
    <t>Turbaco/El Carmen de Bolívar/Vereda Jojancito   (incluye cargue y descargue)</t>
  </si>
  <si>
    <t>Novafort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</si>
</sst>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"/>
    <numFmt numFmtId="166" formatCode="&quot;$&quot;\ #,##0.00"/>
  </numFmts>
  <fonts count="36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omic Sans MS"/>
      <family val="4"/>
    </font>
    <font>
      <sz val="12"/>
      <name val="Comic Sans MS"/>
      <family val="4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b/>
      <sz val="12"/>
      <name val="Comic Sans MS"/>
      <family val="4"/>
    </font>
    <font>
      <b/>
      <sz val="11"/>
      <name val="Comic Sans MS"/>
      <family val="4"/>
    </font>
    <font>
      <b/>
      <sz val="10"/>
      <color theme="1"/>
      <name val="Comic Sans MS"/>
      <family val="4"/>
    </font>
    <font>
      <b/>
      <sz val="12"/>
      <color indexed="8"/>
      <name val="Comic Sans MS"/>
      <family val="4"/>
    </font>
    <font>
      <sz val="14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 (Cuerpo)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2"/>
      <color theme="1"/>
      <name val="Calibri"/>
      <family val="2"/>
      <scheme val="minor"/>
    </font>
    <font>
      <sz val="8"/>
      <name val="Arial"/>
      <family val="2"/>
    </font>
    <font>
      <u/>
      <sz val="12"/>
      <color theme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2"/>
      <color theme="1"/>
      <name val="Calibri (Cuerpo)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9" fontId="20" fillId="0" borderId="0" applyFont="0" applyFill="0" applyBorder="0" applyAlignment="0" applyProtection="0"/>
  </cellStyleXfs>
  <cellXfs count="19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2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165" fontId="9" fillId="2" borderId="1" xfId="1" applyNumberFormat="1" applyFont="1" applyFill="1" applyBorder="1" applyAlignment="1">
      <alignment horizontal="center" vertical="center" wrapText="1"/>
    </xf>
    <xf numFmtId="1" fontId="10" fillId="2" borderId="1" xfId="5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65" fontId="12" fillId="2" borderId="1" xfId="1" applyNumberFormat="1" applyFont="1" applyFill="1" applyBorder="1" applyAlignment="1">
      <alignment horizontal="center" vertical="center"/>
    </xf>
    <xf numFmtId="1" fontId="12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165" fontId="13" fillId="0" borderId="1" xfId="2" applyNumberFormat="1" applyFont="1" applyBorder="1" applyAlignment="1">
      <alignment horizontal="center" vertical="center"/>
    </xf>
    <xf numFmtId="1" fontId="14" fillId="0" borderId="1" xfId="3" applyNumberFormat="1" applyFont="1" applyBorder="1" applyAlignment="1">
      <alignment horizontal="center" vertical="center"/>
    </xf>
    <xf numFmtId="1" fontId="14" fillId="0" borderId="1" xfId="6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1" fontId="14" fillId="0" borderId="1" xfId="8" applyNumberFormat="1" applyFont="1" applyBorder="1" applyAlignment="1">
      <alignment horizontal="center" vertical="center"/>
    </xf>
    <xf numFmtId="165" fontId="14" fillId="0" borderId="1" xfId="8" applyNumberFormat="1" applyFont="1" applyBorder="1" applyAlignment="1">
      <alignment horizontal="center" vertical="center"/>
    </xf>
    <xf numFmtId="1" fontId="14" fillId="0" borderId="1" xfId="9" applyNumberFormat="1" applyFont="1" applyBorder="1" applyAlignment="1">
      <alignment horizontal="center" vertical="center"/>
    </xf>
    <xf numFmtId="1" fontId="14" fillId="0" borderId="1" xfId="8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165" fontId="13" fillId="0" borderId="1" xfId="4" applyNumberFormat="1" applyFont="1" applyBorder="1" applyAlignment="1">
      <alignment horizontal="center" vertical="center"/>
    </xf>
    <xf numFmtId="1" fontId="14" fillId="0" borderId="1" xfId="2" applyNumberFormat="1" applyFont="1" applyBorder="1" applyAlignment="1">
      <alignment horizontal="center" vertical="center"/>
    </xf>
    <xf numFmtId="165" fontId="13" fillId="0" borderId="1" xfId="7" applyNumberFormat="1" applyFont="1" applyBorder="1" applyAlignment="1">
      <alignment horizontal="center" vertical="center"/>
    </xf>
    <xf numFmtId="165" fontId="14" fillId="0" borderId="1" xfId="2" applyNumberFormat="1" applyFont="1" applyBorder="1" applyAlignment="1">
      <alignment horizontal="center" vertical="center"/>
    </xf>
    <xf numFmtId="165" fontId="13" fillId="0" borderId="1" xfId="5" applyNumberFormat="1" applyFont="1" applyBorder="1" applyAlignment="1">
      <alignment horizontal="center" vertical="center"/>
    </xf>
    <xf numFmtId="165" fontId="13" fillId="0" borderId="1" xfId="5" applyNumberFormat="1" applyFont="1" applyFill="1" applyBorder="1" applyAlignment="1">
      <alignment horizontal="center" vertical="center"/>
    </xf>
    <xf numFmtId="1" fontId="14" fillId="0" borderId="1" xfId="5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/>
    </xf>
    <xf numFmtId="1" fontId="14" fillId="0" borderId="1" xfId="5" applyNumberFormat="1" applyFont="1" applyBorder="1" applyAlignment="1">
      <alignment horizontal="center" vertical="center"/>
    </xf>
    <xf numFmtId="165" fontId="13" fillId="0" borderId="1" xfId="10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165" fontId="13" fillId="0" borderId="1" xfId="10" applyNumberFormat="1" applyFont="1" applyFill="1" applyBorder="1" applyAlignment="1">
      <alignment horizontal="center" vertical="center"/>
    </xf>
    <xf numFmtId="1" fontId="14" fillId="4" borderId="1" xfId="6" applyNumberFormat="1" applyFont="1" applyFill="1" applyBorder="1" applyAlignment="1">
      <alignment horizontal="center" vertical="center"/>
    </xf>
    <xf numFmtId="0" fontId="16" fillId="0" borderId="1" xfId="1" applyFont="1" applyBorder="1" applyAlignment="1">
      <alignment vertical="center" wrapText="1"/>
    </xf>
    <xf numFmtId="165" fontId="15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15" fillId="2" borderId="1" xfId="1" applyFont="1" applyFill="1" applyBorder="1" applyAlignment="1">
      <alignment horizontal="center" vertical="center" wrapText="1"/>
    </xf>
    <xf numFmtId="1" fontId="2" fillId="2" borderId="1" xfId="5" applyNumberFormat="1" applyFont="1" applyFill="1" applyBorder="1" applyAlignment="1">
      <alignment horizontal="center" vertical="center" wrapText="1"/>
    </xf>
    <xf numFmtId="165" fontId="16" fillId="2" borderId="1" xfId="1" applyNumberFormat="1" applyFont="1" applyFill="1" applyBorder="1" applyAlignment="1">
      <alignment horizontal="center" vertical="center" wrapText="1"/>
    </xf>
    <xf numFmtId="1" fontId="16" fillId="2" borderId="1" xfId="1" applyNumberFormat="1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165" fontId="0" fillId="0" borderId="1" xfId="2" applyNumberFormat="1" applyFont="1" applyBorder="1" applyAlignment="1">
      <alignment horizontal="center" vertical="center" wrapText="1"/>
    </xf>
    <xf numFmtId="1" fontId="0" fillId="0" borderId="1" xfId="8" applyNumberFormat="1" applyFont="1" applyBorder="1" applyAlignment="1">
      <alignment horizontal="center" vertical="center" wrapText="1"/>
    </xf>
    <xf numFmtId="1" fontId="0" fillId="0" borderId="1" xfId="3" applyNumberFormat="1" applyFont="1" applyBorder="1" applyAlignment="1">
      <alignment horizontal="center" vertical="center" wrapText="1"/>
    </xf>
    <xf numFmtId="1" fontId="0" fillId="0" borderId="1" xfId="8" applyNumberFormat="1" applyFont="1" applyFill="1" applyBorder="1" applyAlignment="1">
      <alignment horizontal="center" vertical="center" wrapText="1"/>
    </xf>
    <xf numFmtId="1" fontId="0" fillId="0" borderId="1" xfId="6" applyNumberFormat="1" applyFont="1" applyBorder="1" applyAlignment="1">
      <alignment horizontal="center" vertical="center" wrapText="1"/>
    </xf>
    <xf numFmtId="165" fontId="0" fillId="0" borderId="1" xfId="4" applyNumberFormat="1" applyFont="1" applyBorder="1" applyAlignment="1">
      <alignment horizontal="center" vertical="center" wrapText="1"/>
    </xf>
    <xf numFmtId="1" fontId="0" fillId="0" borderId="1" xfId="2" applyNumberFormat="1" applyFont="1" applyBorder="1" applyAlignment="1">
      <alignment horizontal="center" vertical="center" wrapText="1"/>
    </xf>
    <xf numFmtId="165" fontId="0" fillId="0" borderId="1" xfId="5" applyNumberFormat="1" applyFont="1" applyBorder="1" applyAlignment="1">
      <alignment horizontal="center" vertical="center" wrapText="1"/>
    </xf>
    <xf numFmtId="1" fontId="0" fillId="0" borderId="1" xfId="6" applyNumberFormat="1" applyFont="1" applyFill="1" applyBorder="1" applyAlignment="1">
      <alignment horizontal="center" vertical="center" wrapText="1"/>
    </xf>
    <xf numFmtId="165" fontId="0" fillId="0" borderId="1" xfId="5" applyNumberFormat="1" applyFont="1" applyFill="1" applyBorder="1" applyAlignment="1">
      <alignment horizontal="center" vertical="center" wrapText="1"/>
    </xf>
    <xf numFmtId="1" fontId="0" fillId="0" borderId="1" xfId="5" applyNumberFormat="1" applyFont="1" applyFill="1" applyBorder="1" applyAlignment="1">
      <alignment horizontal="center" vertical="center" wrapText="1"/>
    </xf>
    <xf numFmtId="1" fontId="0" fillId="0" borderId="1" xfId="5" applyNumberFormat="1" applyFont="1" applyBorder="1" applyAlignment="1">
      <alignment horizontal="center" vertical="center" wrapText="1"/>
    </xf>
    <xf numFmtId="2" fontId="16" fillId="0" borderId="1" xfId="1" applyNumberFormat="1" applyFont="1" applyBorder="1" applyAlignment="1">
      <alignment horizontal="center" vertical="center" wrapText="1"/>
    </xf>
    <xf numFmtId="165" fontId="0" fillId="0" borderId="1" xfId="10" applyNumberFormat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vertical="center" wrapText="1"/>
    </xf>
    <xf numFmtId="0" fontId="16" fillId="4" borderId="1" xfId="1" applyFont="1" applyFill="1" applyBorder="1" applyAlignment="1">
      <alignment horizontal="left" vertical="center" wrapText="1"/>
    </xf>
    <xf numFmtId="0" fontId="16" fillId="4" borderId="1" xfId="1" applyFont="1" applyFill="1" applyBorder="1" applyAlignment="1">
      <alignment horizontal="center" vertical="center" wrapText="1"/>
    </xf>
    <xf numFmtId="1" fontId="0" fillId="0" borderId="0" xfId="0" applyNumberFormat="1"/>
    <xf numFmtId="0" fontId="16" fillId="5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horizontal="center" vertical="center" wrapText="1"/>
    </xf>
    <xf numFmtId="1" fontId="0" fillId="5" borderId="1" xfId="8" applyNumberFormat="1" applyFont="1" applyFill="1" applyBorder="1" applyAlignment="1">
      <alignment horizontal="center" vertical="center" wrapText="1"/>
    </xf>
    <xf numFmtId="165" fontId="0" fillId="5" borderId="1" xfId="9" applyNumberFormat="1" applyFont="1" applyFill="1" applyBorder="1" applyAlignment="1">
      <alignment horizontal="center" vertical="center" wrapText="1"/>
    </xf>
    <xf numFmtId="1" fontId="0" fillId="5" borderId="1" xfId="9" applyNumberFormat="1" applyFont="1" applyFill="1" applyBorder="1" applyAlignment="1">
      <alignment horizontal="center" vertical="center" wrapText="1"/>
    </xf>
    <xf numFmtId="165" fontId="0" fillId="5" borderId="1" xfId="2" applyNumberFormat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left" vertical="center" wrapText="1"/>
    </xf>
    <xf numFmtId="1" fontId="0" fillId="5" borderId="1" xfId="6" applyNumberFormat="1" applyFont="1" applyFill="1" applyBorder="1" applyAlignment="1">
      <alignment horizontal="center" vertical="center" wrapText="1"/>
    </xf>
    <xf numFmtId="1" fontId="0" fillId="5" borderId="1" xfId="2" applyNumberFormat="1" applyFont="1" applyFill="1" applyBorder="1" applyAlignment="1">
      <alignment horizontal="center" vertical="center" wrapText="1"/>
    </xf>
    <xf numFmtId="165" fontId="0" fillId="5" borderId="1" xfId="4" applyNumberFormat="1" applyFont="1" applyFill="1" applyBorder="1" applyAlignment="1">
      <alignment horizontal="center" vertical="center" wrapText="1"/>
    </xf>
    <xf numFmtId="165" fontId="0" fillId="5" borderId="1" xfId="10" applyNumberFormat="1" applyFont="1" applyFill="1" applyBorder="1" applyAlignment="1">
      <alignment horizontal="center" vertical="center" wrapText="1"/>
    </xf>
    <xf numFmtId="1" fontId="0" fillId="4" borderId="1" xfId="8" applyNumberFormat="1" applyFont="1" applyFill="1" applyBorder="1" applyAlignment="1">
      <alignment horizontal="center" vertical="center" wrapText="1"/>
    </xf>
    <xf numFmtId="165" fontId="0" fillId="4" borderId="1" xfId="2" applyNumberFormat="1" applyFont="1" applyFill="1" applyBorder="1" applyAlignment="1">
      <alignment horizontal="center" vertical="center" wrapText="1"/>
    </xf>
    <xf numFmtId="1" fontId="0" fillId="4" borderId="1" xfId="6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vertical="center" wrapText="1"/>
    </xf>
    <xf numFmtId="0" fontId="1" fillId="4" borderId="1" xfId="1" applyFont="1" applyFill="1" applyBorder="1" applyAlignment="1">
      <alignment vertical="center" wrapText="1"/>
    </xf>
    <xf numFmtId="0" fontId="1" fillId="5" borderId="1" xfId="1" applyFont="1" applyFill="1" applyBorder="1" applyAlignment="1">
      <alignment vertical="center" wrapText="1"/>
    </xf>
    <xf numFmtId="0" fontId="1" fillId="0" borderId="1" xfId="1" applyFont="1" applyBorder="1" applyAlignment="1">
      <alignment horizontal="left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  <xf numFmtId="0" fontId="1" fillId="7" borderId="1" xfId="1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1" applyFont="1" applyFill="1" applyBorder="1" applyAlignment="1">
      <alignment horizontal="center" vertical="center" wrapText="1"/>
    </xf>
    <xf numFmtId="0" fontId="16" fillId="7" borderId="1" xfId="1" applyFont="1" applyFill="1" applyBorder="1" applyAlignment="1">
      <alignment horizontal="center" vertical="center" wrapText="1"/>
    </xf>
    <xf numFmtId="165" fontId="0" fillId="7" borderId="1" xfId="2" applyNumberFormat="1" applyFont="1" applyFill="1" applyBorder="1" applyAlignment="1">
      <alignment horizontal="center" vertical="center" wrapText="1"/>
    </xf>
    <xf numFmtId="0" fontId="1" fillId="8" borderId="1" xfId="1" applyFont="1" applyFill="1" applyBorder="1" applyAlignment="1">
      <alignment vertical="center" wrapText="1"/>
    </xf>
    <xf numFmtId="0" fontId="16" fillId="8" borderId="1" xfId="1" applyFont="1" applyFill="1" applyBorder="1" applyAlignment="1">
      <alignment vertical="center" wrapText="1"/>
    </xf>
    <xf numFmtId="0" fontId="16" fillId="8" borderId="1" xfId="1" applyFont="1" applyFill="1" applyBorder="1" applyAlignment="1">
      <alignment horizontal="center" vertical="center" wrapText="1"/>
    </xf>
    <xf numFmtId="165" fontId="0" fillId="8" borderId="1" xfId="2" applyNumberFormat="1" applyFont="1" applyFill="1" applyBorder="1" applyAlignment="1">
      <alignment horizontal="center" vertical="center" wrapText="1"/>
    </xf>
    <xf numFmtId="0" fontId="1" fillId="8" borderId="1" xfId="1" applyFont="1" applyFill="1" applyBorder="1" applyAlignment="1">
      <alignment horizontal="left" vertical="center" wrapText="1"/>
    </xf>
    <xf numFmtId="0" fontId="16" fillId="8" borderId="1" xfId="1" applyFont="1" applyFill="1" applyBorder="1" applyAlignment="1">
      <alignment horizontal="left" vertical="center" wrapText="1"/>
    </xf>
    <xf numFmtId="165" fontId="0" fillId="8" borderId="1" xfId="4" applyNumberFormat="1" applyFont="1" applyFill="1" applyBorder="1" applyAlignment="1">
      <alignment horizontal="center" vertical="center" wrapText="1"/>
    </xf>
    <xf numFmtId="0" fontId="1" fillId="8" borderId="1" xfId="1" applyFont="1" applyFill="1" applyBorder="1" applyAlignment="1">
      <alignment horizontal="center" vertical="center" wrapText="1"/>
    </xf>
    <xf numFmtId="165" fontId="0" fillId="8" borderId="1" xfId="5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vertical="center" wrapText="1"/>
    </xf>
    <xf numFmtId="0" fontId="19" fillId="5" borderId="1" xfId="0" applyFont="1" applyFill="1" applyBorder="1" applyAlignment="1">
      <alignment horizontal="center" vertical="center" wrapText="1"/>
    </xf>
    <xf numFmtId="165" fontId="0" fillId="8" borderId="1" xfId="10" applyNumberFormat="1" applyFont="1" applyFill="1" applyBorder="1" applyAlignment="1">
      <alignment horizontal="center" vertical="center" wrapText="1"/>
    </xf>
    <xf numFmtId="165" fontId="0" fillId="8" borderId="1" xfId="9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0" fontId="23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6" fontId="24" fillId="10" borderId="1" xfId="0" applyNumberFormat="1" applyFont="1" applyFill="1" applyBorder="1" applyAlignment="1">
      <alignment horizontal="center" vertical="center" wrapText="1"/>
    </xf>
    <xf numFmtId="6" fontId="24" fillId="11" borderId="1" xfId="0" applyNumberFormat="1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6" fontId="24" fillId="5" borderId="1" xfId="0" applyNumberFormat="1" applyFont="1" applyFill="1" applyBorder="1" applyAlignment="1">
      <alignment horizontal="center" vertical="center" wrapText="1"/>
    </xf>
    <xf numFmtId="6" fontId="24" fillId="4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6" fontId="2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2" fillId="0" borderId="2" xfId="12" applyFill="1" applyBorder="1" applyAlignment="1">
      <alignment horizontal="center" vertical="center" wrapText="1"/>
    </xf>
    <xf numFmtId="165" fontId="24" fillId="0" borderId="3" xfId="11" applyNumberFormat="1" applyFont="1" applyFill="1" applyBorder="1" applyAlignment="1">
      <alignment horizontal="center" vertical="center" wrapText="1"/>
    </xf>
    <xf numFmtId="165" fontId="0" fillId="0" borderId="0" xfId="11" applyNumberFormat="1" applyFont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165" fontId="0" fillId="4" borderId="0" xfId="11" applyNumberFormat="1" applyFont="1" applyFill="1" applyAlignment="1">
      <alignment horizontal="center" vertical="center"/>
    </xf>
    <xf numFmtId="165" fontId="24" fillId="4" borderId="3" xfId="11" applyNumberFormat="1" applyFont="1" applyFill="1" applyBorder="1" applyAlignment="1">
      <alignment horizontal="center" vertical="center" wrapText="1"/>
    </xf>
    <xf numFmtId="165" fontId="16" fillId="4" borderId="0" xfId="0" applyNumberFormat="1" applyFont="1" applyFill="1" applyAlignment="1">
      <alignment horizontal="center" vertical="center"/>
    </xf>
    <xf numFmtId="165" fontId="16" fillId="4" borderId="3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1" fontId="0" fillId="6" borderId="0" xfId="0" applyNumberFormat="1" applyFill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0" fontId="23" fillId="9" borderId="2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6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165" fontId="16" fillId="0" borderId="4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9" fontId="0" fillId="0" borderId="0" xfId="13" applyFont="1" applyAlignment="1">
      <alignment horizontal="center" vertical="center"/>
    </xf>
    <xf numFmtId="0" fontId="28" fillId="12" borderId="5" xfId="0" applyFont="1" applyFill="1" applyBorder="1" applyAlignment="1">
      <alignment horizontal="center" vertical="center"/>
    </xf>
    <xf numFmtId="0" fontId="29" fillId="12" borderId="6" xfId="0" applyFont="1" applyFill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 wrapText="1"/>
    </xf>
    <xf numFmtId="9" fontId="0" fillId="13" borderId="0" xfId="13" applyFont="1" applyFill="1" applyAlignment="1">
      <alignment horizontal="center" vertical="center"/>
    </xf>
    <xf numFmtId="10" fontId="0" fillId="0" borderId="0" xfId="13" applyNumberFormat="1" applyFont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6" fontId="23" fillId="9" borderId="9" xfId="0" applyNumberFormat="1" applyFont="1" applyFill="1" applyBorder="1" applyAlignment="1">
      <alignment horizontal="center" vertical="center" wrapText="1"/>
    </xf>
    <xf numFmtId="166" fontId="24" fillId="0" borderId="9" xfId="0" applyNumberFormat="1" applyFont="1" applyBorder="1" applyAlignment="1">
      <alignment horizontal="center" vertical="center" wrapText="1"/>
    </xf>
    <xf numFmtId="166" fontId="0" fillId="0" borderId="9" xfId="0" applyNumberFormat="1" applyBorder="1" applyAlignment="1">
      <alignment horizontal="center" vertical="center" wrapText="1"/>
    </xf>
    <xf numFmtId="166" fontId="16" fillId="0" borderId="9" xfId="0" applyNumberFormat="1" applyFont="1" applyBorder="1" applyAlignment="1">
      <alignment horizontal="center" vertical="center" wrapText="1"/>
    </xf>
    <xf numFmtId="166" fontId="16" fillId="0" borderId="10" xfId="0" applyNumberFormat="1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6" fontId="2" fillId="14" borderId="1" xfId="0" applyNumberFormat="1" applyFont="1" applyFill="1" applyBorder="1" applyAlignment="1">
      <alignment horizontal="center" vertical="center"/>
    </xf>
    <xf numFmtId="166" fontId="23" fillId="9" borderId="1" xfId="0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24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166" fontId="16" fillId="0" borderId="4" xfId="0" applyNumberFormat="1" applyFont="1" applyBorder="1" applyAlignment="1">
      <alignment horizontal="center" vertical="center" wrapText="1"/>
    </xf>
    <xf numFmtId="166" fontId="0" fillId="0" borderId="1" xfId="1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left" vertical="center"/>
    </xf>
    <xf numFmtId="165" fontId="0" fillId="4" borderId="3" xfId="11" applyNumberFormat="1" applyFont="1" applyFill="1" applyBorder="1" applyAlignment="1">
      <alignment horizontal="center" vertical="center"/>
    </xf>
  </cellXfs>
  <cellStyles count="14">
    <cellStyle name="Hipervínculo" xfId="12" builtinId="8"/>
    <cellStyle name="Millares 3" xfId="3" xr:uid="{684B3AB2-F270-7A41-85A8-99DA95EB0BDD}"/>
    <cellStyle name="Millares 3 2" xfId="6" xr:uid="{C3DA70EC-C520-DF48-9965-F30F797A9080}"/>
    <cellStyle name="Millares 3 3" xfId="8" xr:uid="{F59BBF29-3499-884A-ABBE-36BA15A96196}"/>
    <cellStyle name="Millares 5" xfId="9" xr:uid="{3755C851-8709-E84C-B82A-8EDB41D349E6}"/>
    <cellStyle name="Moneda [0]" xfId="11" builtinId="7"/>
    <cellStyle name="Moneda 2" xfId="5" xr:uid="{56D9ADE9-4EB4-2F48-9BDE-1826647D4302}"/>
    <cellStyle name="Moneda 3" xfId="2" xr:uid="{4613F7D4-2776-C341-9CB4-E1E328E7C8A7}"/>
    <cellStyle name="Moneda 4" xfId="4" xr:uid="{E42EEE4C-1364-4A4D-A6F9-05A563D20A7E}"/>
    <cellStyle name="Moneda 4 2" xfId="7" xr:uid="{1E113C74-DA35-FA47-B929-962FE12EAD32}"/>
    <cellStyle name="Moneda 5" xfId="10" xr:uid="{A2C13DE1-9E51-F846-A9B2-98016EBAC3B7}"/>
    <cellStyle name="Normal" xfId="0" builtinId="0"/>
    <cellStyle name="Normal 2 2" xfId="1" xr:uid="{2D302476-8E31-6744-87A9-2B43AFB5F6D2}"/>
    <cellStyle name="Porcentaje" xfId="1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www.google.com/search?sca_esv=51110e698f2e473c&amp;rlz=1C5CHFA_enCO1005CO1006&amp;sxsrf=APpeQnv5SPVvhuyAQi2U_Q0Vm2kSEVlOjQ:1785470800356&amp;udm=28&amp;fbs=ABfTbFUDadgeu2mn4mYJ8iEZ1GUDIYSbg_8HIOW5OUNaSh5T1VzoHI0KTTsB4VNZ5gMkFYg20dHnm7SiAjv-0B27yDLiRLk9nCCMo8oOTLghYaFsGnh9_KBJ7YXPIhEkyj4O0F-5P5DNafIFrD53aRCzllnQv9YzJr6njSwMsBF4C1C7_0Cn14LrrLY2lH9_acjleAGodNV1b_pAPBcdu4UnlW0X4dfE8g&amp;q=Luminarias+Tipo+Reflectores+Resistencia+Al+Agua+Y+A+La+Intemperie+Capacidad+400w&amp;ved=1t:220175&amp;ictx=111&amp;biw=1440&amp;bih=778&amp;dpr=2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9C9E4-A328-2B4F-BD3E-9B18C38607D1}">
  <dimension ref="A1:E196"/>
  <sheetViews>
    <sheetView topLeftCell="B28" zoomScale="90" zoomScaleNormal="90" workbookViewId="0">
      <selection activeCell="D50" sqref="D50:E53"/>
    </sheetView>
  </sheetViews>
  <sheetFormatPr baseColWidth="10" defaultRowHeight="15.5"/>
  <cols>
    <col min="2" max="2" width="107" customWidth="1"/>
    <col min="4" max="4" width="19.1640625" style="2" bestFit="1" customWidth="1"/>
    <col min="5" max="5" width="13.33203125" style="3" bestFit="1" customWidth="1"/>
  </cols>
  <sheetData>
    <row r="1" spans="1:5">
      <c r="B1" s="1"/>
      <c r="C1" s="1"/>
    </row>
    <row r="2" spans="1:5" ht="19.5">
      <c r="A2" s="4" t="s">
        <v>18</v>
      </c>
      <c r="B2" s="5" t="s">
        <v>19</v>
      </c>
      <c r="C2" s="6" t="s">
        <v>20</v>
      </c>
      <c r="D2" s="7" t="s">
        <v>21</v>
      </c>
      <c r="E2" s="8" t="s">
        <v>22</v>
      </c>
    </row>
    <row r="3" spans="1:5" ht="21.5">
      <c r="A3" s="9">
        <v>1</v>
      </c>
      <c r="B3" s="9" t="s">
        <v>23</v>
      </c>
      <c r="C3" s="9"/>
      <c r="D3" s="10"/>
      <c r="E3" s="11"/>
    </row>
    <row r="4" spans="1:5" ht="18">
      <c r="A4" s="12">
        <v>1.02</v>
      </c>
      <c r="B4" s="13" t="s">
        <v>2</v>
      </c>
      <c r="C4" s="14" t="s">
        <v>3</v>
      </c>
      <c r="D4" s="15">
        <v>390000</v>
      </c>
      <c r="E4" s="16">
        <v>60</v>
      </c>
    </row>
    <row r="5" spans="1:5" ht="18">
      <c r="A5" s="12">
        <v>1.01</v>
      </c>
      <c r="B5" s="13" t="s">
        <v>0</v>
      </c>
      <c r="C5" s="14" t="s">
        <v>1</v>
      </c>
      <c r="D5" s="15">
        <v>2400</v>
      </c>
      <c r="E5" s="17">
        <f>200*3</f>
        <v>600</v>
      </c>
    </row>
    <row r="6" spans="1:5" ht="18">
      <c r="A6" s="12">
        <v>1.02</v>
      </c>
      <c r="B6" s="13" t="s">
        <v>2</v>
      </c>
      <c r="C6" s="14" t="s">
        <v>3</v>
      </c>
      <c r="D6" s="15">
        <v>290000</v>
      </c>
      <c r="E6" s="17">
        <f>200*4*0.15</f>
        <v>120</v>
      </c>
    </row>
    <row r="7" spans="1:5" ht="18">
      <c r="A7" s="12">
        <v>1.01</v>
      </c>
      <c r="B7" s="18" t="s">
        <v>27</v>
      </c>
      <c r="C7" s="14" t="s">
        <v>3</v>
      </c>
      <c r="D7" s="15">
        <v>28571.43</v>
      </c>
      <c r="E7" s="17">
        <v>1500</v>
      </c>
    </row>
    <row r="8" spans="1:5" ht="18">
      <c r="A8" s="12">
        <v>1.01</v>
      </c>
      <c r="B8" s="18" t="s">
        <v>28</v>
      </c>
      <c r="C8" s="14" t="s">
        <v>3</v>
      </c>
      <c r="D8" s="15">
        <v>61750</v>
      </c>
      <c r="E8" s="17">
        <v>1500</v>
      </c>
    </row>
    <row r="9" spans="1:5" ht="18">
      <c r="A9" s="12">
        <v>1.02</v>
      </c>
      <c r="B9" s="18" t="s">
        <v>29</v>
      </c>
      <c r="C9" s="14" t="s">
        <v>30</v>
      </c>
      <c r="D9" s="15">
        <v>220000</v>
      </c>
      <c r="E9" s="17">
        <v>50</v>
      </c>
    </row>
    <row r="10" spans="1:5" ht="18">
      <c r="A10" s="12">
        <v>1.03</v>
      </c>
      <c r="B10" s="18" t="s">
        <v>31</v>
      </c>
      <c r="C10" s="14" t="s">
        <v>30</v>
      </c>
      <c r="D10" s="15">
        <v>150000</v>
      </c>
      <c r="E10" s="17">
        <v>25</v>
      </c>
    </row>
    <row r="11" spans="1:5" ht="18">
      <c r="A11" s="12">
        <v>1.03</v>
      </c>
      <c r="B11" s="18" t="s">
        <v>32</v>
      </c>
      <c r="C11" s="14" t="s">
        <v>30</v>
      </c>
      <c r="D11" s="15">
        <v>150000</v>
      </c>
      <c r="E11" s="17">
        <v>32</v>
      </c>
    </row>
    <row r="12" spans="1:5" ht="18">
      <c r="A12" s="12">
        <v>1.01</v>
      </c>
      <c r="B12" s="18" t="s">
        <v>27</v>
      </c>
      <c r="C12" s="14" t="s">
        <v>3</v>
      </c>
      <c r="D12" s="15">
        <v>28571.43</v>
      </c>
      <c r="E12" s="17">
        <v>1500</v>
      </c>
    </row>
    <row r="13" spans="1:5" ht="18">
      <c r="A13" s="12">
        <v>1.01</v>
      </c>
      <c r="B13" s="18" t="s">
        <v>28</v>
      </c>
      <c r="C13" s="14" t="s">
        <v>3</v>
      </c>
      <c r="D13" s="15">
        <v>61750</v>
      </c>
      <c r="E13" s="17">
        <v>1500</v>
      </c>
    </row>
    <row r="14" spans="1:5" ht="18">
      <c r="A14" s="12">
        <v>1.02</v>
      </c>
      <c r="B14" s="18" t="s">
        <v>29</v>
      </c>
      <c r="C14" s="14" t="s">
        <v>30</v>
      </c>
      <c r="D14" s="15">
        <v>220000</v>
      </c>
      <c r="E14" s="17">
        <v>50</v>
      </c>
    </row>
    <row r="15" spans="1:5" ht="18">
      <c r="A15" s="12">
        <v>1.03</v>
      </c>
      <c r="B15" s="18" t="s">
        <v>31</v>
      </c>
      <c r="C15" s="14" t="s">
        <v>30</v>
      </c>
      <c r="D15" s="15">
        <v>150000</v>
      </c>
      <c r="E15" s="17">
        <v>25</v>
      </c>
    </row>
    <row r="16" spans="1:5" ht="18">
      <c r="A16" s="12">
        <v>1.03</v>
      </c>
      <c r="B16" s="18" t="s">
        <v>32</v>
      </c>
      <c r="C16" s="14" t="s">
        <v>30</v>
      </c>
      <c r="D16" s="15">
        <v>150000</v>
      </c>
      <c r="E16" s="17">
        <v>32</v>
      </c>
    </row>
    <row r="17" spans="1:5" ht="18">
      <c r="A17" s="12">
        <v>1.01</v>
      </c>
      <c r="B17" s="18" t="s">
        <v>0</v>
      </c>
      <c r="C17" s="14" t="s">
        <v>1</v>
      </c>
      <c r="D17" s="15">
        <v>2400</v>
      </c>
      <c r="E17" s="17">
        <f>566*5</f>
        <v>2830</v>
      </c>
    </row>
    <row r="18" spans="1:5" ht="18">
      <c r="A18" s="12">
        <v>1.01</v>
      </c>
      <c r="B18" s="18" t="s">
        <v>0</v>
      </c>
      <c r="C18" s="14" t="s">
        <v>1</v>
      </c>
      <c r="D18" s="15">
        <v>1800</v>
      </c>
      <c r="E18" s="19">
        <v>755</v>
      </c>
    </row>
    <row r="19" spans="1:5" ht="18">
      <c r="A19" s="12" t="s">
        <v>55</v>
      </c>
      <c r="B19" s="18" t="s">
        <v>56</v>
      </c>
      <c r="C19" s="14" t="s">
        <v>30</v>
      </c>
      <c r="D19" s="20">
        <f>70*2.55</f>
        <v>178.5</v>
      </c>
      <c r="E19" s="21">
        <v>150000</v>
      </c>
    </row>
    <row r="20" spans="1:5" ht="18">
      <c r="A20" s="12" t="s">
        <v>57</v>
      </c>
      <c r="B20" s="18" t="s">
        <v>58</v>
      </c>
      <c r="C20" s="14" t="s">
        <v>3</v>
      </c>
      <c r="D20" s="20">
        <f>250*0.2*5*1.4</f>
        <v>350</v>
      </c>
      <c r="E20" s="21">
        <v>179000</v>
      </c>
    </row>
    <row r="21" spans="1:5" ht="18">
      <c r="A21" s="12">
        <v>1.01</v>
      </c>
      <c r="B21" s="18" t="s">
        <v>0</v>
      </c>
      <c r="C21" s="14" t="s">
        <v>1</v>
      </c>
      <c r="D21" s="15">
        <v>1800</v>
      </c>
      <c r="E21" s="19">
        <f>1000*4</f>
        <v>4000</v>
      </c>
    </row>
    <row r="22" spans="1:5" ht="18">
      <c r="A22" s="12">
        <v>1.01</v>
      </c>
      <c r="B22" s="18" t="s">
        <v>134</v>
      </c>
      <c r="C22" s="14" t="s">
        <v>135</v>
      </c>
      <c r="D22" s="15">
        <v>380000</v>
      </c>
      <c r="E22" s="19">
        <v>350</v>
      </c>
    </row>
    <row r="23" spans="1:5" ht="18">
      <c r="A23" s="12" t="s">
        <v>55</v>
      </c>
      <c r="B23" s="18" t="s">
        <v>138</v>
      </c>
      <c r="C23" s="14" t="s">
        <v>30</v>
      </c>
      <c r="D23" s="15">
        <v>180000</v>
      </c>
      <c r="E23" s="19">
        <f>70*1.2</f>
        <v>84</v>
      </c>
    </row>
    <row r="24" spans="1:5" ht="36">
      <c r="A24" s="12" t="s">
        <v>139</v>
      </c>
      <c r="B24" s="18" t="s">
        <v>140</v>
      </c>
      <c r="C24" s="14" t="s">
        <v>109</v>
      </c>
      <c r="D24" s="15">
        <v>198000</v>
      </c>
      <c r="E24" s="22">
        <v>213</v>
      </c>
    </row>
    <row r="25" spans="1:5" ht="36">
      <c r="A25" s="12" t="s">
        <v>141</v>
      </c>
      <c r="B25" s="18" t="s">
        <v>142</v>
      </c>
      <c r="C25" s="14" t="s">
        <v>109</v>
      </c>
      <c r="D25" s="15">
        <v>149000</v>
      </c>
      <c r="E25" s="22">
        <v>26</v>
      </c>
    </row>
    <row r="26" spans="1:5" ht="18">
      <c r="A26" s="12">
        <v>1.01</v>
      </c>
      <c r="B26" s="18" t="s">
        <v>160</v>
      </c>
      <c r="C26" s="14" t="s">
        <v>30</v>
      </c>
      <c r="D26" s="15">
        <v>250000</v>
      </c>
      <c r="E26" s="19">
        <v>250</v>
      </c>
    </row>
    <row r="27" spans="1:5" ht="21.5">
      <c r="A27" s="9">
        <v>2</v>
      </c>
      <c r="B27" s="23" t="s">
        <v>4</v>
      </c>
      <c r="C27" s="9"/>
      <c r="D27" s="10"/>
      <c r="E27" s="11"/>
    </row>
    <row r="28" spans="1:5" ht="18">
      <c r="A28" s="12">
        <v>2.0099999999999998</v>
      </c>
      <c r="B28" s="13" t="s">
        <v>5</v>
      </c>
      <c r="C28" s="14" t="s">
        <v>6</v>
      </c>
      <c r="D28" s="15">
        <v>57000</v>
      </c>
      <c r="E28" s="16">
        <f>120*4*0.15*10</f>
        <v>720</v>
      </c>
    </row>
    <row r="29" spans="1:5" ht="18">
      <c r="A29" s="12">
        <v>2.02</v>
      </c>
      <c r="B29" s="13" t="s">
        <v>7</v>
      </c>
      <c r="C29" s="14" t="s">
        <v>3</v>
      </c>
      <c r="D29" s="15">
        <v>170000</v>
      </c>
      <c r="E29" s="16">
        <f>+E28/8</f>
        <v>90</v>
      </c>
    </row>
    <row r="30" spans="1:5" ht="18">
      <c r="A30" s="12">
        <v>2.0299999999999998</v>
      </c>
      <c r="B30" s="13" t="s">
        <v>8</v>
      </c>
      <c r="C30" s="14" t="s">
        <v>3</v>
      </c>
      <c r="D30" s="15">
        <v>320000</v>
      </c>
      <c r="E30" s="16">
        <f>+E29</f>
        <v>90</v>
      </c>
    </row>
    <row r="31" spans="1:5" ht="18">
      <c r="A31" s="12">
        <v>2.04</v>
      </c>
      <c r="B31" s="13" t="s">
        <v>9</v>
      </c>
      <c r="C31" s="14" t="s">
        <v>10</v>
      </c>
      <c r="D31" s="15">
        <v>8900</v>
      </c>
      <c r="E31" s="16">
        <v>3100</v>
      </c>
    </row>
    <row r="32" spans="1:5" ht="18">
      <c r="A32" s="12">
        <v>2.0499999999999998</v>
      </c>
      <c r="B32" s="13" t="s">
        <v>11</v>
      </c>
      <c r="C32" s="14" t="s">
        <v>3</v>
      </c>
      <c r="D32" s="24">
        <f>3000*50</f>
        <v>150000</v>
      </c>
      <c r="E32" s="25">
        <v>50</v>
      </c>
    </row>
    <row r="33" spans="1:5" ht="18">
      <c r="A33" s="12">
        <v>2.06</v>
      </c>
      <c r="B33" s="13" t="s">
        <v>12</v>
      </c>
      <c r="C33" s="14" t="s">
        <v>6</v>
      </c>
      <c r="D33" s="24">
        <v>8000</v>
      </c>
      <c r="E33" s="25">
        <f>100*2*13</f>
        <v>2600</v>
      </c>
    </row>
    <row r="34" spans="1:5" ht="18">
      <c r="A34" s="12">
        <v>2.0099999999999998</v>
      </c>
      <c r="B34" s="18" t="s">
        <v>24</v>
      </c>
      <c r="C34" s="14" t="s">
        <v>6</v>
      </c>
      <c r="D34" s="15">
        <v>60000</v>
      </c>
      <c r="E34" s="17">
        <f>4*200*0.15*8</f>
        <v>960</v>
      </c>
    </row>
    <row r="35" spans="1:5" ht="18">
      <c r="A35" s="12">
        <v>2.02</v>
      </c>
      <c r="B35" s="18" t="s">
        <v>7</v>
      </c>
      <c r="C35" s="14" t="s">
        <v>3</v>
      </c>
      <c r="D35" s="15">
        <v>170000</v>
      </c>
      <c r="E35" s="17">
        <f>200*3*0.15</f>
        <v>90</v>
      </c>
    </row>
    <row r="36" spans="1:5" ht="18">
      <c r="A36" s="12">
        <v>2.0299999999999998</v>
      </c>
      <c r="B36" s="18" t="s">
        <v>8</v>
      </c>
      <c r="C36" s="14" t="s">
        <v>3</v>
      </c>
      <c r="D36" s="15">
        <v>320000</v>
      </c>
      <c r="E36" s="17">
        <f>+E35</f>
        <v>90</v>
      </c>
    </row>
    <row r="37" spans="1:5" ht="18">
      <c r="A37" s="12">
        <v>2.04</v>
      </c>
      <c r="B37" s="18" t="s">
        <v>9</v>
      </c>
      <c r="C37" s="14" t="s">
        <v>10</v>
      </c>
      <c r="D37" s="15">
        <v>8900</v>
      </c>
      <c r="E37" s="17">
        <v>2890</v>
      </c>
    </row>
    <row r="38" spans="1:5" ht="18">
      <c r="A38" s="12">
        <v>2.0499999999999998</v>
      </c>
      <c r="B38" s="18" t="s">
        <v>11</v>
      </c>
      <c r="C38" s="14" t="s">
        <v>3</v>
      </c>
      <c r="D38" s="26">
        <v>300000</v>
      </c>
      <c r="E38" s="25">
        <v>50</v>
      </c>
    </row>
    <row r="39" spans="1:5" ht="18">
      <c r="A39" s="12">
        <v>2.06</v>
      </c>
      <c r="B39" s="18" t="s">
        <v>12</v>
      </c>
      <c r="C39" s="14" t="s">
        <v>6</v>
      </c>
      <c r="D39" s="26">
        <v>8000</v>
      </c>
      <c r="E39" s="25">
        <f>80*2*13</f>
        <v>2080</v>
      </c>
    </row>
    <row r="40" spans="1:5" ht="18">
      <c r="A40" s="12">
        <v>2.0099999999999998</v>
      </c>
      <c r="B40" s="18" t="s">
        <v>33</v>
      </c>
      <c r="C40" s="14" t="s">
        <v>6</v>
      </c>
      <c r="D40" s="15">
        <v>42000</v>
      </c>
      <c r="E40" s="17">
        <f>5*566*0.15*8</f>
        <v>3396</v>
      </c>
    </row>
    <row r="41" spans="1:5" ht="18">
      <c r="A41" s="12">
        <v>2.02</v>
      </c>
      <c r="B41" s="18" t="s">
        <v>34</v>
      </c>
      <c r="C41" s="14" t="s">
        <v>6</v>
      </c>
      <c r="D41" s="15">
        <v>40000</v>
      </c>
      <c r="E41" s="17">
        <f>566*2</f>
        <v>1132</v>
      </c>
    </row>
    <row r="42" spans="1:5" ht="18">
      <c r="A42" s="12">
        <v>2.0499999999999998</v>
      </c>
      <c r="B42" s="18" t="s">
        <v>9</v>
      </c>
      <c r="C42" s="14" t="s">
        <v>10</v>
      </c>
      <c r="D42" s="15">
        <v>6000</v>
      </c>
      <c r="E42" s="17">
        <v>3100</v>
      </c>
    </row>
    <row r="43" spans="1:5" ht="18">
      <c r="A43" s="12">
        <v>2.0099999999999998</v>
      </c>
      <c r="B43" s="18" t="s">
        <v>33</v>
      </c>
      <c r="C43" s="14" t="s">
        <v>6</v>
      </c>
      <c r="D43" s="15">
        <v>42000</v>
      </c>
      <c r="E43" s="19">
        <f>+E41*0.15*8</f>
        <v>1358.3999999999999</v>
      </c>
    </row>
    <row r="44" spans="1:5" ht="18">
      <c r="A44" s="12">
        <v>2.02</v>
      </c>
      <c r="B44" s="18" t="s">
        <v>40</v>
      </c>
      <c r="C44" s="14" t="s">
        <v>6</v>
      </c>
      <c r="D44" s="15">
        <v>120000</v>
      </c>
      <c r="E44" s="19">
        <v>150</v>
      </c>
    </row>
    <row r="45" spans="1:5" ht="18">
      <c r="A45" s="12">
        <v>2.0299999999999998</v>
      </c>
      <c r="B45" s="18" t="s">
        <v>41</v>
      </c>
      <c r="C45" s="14" t="s">
        <v>6</v>
      </c>
      <c r="D45" s="15">
        <v>30000</v>
      </c>
      <c r="E45" s="19">
        <v>60</v>
      </c>
    </row>
    <row r="46" spans="1:5" ht="18">
      <c r="A46" s="12">
        <v>2.04</v>
      </c>
      <c r="B46" s="18" t="s">
        <v>42</v>
      </c>
      <c r="C46" s="14" t="s">
        <v>3</v>
      </c>
      <c r="D46" s="15">
        <v>50000</v>
      </c>
      <c r="E46" s="19">
        <v>756</v>
      </c>
    </row>
    <row r="47" spans="1:5" ht="18">
      <c r="A47" s="12">
        <v>3.01</v>
      </c>
      <c r="B47" s="18" t="s">
        <v>43</v>
      </c>
      <c r="C47" s="14" t="s">
        <v>44</v>
      </c>
      <c r="D47" s="20">
        <f>250*5.5*0.15*9</f>
        <v>1856.25</v>
      </c>
      <c r="E47" s="21">
        <v>27000</v>
      </c>
    </row>
    <row r="48" spans="1:5" ht="18">
      <c r="A48" s="12">
        <v>3.02</v>
      </c>
      <c r="B48" s="18" t="s">
        <v>45</v>
      </c>
      <c r="C48" s="14" t="s">
        <v>3</v>
      </c>
      <c r="D48" s="20">
        <f>250*5.5*0.15</f>
        <v>206.25</v>
      </c>
      <c r="E48" s="21">
        <v>100000</v>
      </c>
    </row>
    <row r="49" spans="1:5" ht="18">
      <c r="A49" s="12">
        <v>3.03</v>
      </c>
      <c r="B49" s="18" t="s">
        <v>46</v>
      </c>
      <c r="C49" s="14" t="s">
        <v>3</v>
      </c>
      <c r="D49" s="20">
        <f>250*5.5*0.15</f>
        <v>206.25</v>
      </c>
      <c r="E49" s="21">
        <f>2000000/15</f>
        <v>133333.33333333334</v>
      </c>
    </row>
    <row r="50" spans="1:5" ht="18">
      <c r="A50" s="12">
        <v>3.04</v>
      </c>
      <c r="B50" s="18" t="s">
        <v>47</v>
      </c>
      <c r="C50" s="14" t="s">
        <v>3</v>
      </c>
      <c r="D50" s="21">
        <v>100000</v>
      </c>
      <c r="E50" s="20">
        <f>250*0.2*1*2</f>
        <v>100</v>
      </c>
    </row>
    <row r="51" spans="1:5" ht="18">
      <c r="A51" s="12">
        <v>3.05</v>
      </c>
      <c r="B51" s="18" t="s">
        <v>48</v>
      </c>
      <c r="C51" s="14" t="s">
        <v>6</v>
      </c>
      <c r="D51" s="21">
        <v>139000</v>
      </c>
      <c r="E51" s="20">
        <f>+(200/(2.5))</f>
        <v>80</v>
      </c>
    </row>
    <row r="52" spans="1:5" ht="18">
      <c r="A52" s="12">
        <v>3.06</v>
      </c>
      <c r="B52" s="18" t="s">
        <v>49</v>
      </c>
      <c r="C52" s="14" t="s">
        <v>6</v>
      </c>
      <c r="D52" s="21">
        <v>19200</v>
      </c>
      <c r="E52" s="20">
        <f>+(250*2)/12</f>
        <v>41.666666666666664</v>
      </c>
    </row>
    <row r="53" spans="1:5" ht="18">
      <c r="A53" s="12">
        <v>3.07</v>
      </c>
      <c r="B53" s="18" t="s">
        <v>50</v>
      </c>
      <c r="C53" s="14" t="s">
        <v>6</v>
      </c>
      <c r="D53" s="21">
        <v>25400</v>
      </c>
      <c r="E53" s="27">
        <f>+E52</f>
        <v>41.666666666666664</v>
      </c>
    </row>
    <row r="54" spans="1:5" ht="18">
      <c r="A54" s="12">
        <v>2.0099999999999998</v>
      </c>
      <c r="B54" s="18" t="s">
        <v>33</v>
      </c>
      <c r="C54" s="14" t="s">
        <v>6</v>
      </c>
      <c r="D54" s="15">
        <v>42000</v>
      </c>
      <c r="E54" s="19">
        <f>1000*4*0.12*8</f>
        <v>3840</v>
      </c>
    </row>
    <row r="55" spans="1:5" ht="18">
      <c r="A55" s="12">
        <v>2.02</v>
      </c>
      <c r="B55" s="18" t="s">
        <v>59</v>
      </c>
      <c r="C55" s="14" t="s">
        <v>6</v>
      </c>
      <c r="D55" s="15">
        <v>120000</v>
      </c>
      <c r="E55" s="19">
        <f>1000/(2)</f>
        <v>500</v>
      </c>
    </row>
    <row r="56" spans="1:5" ht="18">
      <c r="A56" s="12">
        <v>2.0299999999999998</v>
      </c>
      <c r="B56" s="18" t="s">
        <v>60</v>
      </c>
      <c r="C56" s="14" t="s">
        <v>6</v>
      </c>
      <c r="D56" s="15">
        <v>28000</v>
      </c>
      <c r="E56" s="19">
        <v>660</v>
      </c>
    </row>
    <row r="57" spans="1:5" ht="18">
      <c r="A57" s="12">
        <v>2.04</v>
      </c>
      <c r="B57" s="18" t="s">
        <v>61</v>
      </c>
      <c r="C57" s="14" t="s">
        <v>6</v>
      </c>
      <c r="D57" s="15">
        <v>38000</v>
      </c>
      <c r="E57" s="19">
        <f>+(166.666666666667)*2</f>
        <v>333.333333333334</v>
      </c>
    </row>
    <row r="58" spans="1:5" ht="18">
      <c r="A58" s="12">
        <v>3.01</v>
      </c>
      <c r="B58" s="18" t="s">
        <v>62</v>
      </c>
      <c r="C58" s="14" t="s">
        <v>1</v>
      </c>
      <c r="D58" s="28">
        <v>32000</v>
      </c>
      <c r="E58" s="19">
        <f>18*28</f>
        <v>504</v>
      </c>
    </row>
    <row r="59" spans="1:5" ht="18">
      <c r="A59" s="12">
        <v>3.02</v>
      </c>
      <c r="B59" s="18" t="s">
        <v>63</v>
      </c>
      <c r="C59" s="14" t="s">
        <v>10</v>
      </c>
      <c r="D59" s="28">
        <f>+D58</f>
        <v>32000</v>
      </c>
      <c r="E59" s="19">
        <f>30+30+20+20</f>
        <v>100</v>
      </c>
    </row>
    <row r="60" spans="1:5" ht="18">
      <c r="A60" s="12">
        <v>3.03</v>
      </c>
      <c r="B60" s="18" t="s">
        <v>64</v>
      </c>
      <c r="C60" s="14" t="s">
        <v>6</v>
      </c>
      <c r="D60" s="28">
        <v>21000</v>
      </c>
      <c r="E60" s="19">
        <v>250</v>
      </c>
    </row>
    <row r="61" spans="1:5" ht="18">
      <c r="A61" s="12">
        <v>3.04</v>
      </c>
      <c r="B61" s="18" t="s">
        <v>65</v>
      </c>
      <c r="C61" s="14" t="s">
        <v>6</v>
      </c>
      <c r="D61" s="28">
        <v>31000</v>
      </c>
      <c r="E61" s="19">
        <v>50</v>
      </c>
    </row>
    <row r="62" spans="1:5" ht="18">
      <c r="A62" s="12">
        <v>2.0099999999999998</v>
      </c>
      <c r="B62" s="18" t="s">
        <v>136</v>
      </c>
      <c r="C62" s="14" t="s">
        <v>30</v>
      </c>
      <c r="D62" s="15">
        <v>150000</v>
      </c>
      <c r="E62" s="19">
        <v>120</v>
      </c>
    </row>
    <row r="63" spans="1:5" ht="18">
      <c r="A63" s="12">
        <v>2.02</v>
      </c>
      <c r="B63" s="18" t="s">
        <v>137</v>
      </c>
      <c r="C63" s="14" t="s">
        <v>30</v>
      </c>
      <c r="D63" s="15">
        <v>280000</v>
      </c>
      <c r="E63" s="19">
        <v>120</v>
      </c>
    </row>
    <row r="64" spans="1:5" ht="18">
      <c r="A64" s="12">
        <v>3.01</v>
      </c>
      <c r="B64" s="18" t="s">
        <v>143</v>
      </c>
      <c r="C64" s="14" t="s">
        <v>109</v>
      </c>
      <c r="D64" s="15">
        <v>28700</v>
      </c>
      <c r="E64" s="22">
        <v>1042</v>
      </c>
    </row>
    <row r="65" spans="1:5" ht="18">
      <c r="A65" s="12"/>
      <c r="B65" s="18" t="s">
        <v>144</v>
      </c>
      <c r="C65" s="14" t="s">
        <v>3</v>
      </c>
      <c r="D65" s="15">
        <v>120000</v>
      </c>
      <c r="E65" s="22">
        <f>+E64/7*0.8</f>
        <v>119.08571428571429</v>
      </c>
    </row>
    <row r="66" spans="1:5" ht="18">
      <c r="A66" s="12"/>
      <c r="B66" s="18" t="s">
        <v>42</v>
      </c>
      <c r="C66" s="14" t="s">
        <v>3</v>
      </c>
      <c r="D66" s="15">
        <v>70000</v>
      </c>
      <c r="E66" s="22">
        <f>+E64/7*0.6</f>
        <v>89.314285714285717</v>
      </c>
    </row>
    <row r="67" spans="1:5" ht="18">
      <c r="A67" s="12">
        <v>3.02</v>
      </c>
      <c r="B67" s="18" t="s">
        <v>145</v>
      </c>
      <c r="C67" s="14" t="s">
        <v>146</v>
      </c>
      <c r="D67" s="15">
        <v>27000</v>
      </c>
      <c r="E67" s="22">
        <v>260</v>
      </c>
    </row>
    <row r="68" spans="1:5" ht="18">
      <c r="A68" s="12"/>
      <c r="B68" s="18" t="s">
        <v>147</v>
      </c>
      <c r="C68" s="14" t="s">
        <v>3</v>
      </c>
      <c r="D68" s="15">
        <f>+D66</f>
        <v>70000</v>
      </c>
      <c r="E68" s="19">
        <v>30</v>
      </c>
    </row>
    <row r="69" spans="1:5" ht="18">
      <c r="A69" s="12">
        <v>3.03</v>
      </c>
      <c r="B69" s="18" t="s">
        <v>148</v>
      </c>
      <c r="C69" s="14" t="s">
        <v>3</v>
      </c>
      <c r="D69" s="15">
        <f>+D65</f>
        <v>120000</v>
      </c>
      <c r="E69" s="19">
        <v>30</v>
      </c>
    </row>
    <row r="70" spans="1:5" ht="18">
      <c r="A70" s="12"/>
      <c r="B70" s="18" t="s">
        <v>149</v>
      </c>
      <c r="C70" s="14" t="s">
        <v>150</v>
      </c>
      <c r="D70" s="15">
        <v>390000</v>
      </c>
      <c r="E70" s="19">
        <v>2</v>
      </c>
    </row>
    <row r="71" spans="1:5" ht="18">
      <c r="A71" s="12">
        <v>3.04</v>
      </c>
      <c r="B71" s="18" t="s">
        <v>151</v>
      </c>
      <c r="C71" s="14" t="s">
        <v>146</v>
      </c>
      <c r="D71" s="15">
        <v>1200</v>
      </c>
      <c r="E71" s="22">
        <v>403</v>
      </c>
    </row>
    <row r="72" spans="1:5" ht="18">
      <c r="A72" s="12">
        <v>3.05</v>
      </c>
      <c r="B72" s="18" t="s">
        <v>152</v>
      </c>
      <c r="C72" s="14" t="s">
        <v>153</v>
      </c>
      <c r="D72" s="15">
        <v>6000</v>
      </c>
      <c r="E72" s="19">
        <v>1560</v>
      </c>
    </row>
    <row r="73" spans="1:5" ht="18">
      <c r="A73" s="12">
        <v>3.06</v>
      </c>
      <c r="B73" s="18" t="s">
        <v>154</v>
      </c>
      <c r="C73" s="14" t="s">
        <v>155</v>
      </c>
      <c r="D73" s="15">
        <f>+D64</f>
        <v>28700</v>
      </c>
      <c r="E73" s="19">
        <v>840</v>
      </c>
    </row>
    <row r="74" spans="1:5" ht="21.5">
      <c r="A74" s="9">
        <v>3</v>
      </c>
      <c r="B74" s="23" t="s">
        <v>13</v>
      </c>
      <c r="C74" s="9"/>
      <c r="D74" s="10"/>
      <c r="E74" s="11"/>
    </row>
    <row r="75" spans="1:5" ht="18">
      <c r="A75" s="12">
        <v>3.01</v>
      </c>
      <c r="B75" s="13" t="s">
        <v>14</v>
      </c>
      <c r="C75" s="14" t="s">
        <v>15</v>
      </c>
      <c r="D75" s="29">
        <v>380000</v>
      </c>
      <c r="E75" s="30">
        <v>10</v>
      </c>
    </row>
    <row r="76" spans="1:5" ht="18">
      <c r="A76" s="12">
        <v>3.02</v>
      </c>
      <c r="B76" s="13" t="s">
        <v>16</v>
      </c>
      <c r="C76" s="14" t="s">
        <v>6</v>
      </c>
      <c r="D76" s="29">
        <v>2780000</v>
      </c>
      <c r="E76" s="30">
        <v>4</v>
      </c>
    </row>
    <row r="77" spans="1:5" ht="18">
      <c r="A77" s="12">
        <v>3.02</v>
      </c>
      <c r="B77" s="13" t="s">
        <v>17</v>
      </c>
      <c r="C77" s="14" t="s">
        <v>6</v>
      </c>
      <c r="D77" s="29">
        <v>3900000</v>
      </c>
      <c r="E77" s="30">
        <v>4</v>
      </c>
    </row>
    <row r="78" spans="1:5" ht="18">
      <c r="A78" s="12">
        <v>3.01</v>
      </c>
      <c r="B78" s="18" t="s">
        <v>14</v>
      </c>
      <c r="C78" s="14" t="s">
        <v>15</v>
      </c>
      <c r="D78" s="29">
        <v>380000</v>
      </c>
      <c r="E78" s="30">
        <v>10</v>
      </c>
    </row>
    <row r="79" spans="1:5" ht="18">
      <c r="A79" s="12">
        <v>3.02</v>
      </c>
      <c r="B79" s="18" t="s">
        <v>25</v>
      </c>
      <c r="C79" s="14" t="s">
        <v>6</v>
      </c>
      <c r="D79" s="29">
        <v>2780000</v>
      </c>
      <c r="E79" s="30">
        <v>4</v>
      </c>
    </row>
    <row r="80" spans="1:5" ht="18">
      <c r="A80" s="12">
        <v>3.02</v>
      </c>
      <c r="B80" s="18" t="s">
        <v>17</v>
      </c>
      <c r="C80" s="14" t="s">
        <v>6</v>
      </c>
      <c r="D80" s="29">
        <v>3900000</v>
      </c>
      <c r="E80" s="30">
        <v>4</v>
      </c>
    </row>
    <row r="81" spans="1:5" ht="18">
      <c r="A81" s="12">
        <v>3.03</v>
      </c>
      <c r="B81" s="18" t="s">
        <v>26</v>
      </c>
      <c r="C81" s="14" t="s">
        <v>6</v>
      </c>
      <c r="D81" s="29">
        <v>20000000</v>
      </c>
      <c r="E81" s="30">
        <v>1</v>
      </c>
    </row>
    <row r="82" spans="1:5" ht="18">
      <c r="A82" s="12">
        <v>4.01</v>
      </c>
      <c r="B82" s="18" t="s">
        <v>35</v>
      </c>
      <c r="C82" s="14" t="s">
        <v>6</v>
      </c>
      <c r="D82" s="29">
        <v>410000</v>
      </c>
      <c r="E82" s="30">
        <v>4</v>
      </c>
    </row>
    <row r="83" spans="1:5" ht="21.5">
      <c r="A83" s="9">
        <v>3</v>
      </c>
      <c r="B83" s="31" t="s">
        <v>36</v>
      </c>
      <c r="C83" s="31"/>
      <c r="D83" s="10"/>
      <c r="E83" s="11"/>
    </row>
    <row r="84" spans="1:5" ht="18">
      <c r="A84" s="12">
        <v>3.01</v>
      </c>
      <c r="B84" s="18" t="s">
        <v>37</v>
      </c>
      <c r="C84" s="14" t="s">
        <v>6</v>
      </c>
      <c r="D84" s="15">
        <v>358000</v>
      </c>
      <c r="E84" s="17">
        <v>116</v>
      </c>
    </row>
    <row r="85" spans="1:5" ht="18">
      <c r="A85" s="12">
        <v>3.02</v>
      </c>
      <c r="B85" s="18" t="s">
        <v>38</v>
      </c>
      <c r="C85" s="14" t="s">
        <v>6</v>
      </c>
      <c r="D85" s="15">
        <v>220000</v>
      </c>
      <c r="E85" s="17">
        <v>51</v>
      </c>
    </row>
    <row r="86" spans="1:5" ht="18">
      <c r="A86" s="12">
        <v>3.03</v>
      </c>
      <c r="B86" s="18" t="s">
        <v>39</v>
      </c>
      <c r="C86" s="14" t="s">
        <v>6</v>
      </c>
      <c r="D86" s="15">
        <v>87000</v>
      </c>
      <c r="E86" s="17">
        <v>51</v>
      </c>
    </row>
    <row r="87" spans="1:5" ht="21.5">
      <c r="A87" s="9">
        <v>1</v>
      </c>
      <c r="B87" s="31" t="s">
        <v>51</v>
      </c>
      <c r="C87" s="31"/>
      <c r="D87" s="10"/>
      <c r="E87" s="11"/>
    </row>
    <row r="88" spans="1:5" ht="18">
      <c r="A88" s="12" t="s">
        <v>52</v>
      </c>
      <c r="B88" s="18" t="s">
        <v>53</v>
      </c>
      <c r="C88" s="14" t="s">
        <v>54</v>
      </c>
      <c r="D88" s="20">
        <v>3</v>
      </c>
      <c r="E88" s="21">
        <v>2500000</v>
      </c>
    </row>
    <row r="89" spans="1:5" ht="19.5">
      <c r="A89" s="32">
        <v>4</v>
      </c>
      <c r="B89" s="191" t="s">
        <v>66</v>
      </c>
      <c r="C89" s="191"/>
      <c r="D89" s="191"/>
      <c r="E89" s="191"/>
    </row>
    <row r="90" spans="1:5" ht="18">
      <c r="A90" s="12">
        <v>4.0199999999999996</v>
      </c>
      <c r="B90" s="18" t="s">
        <v>67</v>
      </c>
      <c r="C90" s="14" t="s">
        <v>1</v>
      </c>
      <c r="D90" s="28">
        <v>12000</v>
      </c>
      <c r="E90" s="19">
        <v>600</v>
      </c>
    </row>
    <row r="91" spans="1:5" ht="19.5">
      <c r="A91" s="32">
        <v>5</v>
      </c>
      <c r="B91" s="191" t="s">
        <v>68</v>
      </c>
      <c r="C91" s="191"/>
      <c r="D91" s="191"/>
      <c r="E91" s="191"/>
    </row>
    <row r="92" spans="1:5" ht="18">
      <c r="A92" s="12">
        <v>5.01</v>
      </c>
      <c r="B92" s="18" t="s">
        <v>69</v>
      </c>
      <c r="C92" s="14" t="s">
        <v>6</v>
      </c>
      <c r="D92" s="28">
        <v>320000</v>
      </c>
      <c r="E92" s="33">
        <v>4</v>
      </c>
    </row>
    <row r="93" spans="1:5" ht="18">
      <c r="A93" s="12">
        <v>5.0199999999999996</v>
      </c>
      <c r="B93" s="18" t="s">
        <v>70</v>
      </c>
      <c r="C93" s="14" t="s">
        <v>6</v>
      </c>
      <c r="D93" s="28">
        <v>198000</v>
      </c>
      <c r="E93" s="33">
        <f>+E92</f>
        <v>4</v>
      </c>
    </row>
    <row r="94" spans="1:5" ht="18">
      <c r="A94" s="12">
        <v>5.03</v>
      </c>
      <c r="B94" s="18" t="s">
        <v>71</v>
      </c>
      <c r="C94" s="14" t="s">
        <v>6</v>
      </c>
      <c r="D94" s="28">
        <v>89000</v>
      </c>
      <c r="E94" s="33">
        <f>+E93</f>
        <v>4</v>
      </c>
    </row>
    <row r="95" spans="1:5" ht="18">
      <c r="A95" s="12">
        <v>5.04</v>
      </c>
      <c r="B95" s="18" t="s">
        <v>72</v>
      </c>
      <c r="C95" s="14" t="s">
        <v>10</v>
      </c>
      <c r="D95" s="28">
        <v>17690</v>
      </c>
      <c r="E95" s="33">
        <v>100</v>
      </c>
    </row>
    <row r="96" spans="1:5" ht="19.5">
      <c r="A96" s="32">
        <v>6</v>
      </c>
      <c r="B96" s="191" t="s">
        <v>73</v>
      </c>
      <c r="C96" s="191"/>
      <c r="D96" s="191"/>
      <c r="E96" s="191"/>
    </row>
    <row r="97" spans="1:5" ht="18">
      <c r="A97" s="12">
        <v>6.01</v>
      </c>
      <c r="B97" s="18" t="s">
        <v>74</v>
      </c>
      <c r="C97" s="14" t="s">
        <v>6</v>
      </c>
      <c r="D97" s="28">
        <v>1289000</v>
      </c>
      <c r="E97" s="33">
        <v>2</v>
      </c>
    </row>
    <row r="98" spans="1:5" ht="18">
      <c r="A98" s="12">
        <v>6.02</v>
      </c>
      <c r="B98" s="18" t="s">
        <v>75</v>
      </c>
      <c r="C98" s="14" t="s">
        <v>6</v>
      </c>
      <c r="D98" s="28">
        <v>1200000</v>
      </c>
      <c r="E98" s="33">
        <v>2</v>
      </c>
    </row>
    <row r="99" spans="1:5" ht="18">
      <c r="A99" s="12">
        <v>6.03</v>
      </c>
      <c r="B99" s="18" t="s">
        <v>76</v>
      </c>
      <c r="C99" s="14" t="s">
        <v>6</v>
      </c>
      <c r="D99" s="28">
        <v>867000</v>
      </c>
      <c r="E99" s="33">
        <v>3</v>
      </c>
    </row>
    <row r="100" spans="1:5" ht="19.5">
      <c r="A100" s="32">
        <v>7</v>
      </c>
      <c r="B100" s="191" t="s">
        <v>77</v>
      </c>
      <c r="C100" s="191"/>
      <c r="D100" s="191"/>
      <c r="E100" s="191"/>
    </row>
    <row r="101" spans="1:5" ht="18">
      <c r="A101" s="12" t="s">
        <v>78</v>
      </c>
      <c r="B101" s="18" t="s">
        <v>26</v>
      </c>
      <c r="C101" s="14" t="s">
        <v>6</v>
      </c>
      <c r="D101" s="28">
        <v>18900000</v>
      </c>
      <c r="E101" s="33">
        <v>1</v>
      </c>
    </row>
    <row r="102" spans="1:5" ht="18">
      <c r="A102" s="12" t="s">
        <v>79</v>
      </c>
      <c r="B102" s="18" t="s">
        <v>25</v>
      </c>
      <c r="C102" s="14" t="s">
        <v>6</v>
      </c>
      <c r="D102" s="34">
        <v>2600000</v>
      </c>
      <c r="E102" s="33">
        <v>3</v>
      </c>
    </row>
    <row r="103" spans="1:5" ht="18">
      <c r="A103" s="12" t="s">
        <v>80</v>
      </c>
      <c r="B103" s="18" t="s">
        <v>81</v>
      </c>
      <c r="C103" s="14" t="s">
        <v>6</v>
      </c>
      <c r="D103" s="34">
        <v>1100000</v>
      </c>
      <c r="E103" s="33">
        <v>3</v>
      </c>
    </row>
    <row r="104" spans="1:5" ht="21.5">
      <c r="A104" s="9">
        <v>1</v>
      </c>
      <c r="B104" s="31" t="s">
        <v>82</v>
      </c>
      <c r="C104" s="31"/>
      <c r="D104" s="10"/>
      <c r="E104" s="11"/>
    </row>
    <row r="105" spans="1:5" ht="18">
      <c r="A105" s="35" t="s">
        <v>52</v>
      </c>
      <c r="B105" s="18" t="s">
        <v>83</v>
      </c>
      <c r="C105" s="14" t="s">
        <v>6</v>
      </c>
      <c r="D105" s="15">
        <v>390000</v>
      </c>
      <c r="E105" s="19">
        <v>50</v>
      </c>
    </row>
    <row r="106" spans="1:5" ht="18">
      <c r="A106" s="35">
        <v>1.02</v>
      </c>
      <c r="B106" s="18" t="s">
        <v>84</v>
      </c>
      <c r="C106" s="14" t="s">
        <v>6</v>
      </c>
      <c r="D106" s="15">
        <v>350000</v>
      </c>
      <c r="E106" s="19">
        <v>50</v>
      </c>
    </row>
    <row r="107" spans="1:5" ht="18">
      <c r="A107" s="35">
        <v>1.03</v>
      </c>
      <c r="B107" s="18" t="s">
        <v>85</v>
      </c>
      <c r="C107" s="14" t="s">
        <v>6</v>
      </c>
      <c r="D107" s="15">
        <v>230000</v>
      </c>
      <c r="E107" s="19">
        <v>40</v>
      </c>
    </row>
    <row r="108" spans="1:5" ht="18">
      <c r="A108" s="35">
        <v>1.04</v>
      </c>
      <c r="B108" s="18" t="s">
        <v>86</v>
      </c>
      <c r="C108" s="14" t="s">
        <v>6</v>
      </c>
      <c r="D108" s="15">
        <v>120000</v>
      </c>
      <c r="E108" s="19">
        <v>60</v>
      </c>
    </row>
    <row r="109" spans="1:5" ht="18">
      <c r="A109" s="35">
        <v>1.05</v>
      </c>
      <c r="B109" s="18" t="s">
        <v>87</v>
      </c>
      <c r="C109" s="14" t="s">
        <v>6</v>
      </c>
      <c r="D109" s="15">
        <v>8000</v>
      </c>
      <c r="E109" s="19">
        <v>50</v>
      </c>
    </row>
    <row r="110" spans="1:5" ht="18">
      <c r="A110" s="35">
        <v>1.06</v>
      </c>
      <c r="B110" s="18" t="s">
        <v>88</v>
      </c>
      <c r="C110" s="14" t="s">
        <v>6</v>
      </c>
      <c r="D110" s="34">
        <v>8000</v>
      </c>
      <c r="E110" s="19">
        <v>50</v>
      </c>
    </row>
    <row r="111" spans="1:5" ht="18">
      <c r="A111" s="35">
        <v>1.07</v>
      </c>
      <c r="B111" s="18" t="s">
        <v>89</v>
      </c>
      <c r="C111" s="14" t="s">
        <v>6</v>
      </c>
      <c r="D111" s="15">
        <v>4000</v>
      </c>
      <c r="E111" s="19">
        <v>40</v>
      </c>
    </row>
    <row r="112" spans="1:5" ht="18">
      <c r="A112" s="35">
        <v>1.08</v>
      </c>
      <c r="B112" s="18" t="s">
        <v>90</v>
      </c>
      <c r="C112" s="14" t="s">
        <v>6</v>
      </c>
      <c r="D112" s="15">
        <v>3500</v>
      </c>
      <c r="E112" s="19">
        <v>60</v>
      </c>
    </row>
    <row r="113" spans="1:5" ht="18">
      <c r="A113" s="35">
        <v>1.0900000000000001</v>
      </c>
      <c r="B113" s="18" t="s">
        <v>91</v>
      </c>
      <c r="C113" s="14" t="s">
        <v>6</v>
      </c>
      <c r="D113" s="15">
        <v>17000</v>
      </c>
      <c r="E113" s="19">
        <v>60</v>
      </c>
    </row>
    <row r="114" spans="1:5" ht="18">
      <c r="A114" s="35">
        <v>1.1000000000000001</v>
      </c>
      <c r="B114" s="18" t="s">
        <v>92</v>
      </c>
      <c r="C114" s="14" t="s">
        <v>6</v>
      </c>
      <c r="D114" s="15">
        <v>5000</v>
      </c>
      <c r="E114" s="19">
        <v>25</v>
      </c>
    </row>
    <row r="115" spans="1:5" ht="18">
      <c r="A115" s="35">
        <v>1.1100000000000001</v>
      </c>
      <c r="B115" s="18" t="s">
        <v>93</v>
      </c>
      <c r="C115" s="14" t="s">
        <v>6</v>
      </c>
      <c r="D115" s="15">
        <v>3500</v>
      </c>
      <c r="E115" s="19">
        <v>60</v>
      </c>
    </row>
    <row r="116" spans="1:5" ht="18">
      <c r="A116" s="35">
        <v>1.1200000000000001</v>
      </c>
      <c r="B116" s="18" t="s">
        <v>94</v>
      </c>
      <c r="C116" s="14" t="s">
        <v>6</v>
      </c>
      <c r="D116" s="34">
        <v>7000</v>
      </c>
      <c r="E116" s="19">
        <v>50</v>
      </c>
    </row>
    <row r="117" spans="1:5" ht="18">
      <c r="A117" s="35">
        <v>1.1299999999999999</v>
      </c>
      <c r="B117" s="18" t="s">
        <v>95</v>
      </c>
      <c r="C117" s="14" t="s">
        <v>6</v>
      </c>
      <c r="D117" s="15">
        <v>4000</v>
      </c>
      <c r="E117" s="19">
        <v>40</v>
      </c>
    </row>
    <row r="118" spans="1:5" ht="18">
      <c r="A118" s="35">
        <v>1.1399999999999999</v>
      </c>
      <c r="B118" s="18" t="s">
        <v>96</v>
      </c>
      <c r="C118" s="14" t="s">
        <v>6</v>
      </c>
      <c r="D118" s="15">
        <v>650</v>
      </c>
      <c r="E118" s="19">
        <v>150</v>
      </c>
    </row>
    <row r="119" spans="1:5" ht="18">
      <c r="A119" s="35">
        <v>1.1499999999999999</v>
      </c>
      <c r="B119" s="18" t="s">
        <v>97</v>
      </c>
      <c r="C119" s="14" t="s">
        <v>6</v>
      </c>
      <c r="D119" s="15">
        <v>4200</v>
      </c>
      <c r="E119" s="19">
        <v>75</v>
      </c>
    </row>
    <row r="120" spans="1:5" ht="18">
      <c r="A120" s="35">
        <v>1.1599999999999999</v>
      </c>
      <c r="B120" s="18" t="s">
        <v>98</v>
      </c>
      <c r="C120" s="14" t="s">
        <v>6</v>
      </c>
      <c r="D120" s="15">
        <v>106000</v>
      </c>
      <c r="E120" s="19">
        <v>8</v>
      </c>
    </row>
    <row r="121" spans="1:5" ht="18">
      <c r="A121" s="35">
        <v>1.17</v>
      </c>
      <c r="B121" s="18" t="s">
        <v>99</v>
      </c>
      <c r="C121" s="14" t="s">
        <v>6</v>
      </c>
      <c r="D121" s="15">
        <v>25000</v>
      </c>
      <c r="E121" s="19">
        <v>4</v>
      </c>
    </row>
    <row r="122" spans="1:5" ht="18">
      <c r="A122" s="35">
        <v>1.18</v>
      </c>
      <c r="B122" s="18" t="s">
        <v>100</v>
      </c>
      <c r="C122" s="14" t="s">
        <v>6</v>
      </c>
      <c r="D122" s="34">
        <v>451712.58271044254</v>
      </c>
      <c r="E122" s="19">
        <v>75</v>
      </c>
    </row>
    <row r="123" spans="1:5" ht="18">
      <c r="A123" s="35">
        <v>1.19</v>
      </c>
      <c r="B123" s="18" t="s">
        <v>101</v>
      </c>
      <c r="C123" s="14" t="s">
        <v>6</v>
      </c>
      <c r="D123" s="15">
        <v>3150000</v>
      </c>
      <c r="E123" s="19">
        <v>4</v>
      </c>
    </row>
    <row r="124" spans="1:5" ht="18">
      <c r="A124" s="35">
        <v>1.2</v>
      </c>
      <c r="B124" s="18" t="s">
        <v>102</v>
      </c>
      <c r="C124" s="14" t="s">
        <v>6</v>
      </c>
      <c r="D124" s="15">
        <v>60000</v>
      </c>
      <c r="E124" s="19">
        <v>2</v>
      </c>
    </row>
    <row r="125" spans="1:5" ht="18">
      <c r="A125" s="12">
        <v>1.21</v>
      </c>
      <c r="B125" s="18" t="s">
        <v>103</v>
      </c>
      <c r="C125" s="14" t="s">
        <v>6</v>
      </c>
      <c r="D125" s="15">
        <v>25000</v>
      </c>
      <c r="E125" s="19">
        <v>75</v>
      </c>
    </row>
    <row r="126" spans="1:5" ht="18">
      <c r="A126" s="35">
        <v>1.22</v>
      </c>
      <c r="B126" s="18" t="s">
        <v>104</v>
      </c>
      <c r="C126" s="14" t="s">
        <v>6</v>
      </c>
      <c r="D126" s="15">
        <v>600</v>
      </c>
      <c r="E126" s="19">
        <v>50</v>
      </c>
    </row>
    <row r="127" spans="1:5" ht="18">
      <c r="A127" s="12">
        <v>1.23</v>
      </c>
      <c r="B127" s="18" t="s">
        <v>104</v>
      </c>
      <c r="C127" s="14" t="s">
        <v>105</v>
      </c>
      <c r="D127" s="15">
        <v>58000</v>
      </c>
      <c r="E127" s="19">
        <v>2</v>
      </c>
    </row>
    <row r="128" spans="1:5" ht="18">
      <c r="A128" s="12" t="s">
        <v>52</v>
      </c>
      <c r="B128" s="18" t="s">
        <v>83</v>
      </c>
      <c r="C128" s="14" t="s">
        <v>6</v>
      </c>
      <c r="D128" s="15">
        <v>390000</v>
      </c>
      <c r="E128" s="19">
        <v>50</v>
      </c>
    </row>
    <row r="129" spans="1:5" ht="18">
      <c r="A129" s="12" t="s">
        <v>114</v>
      </c>
      <c r="B129" s="18" t="s">
        <v>84</v>
      </c>
      <c r="C129" s="14" t="s">
        <v>6</v>
      </c>
      <c r="D129" s="15">
        <v>350000</v>
      </c>
      <c r="E129" s="19">
        <v>50</v>
      </c>
    </row>
    <row r="130" spans="1:5" ht="18">
      <c r="A130" s="12" t="s">
        <v>115</v>
      </c>
      <c r="B130" s="18" t="s">
        <v>85</v>
      </c>
      <c r="C130" s="14" t="s">
        <v>6</v>
      </c>
      <c r="D130" s="15">
        <v>230000</v>
      </c>
      <c r="E130" s="19">
        <v>40</v>
      </c>
    </row>
    <row r="131" spans="1:5" ht="18">
      <c r="A131" s="12" t="s">
        <v>116</v>
      </c>
      <c r="B131" s="18" t="s">
        <v>86</v>
      </c>
      <c r="C131" s="14" t="s">
        <v>6</v>
      </c>
      <c r="D131" s="15">
        <v>120000</v>
      </c>
      <c r="E131" s="19">
        <v>60</v>
      </c>
    </row>
    <row r="132" spans="1:5" ht="18">
      <c r="A132" s="12" t="s">
        <v>117</v>
      </c>
      <c r="B132" s="18" t="s">
        <v>87</v>
      </c>
      <c r="C132" s="14" t="s">
        <v>6</v>
      </c>
      <c r="D132" s="15">
        <v>8000</v>
      </c>
      <c r="E132" s="19">
        <v>50</v>
      </c>
    </row>
    <row r="133" spans="1:5" ht="18">
      <c r="A133" s="12" t="s">
        <v>118</v>
      </c>
      <c r="B133" s="18" t="s">
        <v>88</v>
      </c>
      <c r="C133" s="14" t="s">
        <v>6</v>
      </c>
      <c r="D133" s="34">
        <v>8000</v>
      </c>
      <c r="E133" s="19">
        <v>50</v>
      </c>
    </row>
    <row r="134" spans="1:5" ht="18">
      <c r="A134" s="12" t="s">
        <v>119</v>
      </c>
      <c r="B134" s="18" t="s">
        <v>89</v>
      </c>
      <c r="C134" s="14" t="s">
        <v>6</v>
      </c>
      <c r="D134" s="15">
        <v>4000</v>
      </c>
      <c r="E134" s="19">
        <v>40</v>
      </c>
    </row>
    <row r="135" spans="1:5" ht="18">
      <c r="A135" s="12" t="s">
        <v>120</v>
      </c>
      <c r="B135" s="18" t="s">
        <v>90</v>
      </c>
      <c r="C135" s="14" t="s">
        <v>6</v>
      </c>
      <c r="D135" s="15">
        <v>3500</v>
      </c>
      <c r="E135" s="19">
        <v>60</v>
      </c>
    </row>
    <row r="136" spans="1:5" ht="18">
      <c r="A136" s="12" t="s">
        <v>121</v>
      </c>
      <c r="B136" s="18" t="s">
        <v>91</v>
      </c>
      <c r="C136" s="14" t="s">
        <v>6</v>
      </c>
      <c r="D136" s="15">
        <v>17000</v>
      </c>
      <c r="E136" s="19">
        <v>60</v>
      </c>
    </row>
    <row r="137" spans="1:5" ht="18">
      <c r="A137" s="12" t="s">
        <v>122</v>
      </c>
      <c r="B137" s="18" t="s">
        <v>92</v>
      </c>
      <c r="C137" s="14" t="s">
        <v>6</v>
      </c>
      <c r="D137" s="15">
        <v>5000</v>
      </c>
      <c r="E137" s="19">
        <v>25</v>
      </c>
    </row>
    <row r="138" spans="1:5" ht="18">
      <c r="A138" s="12" t="s">
        <v>123</v>
      </c>
      <c r="B138" s="18" t="s">
        <v>93</v>
      </c>
      <c r="C138" s="14" t="s">
        <v>6</v>
      </c>
      <c r="D138" s="15">
        <v>3500</v>
      </c>
      <c r="E138" s="19">
        <v>60</v>
      </c>
    </row>
    <row r="139" spans="1:5" ht="18">
      <c r="A139" s="12" t="s">
        <v>124</v>
      </c>
      <c r="B139" s="18" t="s">
        <v>94</v>
      </c>
      <c r="C139" s="14" t="s">
        <v>6</v>
      </c>
      <c r="D139" s="34">
        <v>7000</v>
      </c>
      <c r="E139" s="19">
        <v>50</v>
      </c>
    </row>
    <row r="140" spans="1:5" ht="18">
      <c r="A140" s="12" t="s">
        <v>125</v>
      </c>
      <c r="B140" s="18" t="s">
        <v>95</v>
      </c>
      <c r="C140" s="14" t="s">
        <v>6</v>
      </c>
      <c r="D140" s="15">
        <v>4000</v>
      </c>
      <c r="E140" s="19">
        <v>40</v>
      </c>
    </row>
    <row r="141" spans="1:5" ht="18">
      <c r="A141" s="12" t="s">
        <v>126</v>
      </c>
      <c r="B141" s="18" t="s">
        <v>96</v>
      </c>
      <c r="C141" s="14" t="s">
        <v>6</v>
      </c>
      <c r="D141" s="15">
        <v>650</v>
      </c>
      <c r="E141" s="19">
        <v>150</v>
      </c>
    </row>
    <row r="142" spans="1:5" ht="18">
      <c r="A142" s="12" t="s">
        <v>127</v>
      </c>
      <c r="B142" s="18" t="s">
        <v>97</v>
      </c>
      <c r="C142" s="14" t="s">
        <v>6</v>
      </c>
      <c r="D142" s="15">
        <v>4200</v>
      </c>
      <c r="E142" s="19">
        <v>75</v>
      </c>
    </row>
    <row r="143" spans="1:5" ht="18">
      <c r="A143" s="12" t="s">
        <v>128</v>
      </c>
      <c r="B143" s="18" t="s">
        <v>98</v>
      </c>
      <c r="C143" s="14" t="s">
        <v>6</v>
      </c>
      <c r="D143" s="15">
        <v>106000</v>
      </c>
      <c r="E143" s="19">
        <v>8</v>
      </c>
    </row>
    <row r="144" spans="1:5" ht="18">
      <c r="A144" s="12" t="s">
        <v>129</v>
      </c>
      <c r="B144" s="18" t="s">
        <v>99</v>
      </c>
      <c r="C144" s="14" t="s">
        <v>6</v>
      </c>
      <c r="D144" s="15">
        <v>25000</v>
      </c>
      <c r="E144" s="19">
        <v>4</v>
      </c>
    </row>
    <row r="145" spans="1:5" ht="18">
      <c r="A145" s="12" t="s">
        <v>130</v>
      </c>
      <c r="B145" s="18" t="s">
        <v>100</v>
      </c>
      <c r="C145" s="14" t="s">
        <v>6</v>
      </c>
      <c r="D145" s="34">
        <v>450000</v>
      </c>
      <c r="E145" s="19">
        <v>75</v>
      </c>
    </row>
    <row r="146" spans="1:5" ht="18">
      <c r="A146" s="12" t="s">
        <v>131</v>
      </c>
      <c r="B146" s="18" t="s">
        <v>101</v>
      </c>
      <c r="C146" s="14" t="s">
        <v>6</v>
      </c>
      <c r="D146" s="15">
        <v>3150000</v>
      </c>
      <c r="E146" s="19">
        <v>4</v>
      </c>
    </row>
    <row r="147" spans="1:5" ht="18">
      <c r="A147" s="12" t="s">
        <v>132</v>
      </c>
      <c r="B147" s="18" t="s">
        <v>102</v>
      </c>
      <c r="C147" s="14" t="s">
        <v>6</v>
      </c>
      <c r="D147" s="15">
        <v>60000</v>
      </c>
      <c r="E147" s="19">
        <v>2</v>
      </c>
    </row>
    <row r="148" spans="1:5" ht="18">
      <c r="A148" s="12" t="s">
        <v>133</v>
      </c>
      <c r="B148" s="18" t="s">
        <v>103</v>
      </c>
      <c r="C148" s="14" t="s">
        <v>6</v>
      </c>
      <c r="D148" s="15">
        <v>25000</v>
      </c>
      <c r="E148" s="19">
        <v>75</v>
      </c>
    </row>
    <row r="149" spans="1:5" ht="18">
      <c r="A149" s="12">
        <v>1.22</v>
      </c>
      <c r="B149" s="18" t="s">
        <v>104</v>
      </c>
      <c r="C149" s="14" t="s">
        <v>6</v>
      </c>
      <c r="D149" s="15">
        <v>600</v>
      </c>
      <c r="E149" s="19">
        <v>50</v>
      </c>
    </row>
    <row r="150" spans="1:5" ht="18">
      <c r="A150" s="12">
        <v>1.23</v>
      </c>
      <c r="B150" s="18" t="s">
        <v>104</v>
      </c>
      <c r="C150" s="14" t="s">
        <v>6</v>
      </c>
      <c r="D150" s="15">
        <v>58000</v>
      </c>
      <c r="E150" s="19">
        <v>2</v>
      </c>
    </row>
    <row r="151" spans="1:5" ht="18">
      <c r="A151" s="35" t="s">
        <v>52</v>
      </c>
      <c r="B151" s="18" t="s">
        <v>83</v>
      </c>
      <c r="C151" s="14" t="s">
        <v>6</v>
      </c>
      <c r="D151" s="15">
        <v>390000</v>
      </c>
      <c r="E151" s="19">
        <v>50</v>
      </c>
    </row>
    <row r="152" spans="1:5" ht="18">
      <c r="A152" s="35">
        <v>1.02</v>
      </c>
      <c r="B152" s="18" t="s">
        <v>84</v>
      </c>
      <c r="C152" s="14" t="s">
        <v>6</v>
      </c>
      <c r="D152" s="15">
        <v>350000</v>
      </c>
      <c r="E152" s="19">
        <v>50</v>
      </c>
    </row>
    <row r="153" spans="1:5" ht="18">
      <c r="A153" s="35">
        <v>1.03</v>
      </c>
      <c r="B153" s="18" t="s">
        <v>85</v>
      </c>
      <c r="C153" s="14" t="s">
        <v>6</v>
      </c>
      <c r="D153" s="15">
        <v>230000</v>
      </c>
      <c r="E153" s="19">
        <v>40</v>
      </c>
    </row>
    <row r="154" spans="1:5" ht="18">
      <c r="A154" s="35">
        <v>1.04</v>
      </c>
      <c r="B154" s="18" t="s">
        <v>86</v>
      </c>
      <c r="C154" s="14" t="s">
        <v>6</v>
      </c>
      <c r="D154" s="15">
        <v>120000</v>
      </c>
      <c r="E154" s="19">
        <v>60</v>
      </c>
    </row>
    <row r="155" spans="1:5" ht="18">
      <c r="A155" s="35">
        <v>1.05</v>
      </c>
      <c r="B155" s="18" t="s">
        <v>87</v>
      </c>
      <c r="C155" s="14" t="s">
        <v>6</v>
      </c>
      <c r="D155" s="15">
        <v>8000</v>
      </c>
      <c r="E155" s="19">
        <v>50</v>
      </c>
    </row>
    <row r="156" spans="1:5" ht="18">
      <c r="A156" s="35">
        <v>1.06</v>
      </c>
      <c r="B156" s="18" t="s">
        <v>88</v>
      </c>
      <c r="C156" s="14" t="s">
        <v>6</v>
      </c>
      <c r="D156" s="34">
        <v>8000</v>
      </c>
      <c r="E156" s="19">
        <v>50</v>
      </c>
    </row>
    <row r="157" spans="1:5" ht="18">
      <c r="A157" s="35">
        <v>1.07</v>
      </c>
      <c r="B157" s="18" t="s">
        <v>89</v>
      </c>
      <c r="C157" s="14" t="s">
        <v>6</v>
      </c>
      <c r="D157" s="15">
        <v>4000</v>
      </c>
      <c r="E157" s="19">
        <v>40</v>
      </c>
    </row>
    <row r="158" spans="1:5" ht="18">
      <c r="A158" s="35">
        <v>1.08</v>
      </c>
      <c r="B158" s="18" t="s">
        <v>90</v>
      </c>
      <c r="C158" s="14" t="s">
        <v>6</v>
      </c>
      <c r="D158" s="15">
        <v>3500</v>
      </c>
      <c r="E158" s="19">
        <v>60</v>
      </c>
    </row>
    <row r="159" spans="1:5" ht="18">
      <c r="A159" s="35">
        <v>1.0900000000000001</v>
      </c>
      <c r="B159" s="18" t="s">
        <v>91</v>
      </c>
      <c r="C159" s="14" t="s">
        <v>6</v>
      </c>
      <c r="D159" s="15">
        <v>17000</v>
      </c>
      <c r="E159" s="19">
        <v>60</v>
      </c>
    </row>
    <row r="160" spans="1:5" ht="18">
      <c r="A160" s="35">
        <v>1.1000000000000001</v>
      </c>
      <c r="B160" s="18" t="s">
        <v>92</v>
      </c>
      <c r="C160" s="14" t="s">
        <v>6</v>
      </c>
      <c r="D160" s="15">
        <v>5000</v>
      </c>
      <c r="E160" s="19">
        <v>25</v>
      </c>
    </row>
    <row r="161" spans="1:5" ht="18">
      <c r="A161" s="35">
        <v>1.1100000000000001</v>
      </c>
      <c r="B161" s="18" t="s">
        <v>93</v>
      </c>
      <c r="C161" s="14" t="s">
        <v>6</v>
      </c>
      <c r="D161" s="15">
        <v>3500</v>
      </c>
      <c r="E161" s="19">
        <v>60</v>
      </c>
    </row>
    <row r="162" spans="1:5" ht="18">
      <c r="A162" s="35">
        <v>1.1200000000000001</v>
      </c>
      <c r="B162" s="18" t="s">
        <v>94</v>
      </c>
      <c r="C162" s="14" t="s">
        <v>6</v>
      </c>
      <c r="D162" s="34">
        <v>7000</v>
      </c>
      <c r="E162" s="19">
        <v>50</v>
      </c>
    </row>
    <row r="163" spans="1:5" ht="18">
      <c r="A163" s="35">
        <v>1.1299999999999999</v>
      </c>
      <c r="B163" s="18" t="s">
        <v>95</v>
      </c>
      <c r="C163" s="14" t="s">
        <v>6</v>
      </c>
      <c r="D163" s="15">
        <v>4000</v>
      </c>
      <c r="E163" s="19">
        <v>40</v>
      </c>
    </row>
    <row r="164" spans="1:5" ht="18">
      <c r="A164" s="35">
        <v>1.1399999999999999</v>
      </c>
      <c r="B164" s="18" t="s">
        <v>96</v>
      </c>
      <c r="C164" s="14" t="s">
        <v>6</v>
      </c>
      <c r="D164" s="15">
        <v>650</v>
      </c>
      <c r="E164" s="19">
        <v>150</v>
      </c>
    </row>
    <row r="165" spans="1:5" ht="18">
      <c r="A165" s="35">
        <v>1.1499999999999999</v>
      </c>
      <c r="B165" s="18" t="s">
        <v>97</v>
      </c>
      <c r="C165" s="14" t="s">
        <v>6</v>
      </c>
      <c r="D165" s="15">
        <v>4200</v>
      </c>
      <c r="E165" s="19">
        <v>75</v>
      </c>
    </row>
    <row r="166" spans="1:5" ht="18">
      <c r="A166" s="35">
        <v>1.1599999999999999</v>
      </c>
      <c r="B166" s="18" t="s">
        <v>98</v>
      </c>
      <c r="C166" s="14" t="s">
        <v>6</v>
      </c>
      <c r="D166" s="15">
        <v>106000</v>
      </c>
      <c r="E166" s="19">
        <v>8</v>
      </c>
    </row>
    <row r="167" spans="1:5" ht="18">
      <c r="A167" s="35">
        <v>1.17</v>
      </c>
      <c r="B167" s="18" t="s">
        <v>99</v>
      </c>
      <c r="C167" s="14" t="s">
        <v>6</v>
      </c>
      <c r="D167" s="15">
        <v>25000</v>
      </c>
      <c r="E167" s="19">
        <v>4</v>
      </c>
    </row>
    <row r="168" spans="1:5" ht="18">
      <c r="A168" s="35">
        <v>1.18</v>
      </c>
      <c r="B168" s="18" t="s">
        <v>100</v>
      </c>
      <c r="C168" s="14" t="s">
        <v>6</v>
      </c>
      <c r="D168" s="34">
        <v>451712.58271044254</v>
      </c>
      <c r="E168" s="19">
        <v>75</v>
      </c>
    </row>
    <row r="169" spans="1:5" ht="18">
      <c r="A169" s="35">
        <v>1.19</v>
      </c>
      <c r="B169" s="18" t="s">
        <v>101</v>
      </c>
      <c r="C169" s="14" t="s">
        <v>6</v>
      </c>
      <c r="D169" s="15">
        <v>3150000</v>
      </c>
      <c r="E169" s="19">
        <v>4</v>
      </c>
    </row>
    <row r="170" spans="1:5" ht="18">
      <c r="A170" s="35">
        <v>1.2</v>
      </c>
      <c r="B170" s="18" t="s">
        <v>102</v>
      </c>
      <c r="C170" s="14" t="s">
        <v>6</v>
      </c>
      <c r="D170" s="15">
        <v>60000</v>
      </c>
      <c r="E170" s="19">
        <v>2</v>
      </c>
    </row>
    <row r="171" spans="1:5" ht="18">
      <c r="A171" s="12">
        <v>1.21</v>
      </c>
      <c r="B171" s="18" t="s">
        <v>103</v>
      </c>
      <c r="C171" s="14" t="s">
        <v>6</v>
      </c>
      <c r="D171" s="15">
        <v>25000</v>
      </c>
      <c r="E171" s="19">
        <v>75</v>
      </c>
    </row>
    <row r="172" spans="1:5" ht="18">
      <c r="A172" s="35">
        <v>1.22</v>
      </c>
      <c r="B172" s="18" t="s">
        <v>104</v>
      </c>
      <c r="C172" s="14" t="s">
        <v>6</v>
      </c>
      <c r="D172" s="15">
        <v>600</v>
      </c>
      <c r="E172" s="19">
        <v>50</v>
      </c>
    </row>
    <row r="173" spans="1:5" ht="18">
      <c r="A173" s="12">
        <v>1.23</v>
      </c>
      <c r="B173" s="18" t="s">
        <v>104</v>
      </c>
      <c r="C173" s="14" t="s">
        <v>105</v>
      </c>
      <c r="D173" s="15">
        <v>58000</v>
      </c>
      <c r="E173" s="19">
        <v>2</v>
      </c>
    </row>
    <row r="174" spans="1:5" ht="21.5">
      <c r="A174" s="9">
        <v>2</v>
      </c>
      <c r="B174" s="31" t="s">
        <v>106</v>
      </c>
      <c r="C174" s="31"/>
      <c r="D174" s="10"/>
      <c r="E174" s="11"/>
    </row>
    <row r="175" spans="1:5" ht="18">
      <c r="A175" s="12">
        <v>2.0099999999999998</v>
      </c>
      <c r="B175" s="18" t="s">
        <v>107</v>
      </c>
      <c r="C175" s="14" t="s">
        <v>6</v>
      </c>
      <c r="D175" s="15">
        <v>33000</v>
      </c>
      <c r="E175" s="19">
        <v>30</v>
      </c>
    </row>
    <row r="176" spans="1:5" ht="18">
      <c r="A176" s="12">
        <v>2.02</v>
      </c>
      <c r="B176" s="18" t="s">
        <v>108</v>
      </c>
      <c r="C176" s="14" t="s">
        <v>109</v>
      </c>
      <c r="D176" s="15">
        <v>75000</v>
      </c>
      <c r="E176" s="19">
        <f>0.8*5</f>
        <v>4</v>
      </c>
    </row>
    <row r="177" spans="1:5" ht="18">
      <c r="A177" s="12">
        <v>2.0299999999999998</v>
      </c>
      <c r="B177" s="18" t="s">
        <v>110</v>
      </c>
      <c r="C177" s="14" t="s">
        <v>109</v>
      </c>
      <c r="D177" s="15">
        <v>160000</v>
      </c>
      <c r="E177" s="19">
        <v>4</v>
      </c>
    </row>
    <row r="178" spans="1:5" ht="18">
      <c r="A178" s="12">
        <v>2.04</v>
      </c>
      <c r="B178" s="18" t="s">
        <v>111</v>
      </c>
      <c r="C178" s="14" t="s">
        <v>6</v>
      </c>
      <c r="D178" s="15">
        <v>30000</v>
      </c>
      <c r="E178" s="19">
        <v>30</v>
      </c>
    </row>
    <row r="179" spans="1:5" ht="18">
      <c r="A179" s="12">
        <v>2.0499999999999998</v>
      </c>
      <c r="B179" s="18" t="s">
        <v>112</v>
      </c>
      <c r="C179" s="14" t="s">
        <v>6</v>
      </c>
      <c r="D179" s="15">
        <v>14700</v>
      </c>
      <c r="E179" s="19">
        <v>25</v>
      </c>
    </row>
    <row r="180" spans="1:5" ht="18">
      <c r="A180" s="12">
        <v>2.06</v>
      </c>
      <c r="B180" s="18" t="s">
        <v>113</v>
      </c>
      <c r="C180" s="14" t="s">
        <v>6</v>
      </c>
      <c r="D180" s="15">
        <v>9500</v>
      </c>
      <c r="E180" s="19">
        <v>15</v>
      </c>
    </row>
    <row r="181" spans="1:5" ht="18">
      <c r="A181" s="12">
        <v>2.0099999999999998</v>
      </c>
      <c r="B181" s="18" t="s">
        <v>107</v>
      </c>
      <c r="C181" s="14" t="s">
        <v>6</v>
      </c>
      <c r="D181" s="15">
        <v>33000</v>
      </c>
      <c r="E181" s="19">
        <v>30</v>
      </c>
    </row>
    <row r="182" spans="1:5" ht="18">
      <c r="A182" s="12">
        <v>2.02</v>
      </c>
      <c r="B182" s="18" t="s">
        <v>108</v>
      </c>
      <c r="C182" s="14" t="s">
        <v>109</v>
      </c>
      <c r="D182" s="15">
        <v>75000</v>
      </c>
      <c r="E182" s="19">
        <f>0.8*5</f>
        <v>4</v>
      </c>
    </row>
    <row r="183" spans="1:5" ht="18">
      <c r="A183" s="12">
        <v>2.0299999999999998</v>
      </c>
      <c r="B183" s="18" t="s">
        <v>110</v>
      </c>
      <c r="C183" s="14" t="s">
        <v>109</v>
      </c>
      <c r="D183" s="15">
        <v>160000</v>
      </c>
      <c r="E183" s="19">
        <v>4</v>
      </c>
    </row>
    <row r="184" spans="1:5" ht="18">
      <c r="A184" s="12">
        <v>2.04</v>
      </c>
      <c r="B184" s="18" t="s">
        <v>111</v>
      </c>
      <c r="C184" s="14" t="s">
        <v>6</v>
      </c>
      <c r="D184" s="15">
        <v>30000</v>
      </c>
      <c r="E184" s="19">
        <v>30</v>
      </c>
    </row>
    <row r="185" spans="1:5" ht="18">
      <c r="A185" s="12">
        <v>2.0499999999999998</v>
      </c>
      <c r="B185" s="18" t="s">
        <v>112</v>
      </c>
      <c r="C185" s="14" t="s">
        <v>6</v>
      </c>
      <c r="D185" s="15">
        <v>14700</v>
      </c>
      <c r="E185" s="19">
        <v>25</v>
      </c>
    </row>
    <row r="186" spans="1:5" ht="18">
      <c r="A186" s="12">
        <v>2.06</v>
      </c>
      <c r="B186" s="18" t="s">
        <v>113</v>
      </c>
      <c r="C186" s="14" t="s">
        <v>6</v>
      </c>
      <c r="D186" s="15">
        <v>9500</v>
      </c>
      <c r="E186" s="19">
        <v>15</v>
      </c>
    </row>
    <row r="187" spans="1:5" ht="18">
      <c r="A187" s="12">
        <v>2.0099999999999998</v>
      </c>
      <c r="B187" s="18" t="s">
        <v>107</v>
      </c>
      <c r="C187" s="14" t="s">
        <v>6</v>
      </c>
      <c r="D187" s="15">
        <v>33000</v>
      </c>
      <c r="E187" s="19">
        <v>30</v>
      </c>
    </row>
    <row r="188" spans="1:5" ht="18">
      <c r="A188" s="12">
        <v>2.02</v>
      </c>
      <c r="B188" s="18" t="s">
        <v>108</v>
      </c>
      <c r="C188" s="14" t="s">
        <v>109</v>
      </c>
      <c r="D188" s="15">
        <v>75000</v>
      </c>
      <c r="E188" s="19">
        <f>0.8*5</f>
        <v>4</v>
      </c>
    </row>
    <row r="189" spans="1:5" ht="18">
      <c r="A189" s="12">
        <v>2.0299999999999998</v>
      </c>
      <c r="B189" s="18" t="s">
        <v>110</v>
      </c>
      <c r="C189" s="14" t="s">
        <v>109</v>
      </c>
      <c r="D189" s="15">
        <v>160000</v>
      </c>
      <c r="E189" s="19">
        <v>4</v>
      </c>
    </row>
    <row r="190" spans="1:5" ht="18">
      <c r="A190" s="12">
        <v>2.04</v>
      </c>
      <c r="B190" s="18" t="s">
        <v>111</v>
      </c>
      <c r="C190" s="14" t="s">
        <v>6</v>
      </c>
      <c r="D190" s="15">
        <v>30000</v>
      </c>
      <c r="E190" s="19">
        <v>30</v>
      </c>
    </row>
    <row r="191" spans="1:5" ht="18">
      <c r="A191" s="12">
        <v>2.0499999999999998</v>
      </c>
      <c r="B191" s="18" t="s">
        <v>112</v>
      </c>
      <c r="C191" s="14" t="s">
        <v>6</v>
      </c>
      <c r="D191" s="15">
        <v>14700</v>
      </c>
      <c r="E191" s="19">
        <v>25</v>
      </c>
    </row>
    <row r="192" spans="1:5" ht="18">
      <c r="A192" s="12">
        <v>2.06</v>
      </c>
      <c r="B192" s="18" t="s">
        <v>113</v>
      </c>
      <c r="C192" s="14" t="s">
        <v>6</v>
      </c>
      <c r="D192" s="15">
        <v>9500</v>
      </c>
      <c r="E192" s="19">
        <v>15</v>
      </c>
    </row>
    <row r="193" spans="1:5" ht="21.5">
      <c r="A193" s="9">
        <v>4</v>
      </c>
      <c r="B193" s="31" t="s">
        <v>156</v>
      </c>
      <c r="C193" s="31"/>
      <c r="D193" s="10"/>
      <c r="E193" s="11"/>
    </row>
    <row r="194" spans="1:5" ht="18">
      <c r="A194" s="12">
        <v>4.01</v>
      </c>
      <c r="B194" s="18" t="s">
        <v>157</v>
      </c>
      <c r="C194" s="14" t="s">
        <v>150</v>
      </c>
      <c r="D194" s="29">
        <v>180000</v>
      </c>
      <c r="E194" s="30">
        <v>10</v>
      </c>
    </row>
    <row r="195" spans="1:5" ht="36">
      <c r="A195" s="12">
        <v>4.0199999999999996</v>
      </c>
      <c r="B195" s="18" t="s">
        <v>158</v>
      </c>
      <c r="C195" s="14" t="s">
        <v>6</v>
      </c>
      <c r="D195" s="36">
        <v>645000</v>
      </c>
      <c r="E195" s="30">
        <v>2</v>
      </c>
    </row>
    <row r="196" spans="1:5" ht="36">
      <c r="A196" s="12">
        <v>4.03</v>
      </c>
      <c r="B196" s="18" t="s">
        <v>159</v>
      </c>
      <c r="C196" s="14" t="s">
        <v>6</v>
      </c>
      <c r="D196" s="36">
        <f>130000*4+40000</f>
        <v>560000</v>
      </c>
      <c r="E196" s="30">
        <v>1</v>
      </c>
    </row>
  </sheetData>
  <mergeCells count="4">
    <mergeCell ref="B89:E89"/>
    <mergeCell ref="B91:E91"/>
    <mergeCell ref="B96:E96"/>
    <mergeCell ref="B100:E100"/>
  </mergeCells>
  <pageMargins left="0.7" right="0.7" top="0.75" bottom="0.75" header="0.3" footer="0.3"/>
  <pageSetup paperSize="5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06EA-E5A4-B240-A873-E5E6BF6E679C}">
  <dimension ref="A1:E118"/>
  <sheetViews>
    <sheetView topLeftCell="B37" workbookViewId="0">
      <selection activeCell="G8" sqref="G8"/>
    </sheetView>
  </sheetViews>
  <sheetFormatPr baseColWidth="10" defaultRowHeight="15.5"/>
  <cols>
    <col min="2" max="2" width="155.83203125" bestFit="1" customWidth="1"/>
    <col min="3" max="3" width="13.33203125" bestFit="1" customWidth="1"/>
    <col min="4" max="4" width="18.5" style="2" bestFit="1" customWidth="1"/>
    <col min="5" max="5" width="10.83203125" style="3" bestFit="1" customWidth="1"/>
  </cols>
  <sheetData>
    <row r="1" spans="1:5">
      <c r="B1" s="1"/>
      <c r="C1" s="1"/>
    </row>
    <row r="2" spans="1:5" ht="19.5">
      <c r="A2" s="4" t="s">
        <v>18</v>
      </c>
      <c r="B2" s="5" t="s">
        <v>19</v>
      </c>
      <c r="C2" s="6" t="s">
        <v>20</v>
      </c>
      <c r="D2" s="7" t="s">
        <v>21</v>
      </c>
      <c r="E2" s="8" t="s">
        <v>22</v>
      </c>
    </row>
    <row r="3" spans="1:5" ht="21.5">
      <c r="A3" s="9">
        <v>1</v>
      </c>
      <c r="B3" s="9" t="s">
        <v>23</v>
      </c>
      <c r="C3" s="9"/>
      <c r="D3" s="10"/>
      <c r="E3" s="11"/>
    </row>
    <row r="4" spans="1:5" ht="18">
      <c r="A4" s="12" t="s">
        <v>55</v>
      </c>
      <c r="B4" s="18" t="s">
        <v>138</v>
      </c>
      <c r="C4" s="14" t="s">
        <v>30</v>
      </c>
      <c r="D4" s="15">
        <v>180000</v>
      </c>
      <c r="E4" s="19">
        <f>70*1.2</f>
        <v>84</v>
      </c>
    </row>
    <row r="5" spans="1:5" ht="18">
      <c r="A5" s="12">
        <v>1.01</v>
      </c>
      <c r="B5" s="18" t="s">
        <v>134</v>
      </c>
      <c r="C5" s="14" t="s">
        <v>135</v>
      </c>
      <c r="D5" s="15">
        <v>380000</v>
      </c>
      <c r="E5" s="19">
        <v>350</v>
      </c>
    </row>
    <row r="6" spans="1:5" ht="18">
      <c r="A6" s="12">
        <v>1.02</v>
      </c>
      <c r="B6" s="13" t="s">
        <v>2</v>
      </c>
      <c r="C6" s="14" t="s">
        <v>3</v>
      </c>
      <c r="D6" s="15">
        <v>390000</v>
      </c>
      <c r="E6" s="16">
        <v>180</v>
      </c>
    </row>
    <row r="7" spans="1:5" ht="18">
      <c r="A7" s="12" t="s">
        <v>141</v>
      </c>
      <c r="B7" s="18" t="s">
        <v>142</v>
      </c>
      <c r="C7" s="14" t="s">
        <v>109</v>
      </c>
      <c r="D7" s="15">
        <v>149000</v>
      </c>
      <c r="E7" s="22">
        <v>26</v>
      </c>
    </row>
    <row r="8" spans="1:5" ht="18">
      <c r="A8" s="12" t="s">
        <v>57</v>
      </c>
      <c r="B8" s="18" t="s">
        <v>58</v>
      </c>
      <c r="C8" s="14" t="s">
        <v>3</v>
      </c>
      <c r="D8" s="20">
        <f>250*0.2*5*1.4</f>
        <v>350</v>
      </c>
      <c r="E8" s="21">
        <v>179000</v>
      </c>
    </row>
    <row r="9" spans="1:5" ht="18">
      <c r="A9" s="12">
        <v>1.02</v>
      </c>
      <c r="B9" s="18" t="s">
        <v>29</v>
      </c>
      <c r="C9" s="14" t="s">
        <v>30</v>
      </c>
      <c r="D9" s="15">
        <v>220000</v>
      </c>
      <c r="E9" s="17">
        <v>100</v>
      </c>
    </row>
    <row r="10" spans="1:5" ht="18">
      <c r="A10" s="12" t="s">
        <v>139</v>
      </c>
      <c r="B10" s="18" t="s">
        <v>140</v>
      </c>
      <c r="C10" s="14" t="s">
        <v>109</v>
      </c>
      <c r="D10" s="15">
        <v>198000</v>
      </c>
      <c r="E10" s="22">
        <v>213</v>
      </c>
    </row>
    <row r="11" spans="1:5" ht="18">
      <c r="A11" s="12">
        <v>1.01</v>
      </c>
      <c r="B11" s="18" t="s">
        <v>160</v>
      </c>
      <c r="C11" s="14" t="s">
        <v>30</v>
      </c>
      <c r="D11" s="15">
        <v>250000</v>
      </c>
      <c r="E11" s="19">
        <v>250</v>
      </c>
    </row>
    <row r="12" spans="1:5" ht="18">
      <c r="A12" s="12" t="s">
        <v>55</v>
      </c>
      <c r="B12" s="18" t="s">
        <v>56</v>
      </c>
      <c r="C12" s="14" t="s">
        <v>30</v>
      </c>
      <c r="D12" s="20">
        <f>70*2.55</f>
        <v>178.5</v>
      </c>
      <c r="E12" s="21">
        <v>150000</v>
      </c>
    </row>
    <row r="13" spans="1:5" ht="18">
      <c r="A13" s="12">
        <v>1.03</v>
      </c>
      <c r="B13" s="18" t="s">
        <v>32</v>
      </c>
      <c r="C13" s="14" t="s">
        <v>30</v>
      </c>
      <c r="D13" s="15">
        <v>150000</v>
      </c>
      <c r="E13" s="17">
        <v>64</v>
      </c>
    </row>
    <row r="14" spans="1:5" ht="18">
      <c r="A14" s="12">
        <v>1.01</v>
      </c>
      <c r="B14" s="13" t="s">
        <v>0</v>
      </c>
      <c r="C14" s="14" t="s">
        <v>1</v>
      </c>
      <c r="D14" s="15">
        <v>2400</v>
      </c>
      <c r="E14" s="17">
        <v>8185</v>
      </c>
    </row>
    <row r="15" spans="1:5" ht="18">
      <c r="A15" s="12">
        <v>1.01</v>
      </c>
      <c r="B15" s="18" t="s">
        <v>27</v>
      </c>
      <c r="C15" s="14" t="s">
        <v>3</v>
      </c>
      <c r="D15" s="15">
        <v>28571.43</v>
      </c>
      <c r="E15" s="17">
        <v>3000</v>
      </c>
    </row>
    <row r="16" spans="1:5" ht="18">
      <c r="A16" s="12">
        <v>1.01</v>
      </c>
      <c r="B16" s="18" t="s">
        <v>28</v>
      </c>
      <c r="C16" s="14" t="s">
        <v>3</v>
      </c>
      <c r="D16" s="15">
        <v>61750</v>
      </c>
      <c r="E16" s="17">
        <v>3000</v>
      </c>
    </row>
    <row r="17" spans="1:5" ht="18">
      <c r="A17" s="12">
        <v>1.03</v>
      </c>
      <c r="B17" s="18" t="s">
        <v>31</v>
      </c>
      <c r="C17" s="14" t="s">
        <v>30</v>
      </c>
      <c r="D17" s="15">
        <v>150000</v>
      </c>
      <c r="E17" s="17">
        <v>50</v>
      </c>
    </row>
    <row r="18" spans="1:5" ht="21.5">
      <c r="A18" s="9">
        <v>2</v>
      </c>
      <c r="B18" s="23" t="s">
        <v>4</v>
      </c>
      <c r="C18" s="9"/>
      <c r="D18" s="10"/>
      <c r="E18" s="11"/>
    </row>
    <row r="19" spans="1:5" ht="18">
      <c r="A19" s="12">
        <v>2.04</v>
      </c>
      <c r="B19" s="13" t="s">
        <v>9</v>
      </c>
      <c r="C19" s="14" t="s">
        <v>10</v>
      </c>
      <c r="D19" s="15">
        <v>8900</v>
      </c>
      <c r="E19" s="16">
        <v>9090</v>
      </c>
    </row>
    <row r="20" spans="1:5" ht="18">
      <c r="A20" s="12">
        <v>3.05</v>
      </c>
      <c r="B20" s="18" t="s">
        <v>152</v>
      </c>
      <c r="C20" s="14" t="s">
        <v>153</v>
      </c>
      <c r="D20" s="15">
        <v>6000</v>
      </c>
      <c r="E20" s="19">
        <v>1560</v>
      </c>
    </row>
    <row r="21" spans="1:5" ht="18">
      <c r="A21" s="12">
        <v>2.0499999999999998</v>
      </c>
      <c r="B21" s="13" t="s">
        <v>11</v>
      </c>
      <c r="C21" s="14" t="s">
        <v>3</v>
      </c>
      <c r="D21" s="24">
        <f>3000*50</f>
        <v>150000</v>
      </c>
      <c r="E21" s="25">
        <v>100</v>
      </c>
    </row>
    <row r="22" spans="1:5" ht="18">
      <c r="A22" s="12">
        <v>2.04</v>
      </c>
      <c r="B22" s="18" t="s">
        <v>42</v>
      </c>
      <c r="C22" s="14" t="s">
        <v>3</v>
      </c>
      <c r="D22" s="15">
        <v>75000</v>
      </c>
      <c r="E22" s="19">
        <v>857</v>
      </c>
    </row>
    <row r="23" spans="1:5" ht="18">
      <c r="A23" s="12"/>
      <c r="B23" s="18" t="s">
        <v>147</v>
      </c>
      <c r="C23" s="14" t="s">
        <v>3</v>
      </c>
      <c r="D23" s="15">
        <v>70000</v>
      </c>
      <c r="E23" s="19">
        <v>30</v>
      </c>
    </row>
    <row r="24" spans="1:5" ht="18">
      <c r="A24" s="12">
        <v>2.02</v>
      </c>
      <c r="B24" s="13" t="s">
        <v>7</v>
      </c>
      <c r="C24" s="14" t="s">
        <v>3</v>
      </c>
      <c r="D24" s="15">
        <v>170000</v>
      </c>
      <c r="E24" s="16">
        <v>180</v>
      </c>
    </row>
    <row r="25" spans="1:5" ht="18">
      <c r="A25" s="12">
        <v>3.02</v>
      </c>
      <c r="B25" s="18" t="s">
        <v>45</v>
      </c>
      <c r="C25" s="14" t="s">
        <v>3</v>
      </c>
      <c r="D25" s="20">
        <f>250*5.5*0.15</f>
        <v>206.25</v>
      </c>
      <c r="E25" s="21">
        <v>100000</v>
      </c>
    </row>
    <row r="26" spans="1:5" ht="18">
      <c r="A26" s="12">
        <v>2.06</v>
      </c>
      <c r="B26" s="13" t="s">
        <v>12</v>
      </c>
      <c r="C26" s="14" t="s">
        <v>6</v>
      </c>
      <c r="D26" s="24">
        <v>8000</v>
      </c>
      <c r="E26" s="25">
        <v>4680</v>
      </c>
    </row>
    <row r="27" spans="1:5" ht="18">
      <c r="A27" s="12">
        <v>3.01</v>
      </c>
      <c r="B27" s="18" t="s">
        <v>43</v>
      </c>
      <c r="C27" s="14" t="s">
        <v>44</v>
      </c>
      <c r="D27" s="20">
        <f>250*5.5*0.15*9</f>
        <v>1856.25</v>
      </c>
      <c r="E27" s="21">
        <v>27000</v>
      </c>
    </row>
    <row r="28" spans="1:5" ht="18">
      <c r="A28" s="12">
        <v>3.01</v>
      </c>
      <c r="B28" s="18" t="s">
        <v>62</v>
      </c>
      <c r="C28" s="14" t="s">
        <v>1</v>
      </c>
      <c r="D28" s="28">
        <v>32000</v>
      </c>
      <c r="E28" s="19">
        <f>18*28</f>
        <v>504</v>
      </c>
    </row>
    <row r="29" spans="1:5" ht="18">
      <c r="A29" s="12">
        <v>3.02</v>
      </c>
      <c r="B29" s="18" t="s">
        <v>63</v>
      </c>
      <c r="C29" s="14" t="s">
        <v>10</v>
      </c>
      <c r="D29" s="28">
        <f>+D28</f>
        <v>32000</v>
      </c>
      <c r="E29" s="19">
        <f>30+30+20+20</f>
        <v>100</v>
      </c>
    </row>
    <row r="30" spans="1:5" ht="18">
      <c r="A30" s="12">
        <v>3.01</v>
      </c>
      <c r="B30" s="18" t="s">
        <v>143</v>
      </c>
      <c r="C30" s="14" t="s">
        <v>109</v>
      </c>
      <c r="D30" s="15">
        <v>28700</v>
      </c>
      <c r="E30" s="22">
        <v>1042</v>
      </c>
    </row>
    <row r="31" spans="1:5" ht="18">
      <c r="A31" s="12">
        <v>2.0099999999999998</v>
      </c>
      <c r="B31" s="18" t="s">
        <v>24</v>
      </c>
      <c r="C31" s="14" t="s">
        <v>6</v>
      </c>
      <c r="D31" s="15">
        <v>60000</v>
      </c>
      <c r="E31" s="17">
        <f>4*200*0.15*8</f>
        <v>960</v>
      </c>
    </row>
    <row r="32" spans="1:5" ht="18">
      <c r="A32" s="12">
        <v>2.0099999999999998</v>
      </c>
      <c r="B32" s="18" t="s">
        <v>33</v>
      </c>
      <c r="C32" s="14" t="s">
        <v>6</v>
      </c>
      <c r="D32" s="15">
        <v>42000</v>
      </c>
      <c r="E32" s="17">
        <f>5*566*0.15*8</f>
        <v>3396</v>
      </c>
    </row>
    <row r="33" spans="1:5" ht="18">
      <c r="A33" s="12">
        <v>2.0099999999999998</v>
      </c>
      <c r="B33" s="18" t="s">
        <v>33</v>
      </c>
      <c r="C33" s="14" t="s">
        <v>6</v>
      </c>
      <c r="D33" s="15">
        <v>42000</v>
      </c>
      <c r="E33" s="19">
        <f>+E32*0.15*8</f>
        <v>4075.2</v>
      </c>
    </row>
    <row r="34" spans="1:5" ht="18">
      <c r="A34" s="12">
        <v>2.0099999999999998</v>
      </c>
      <c r="B34" s="18" t="s">
        <v>33</v>
      </c>
      <c r="C34" s="14" t="s">
        <v>6</v>
      </c>
      <c r="D34" s="15">
        <v>42000</v>
      </c>
      <c r="E34" s="19">
        <f>1000*4*0.12*8</f>
        <v>3840</v>
      </c>
    </row>
    <row r="35" spans="1:5" ht="18">
      <c r="A35" s="12">
        <v>3.02</v>
      </c>
      <c r="B35" s="18" t="s">
        <v>145</v>
      </c>
      <c r="C35" s="14" t="s">
        <v>146</v>
      </c>
      <c r="D35" s="15">
        <v>27000</v>
      </c>
      <c r="E35" s="22">
        <v>260</v>
      </c>
    </row>
    <row r="36" spans="1:5" ht="18">
      <c r="A36" s="12">
        <v>2.0099999999999998</v>
      </c>
      <c r="B36" s="13" t="s">
        <v>5</v>
      </c>
      <c r="C36" s="14" t="s">
        <v>6</v>
      </c>
      <c r="D36" s="15">
        <v>57000</v>
      </c>
      <c r="E36" s="16">
        <f>120*4*0.15*10</f>
        <v>720</v>
      </c>
    </row>
    <row r="37" spans="1:5" ht="18">
      <c r="A37" s="12">
        <v>2.02</v>
      </c>
      <c r="B37" s="18" t="s">
        <v>34</v>
      </c>
      <c r="C37" s="14" t="s">
        <v>6</v>
      </c>
      <c r="D37" s="15">
        <v>40000</v>
      </c>
      <c r="E37" s="17">
        <f>566*2</f>
        <v>1132</v>
      </c>
    </row>
    <row r="38" spans="1:5" ht="18">
      <c r="A38" s="12">
        <v>3.06</v>
      </c>
      <c r="B38" s="18" t="s">
        <v>154</v>
      </c>
      <c r="C38" s="14" t="s">
        <v>155</v>
      </c>
      <c r="D38" s="15">
        <f>+D30</f>
        <v>28700</v>
      </c>
      <c r="E38" s="19">
        <v>840</v>
      </c>
    </row>
    <row r="39" spans="1:5" ht="18">
      <c r="A39" s="12">
        <v>3.03</v>
      </c>
      <c r="B39" s="18" t="s">
        <v>148</v>
      </c>
      <c r="C39" s="14" t="s">
        <v>3</v>
      </c>
      <c r="D39" s="15">
        <f>+D36</f>
        <v>57000</v>
      </c>
      <c r="E39" s="19">
        <v>30</v>
      </c>
    </row>
    <row r="40" spans="1:5" ht="18">
      <c r="A40" s="12">
        <v>2.0299999999999998</v>
      </c>
      <c r="B40" s="13" t="s">
        <v>8</v>
      </c>
      <c r="C40" s="14" t="s">
        <v>3</v>
      </c>
      <c r="D40" s="15">
        <v>320000</v>
      </c>
      <c r="E40" s="16">
        <f>+E39</f>
        <v>30</v>
      </c>
    </row>
    <row r="41" spans="1:5" ht="18">
      <c r="A41" s="12">
        <v>2.0299999999999998</v>
      </c>
      <c r="B41" s="18" t="s">
        <v>8</v>
      </c>
      <c r="C41" s="14" t="s">
        <v>3</v>
      </c>
      <c r="D41" s="15">
        <v>320000</v>
      </c>
      <c r="E41" s="37" t="e">
        <f>+#REF!</f>
        <v>#REF!</v>
      </c>
    </row>
    <row r="42" spans="1:5" ht="18">
      <c r="A42" s="12">
        <v>2.02</v>
      </c>
      <c r="B42" s="18" t="s">
        <v>137</v>
      </c>
      <c r="C42" s="14" t="s">
        <v>30</v>
      </c>
      <c r="D42" s="15">
        <v>280000</v>
      </c>
      <c r="E42" s="19">
        <v>120</v>
      </c>
    </row>
    <row r="43" spans="1:5" ht="18">
      <c r="A43" s="12"/>
      <c r="B43" s="18" t="s">
        <v>149</v>
      </c>
      <c r="C43" s="14" t="s">
        <v>150</v>
      </c>
      <c r="D43" s="15">
        <v>390000</v>
      </c>
      <c r="E43" s="19">
        <v>2</v>
      </c>
    </row>
    <row r="44" spans="1:5" ht="18">
      <c r="A44" s="12">
        <v>3.04</v>
      </c>
      <c r="B44" s="18" t="s">
        <v>151</v>
      </c>
      <c r="C44" s="14" t="s">
        <v>146</v>
      </c>
      <c r="D44" s="15">
        <v>1200</v>
      </c>
      <c r="E44" s="22">
        <v>403</v>
      </c>
    </row>
    <row r="45" spans="1:5" ht="18">
      <c r="A45" s="12"/>
      <c r="B45" s="18" t="s">
        <v>144</v>
      </c>
      <c r="C45" s="14" t="s">
        <v>3</v>
      </c>
      <c r="D45" s="15">
        <v>120000</v>
      </c>
      <c r="E45" s="22">
        <f>+E44/7*0.8</f>
        <v>46.057142857142857</v>
      </c>
    </row>
    <row r="46" spans="1:5" ht="18">
      <c r="A46" s="12">
        <v>3.03</v>
      </c>
      <c r="B46" s="18" t="s">
        <v>46</v>
      </c>
      <c r="C46" s="14" t="s">
        <v>3</v>
      </c>
      <c r="D46" s="20">
        <f>250*5.5*0.15</f>
        <v>206.25</v>
      </c>
      <c r="E46" s="21">
        <f>2000000/15</f>
        <v>133333.33333333334</v>
      </c>
    </row>
    <row r="47" spans="1:5" ht="18">
      <c r="A47" s="12">
        <v>2.0299999999999998</v>
      </c>
      <c r="B47" s="18" t="s">
        <v>41</v>
      </c>
      <c r="C47" s="14" t="s">
        <v>6</v>
      </c>
      <c r="D47" s="15">
        <v>30000</v>
      </c>
      <c r="E47" s="19">
        <v>60</v>
      </c>
    </row>
    <row r="48" spans="1:5" ht="18">
      <c r="A48" s="12">
        <v>2.04</v>
      </c>
      <c r="B48" s="18" t="s">
        <v>61</v>
      </c>
      <c r="C48" s="14" t="s">
        <v>6</v>
      </c>
      <c r="D48" s="15">
        <v>38000</v>
      </c>
      <c r="E48" s="19">
        <f>+(166.666666666667)*2</f>
        <v>333.333333333334</v>
      </c>
    </row>
    <row r="49" spans="1:5" ht="18">
      <c r="A49" s="12">
        <v>2.0299999999999998</v>
      </c>
      <c r="B49" s="18" t="s">
        <v>60</v>
      </c>
      <c r="C49" s="14" t="s">
        <v>6</v>
      </c>
      <c r="D49" s="15">
        <v>28000</v>
      </c>
      <c r="E49" s="19">
        <v>660</v>
      </c>
    </row>
    <row r="50" spans="1:5" ht="18">
      <c r="A50" s="12">
        <v>3.04</v>
      </c>
      <c r="B50" s="18" t="s">
        <v>65</v>
      </c>
      <c r="C50" s="14" t="s">
        <v>6</v>
      </c>
      <c r="D50" s="28">
        <v>31000</v>
      </c>
      <c r="E50" s="19">
        <v>50</v>
      </c>
    </row>
    <row r="51" spans="1:5" ht="18">
      <c r="A51" s="12">
        <v>3.06</v>
      </c>
      <c r="B51" s="18" t="s">
        <v>49</v>
      </c>
      <c r="C51" s="14" t="s">
        <v>6</v>
      </c>
      <c r="D51" s="20">
        <f>+(250*2)/12</f>
        <v>41.666666666666664</v>
      </c>
      <c r="E51" s="21">
        <v>19200</v>
      </c>
    </row>
    <row r="52" spans="1:5" ht="18">
      <c r="A52" s="12">
        <v>3.03</v>
      </c>
      <c r="B52" s="18" t="s">
        <v>64</v>
      </c>
      <c r="C52" s="14" t="s">
        <v>6</v>
      </c>
      <c r="D52" s="28">
        <v>21000</v>
      </c>
      <c r="E52" s="19">
        <v>250</v>
      </c>
    </row>
    <row r="53" spans="1:5" ht="18">
      <c r="A53" s="12">
        <v>2.02</v>
      </c>
      <c r="B53" s="18" t="s">
        <v>40</v>
      </c>
      <c r="C53" s="14" t="s">
        <v>6</v>
      </c>
      <c r="D53" s="15">
        <v>120000</v>
      </c>
      <c r="E53" s="19">
        <v>150</v>
      </c>
    </row>
    <row r="54" spans="1:5" ht="18">
      <c r="A54" s="12">
        <v>3.05</v>
      </c>
      <c r="B54" s="18" t="s">
        <v>48</v>
      </c>
      <c r="C54" s="14" t="s">
        <v>6</v>
      </c>
      <c r="D54" s="20">
        <f>+(200/(2.5))</f>
        <v>80</v>
      </c>
      <c r="E54" s="21">
        <v>139000</v>
      </c>
    </row>
    <row r="55" spans="1:5" ht="18">
      <c r="A55" s="12">
        <v>2.02</v>
      </c>
      <c r="B55" s="18" t="s">
        <v>59</v>
      </c>
      <c r="C55" s="14" t="s">
        <v>6</v>
      </c>
      <c r="D55" s="15">
        <v>120000</v>
      </c>
      <c r="E55" s="19">
        <f>1000/(2)</f>
        <v>500</v>
      </c>
    </row>
    <row r="56" spans="1:5" ht="18">
      <c r="A56" s="12">
        <v>3.07</v>
      </c>
      <c r="B56" s="18" t="s">
        <v>50</v>
      </c>
      <c r="C56" s="14" t="s">
        <v>6</v>
      </c>
      <c r="D56" s="27">
        <f>+D55</f>
        <v>120000</v>
      </c>
      <c r="E56" s="21">
        <v>25400</v>
      </c>
    </row>
    <row r="57" spans="1:5" ht="18">
      <c r="A57" s="12">
        <v>2.0099999999999998</v>
      </c>
      <c r="B57" s="18" t="s">
        <v>136</v>
      </c>
      <c r="C57" s="14" t="s">
        <v>30</v>
      </c>
      <c r="D57" s="15">
        <v>150000</v>
      </c>
      <c r="E57" s="19">
        <v>120</v>
      </c>
    </row>
    <row r="58" spans="1:5" ht="18">
      <c r="A58" s="12">
        <v>3.04</v>
      </c>
      <c r="B58" s="18" t="s">
        <v>47</v>
      </c>
      <c r="C58" s="14" t="s">
        <v>3</v>
      </c>
      <c r="D58" s="20">
        <f>250*0.2*1*2</f>
        <v>100</v>
      </c>
      <c r="E58" s="21">
        <v>100000</v>
      </c>
    </row>
    <row r="59" spans="1:5" ht="21.5">
      <c r="A59" s="9">
        <v>3</v>
      </c>
      <c r="B59" s="23" t="s">
        <v>13</v>
      </c>
      <c r="C59" s="9"/>
      <c r="D59" s="10"/>
      <c r="E59" s="11"/>
    </row>
    <row r="60" spans="1:5" ht="18">
      <c r="A60" s="12">
        <v>3.02</v>
      </c>
      <c r="B60" s="13" t="s">
        <v>16</v>
      </c>
      <c r="C60" s="14" t="s">
        <v>6</v>
      </c>
      <c r="D60" s="29">
        <v>2780000</v>
      </c>
      <c r="E60" s="30">
        <v>4</v>
      </c>
    </row>
    <row r="61" spans="1:5" ht="18">
      <c r="A61" s="12">
        <v>3.02</v>
      </c>
      <c r="B61" s="18" t="s">
        <v>25</v>
      </c>
      <c r="C61" s="14" t="s">
        <v>6</v>
      </c>
      <c r="D61" s="29">
        <v>2780000</v>
      </c>
      <c r="E61" s="30">
        <v>7</v>
      </c>
    </row>
    <row r="62" spans="1:5" ht="18">
      <c r="A62" s="12">
        <v>3.03</v>
      </c>
      <c r="B62" s="18" t="s">
        <v>26</v>
      </c>
      <c r="C62" s="14" t="s">
        <v>6</v>
      </c>
      <c r="D62" s="29">
        <v>20000000</v>
      </c>
      <c r="E62" s="30">
        <v>2</v>
      </c>
    </row>
    <row r="63" spans="1:5" ht="18">
      <c r="A63" s="12">
        <v>3.01</v>
      </c>
      <c r="B63" s="13" t="s">
        <v>14</v>
      </c>
      <c r="C63" s="14" t="s">
        <v>15</v>
      </c>
      <c r="D63" s="29">
        <v>380000</v>
      </c>
      <c r="E63" s="30">
        <v>20</v>
      </c>
    </row>
    <row r="64" spans="1:5" ht="18">
      <c r="A64" s="12">
        <v>4.01</v>
      </c>
      <c r="B64" s="18" t="s">
        <v>35</v>
      </c>
      <c r="C64" s="14" t="s">
        <v>6</v>
      </c>
      <c r="D64" s="29">
        <v>410000</v>
      </c>
      <c r="E64" s="30">
        <v>4</v>
      </c>
    </row>
    <row r="65" spans="1:5" ht="18">
      <c r="A65" s="12">
        <v>3.02</v>
      </c>
      <c r="B65" s="13" t="s">
        <v>17</v>
      </c>
      <c r="C65" s="14" t="s">
        <v>6</v>
      </c>
      <c r="D65" s="29">
        <v>3900000</v>
      </c>
      <c r="E65" s="30">
        <v>8</v>
      </c>
    </row>
    <row r="66" spans="1:5" ht="21.5">
      <c r="A66" s="9">
        <v>3</v>
      </c>
      <c r="B66" s="31" t="s">
        <v>36</v>
      </c>
      <c r="C66" s="31"/>
      <c r="D66" s="10"/>
      <c r="E66" s="11"/>
    </row>
    <row r="67" spans="1:5" ht="18">
      <c r="A67" s="12">
        <v>3.02</v>
      </c>
      <c r="B67" s="18" t="s">
        <v>38</v>
      </c>
      <c r="C67" s="14" t="s">
        <v>6</v>
      </c>
      <c r="D67" s="15">
        <v>220000</v>
      </c>
      <c r="E67" s="17">
        <v>51</v>
      </c>
    </row>
    <row r="68" spans="1:5" ht="18">
      <c r="A68" s="12">
        <v>3.01</v>
      </c>
      <c r="B68" s="18" t="s">
        <v>37</v>
      </c>
      <c r="C68" s="14" t="s">
        <v>6</v>
      </c>
      <c r="D68" s="15">
        <v>358000</v>
      </c>
      <c r="E68" s="17">
        <v>116</v>
      </c>
    </row>
    <row r="69" spans="1:5" ht="18">
      <c r="A69" s="12">
        <v>3.03</v>
      </c>
      <c r="B69" s="18" t="s">
        <v>39</v>
      </c>
      <c r="C69" s="14" t="s">
        <v>6</v>
      </c>
      <c r="D69" s="15">
        <v>87000</v>
      </c>
      <c r="E69" s="17">
        <v>51</v>
      </c>
    </row>
    <row r="70" spans="1:5" ht="21.5">
      <c r="A70" s="9">
        <v>1</v>
      </c>
      <c r="B70" s="31" t="s">
        <v>51</v>
      </c>
      <c r="C70" s="31"/>
      <c r="D70" s="10"/>
      <c r="E70" s="11"/>
    </row>
    <row r="71" spans="1:5" ht="18">
      <c r="A71" s="12" t="s">
        <v>52</v>
      </c>
      <c r="B71" s="18" t="s">
        <v>53</v>
      </c>
      <c r="C71" s="14" t="s">
        <v>54</v>
      </c>
      <c r="D71" s="20">
        <v>3</v>
      </c>
      <c r="E71" s="21">
        <v>2500000</v>
      </c>
    </row>
    <row r="72" spans="1:5" ht="19.5">
      <c r="A72" s="32">
        <v>4</v>
      </c>
      <c r="B72" s="191" t="s">
        <v>66</v>
      </c>
      <c r="C72" s="191"/>
      <c r="D72" s="191"/>
      <c r="E72" s="191"/>
    </row>
    <row r="73" spans="1:5" ht="18">
      <c r="A73" s="12">
        <v>4.0199999999999996</v>
      </c>
      <c r="B73" s="18" t="s">
        <v>67</v>
      </c>
      <c r="C73" s="14" t="s">
        <v>1</v>
      </c>
      <c r="D73" s="28">
        <v>12000</v>
      </c>
      <c r="E73" s="19">
        <v>600</v>
      </c>
    </row>
    <row r="74" spans="1:5" ht="19.5">
      <c r="A74" s="32">
        <v>5</v>
      </c>
      <c r="B74" s="191" t="s">
        <v>68</v>
      </c>
      <c r="C74" s="191"/>
      <c r="D74" s="191"/>
      <c r="E74" s="191"/>
    </row>
    <row r="75" spans="1:5" ht="18">
      <c r="A75" s="12">
        <v>5.04</v>
      </c>
      <c r="B75" s="18" t="s">
        <v>72</v>
      </c>
      <c r="C75" s="14" t="s">
        <v>10</v>
      </c>
      <c r="D75" s="28">
        <v>17690</v>
      </c>
      <c r="E75" s="33">
        <v>100</v>
      </c>
    </row>
    <row r="76" spans="1:5" ht="18">
      <c r="A76" s="12">
        <v>5.01</v>
      </c>
      <c r="B76" s="18" t="s">
        <v>69</v>
      </c>
      <c r="C76" s="14" t="s">
        <v>6</v>
      </c>
      <c r="D76" s="28">
        <v>320000</v>
      </c>
      <c r="E76" s="33">
        <v>4</v>
      </c>
    </row>
    <row r="77" spans="1:5" ht="18">
      <c r="A77" s="12">
        <v>5.03</v>
      </c>
      <c r="B77" s="18" t="s">
        <v>71</v>
      </c>
      <c r="C77" s="14" t="s">
        <v>6</v>
      </c>
      <c r="D77" s="28">
        <v>89000</v>
      </c>
      <c r="E77" s="33">
        <f>+E76</f>
        <v>4</v>
      </c>
    </row>
    <row r="78" spans="1:5" ht="18">
      <c r="A78" s="12">
        <v>5.0199999999999996</v>
      </c>
      <c r="B78" s="18" t="s">
        <v>70</v>
      </c>
      <c r="C78" s="14" t="s">
        <v>6</v>
      </c>
      <c r="D78" s="28">
        <v>198000</v>
      </c>
      <c r="E78" s="33">
        <f>+E77</f>
        <v>4</v>
      </c>
    </row>
    <row r="79" spans="1:5" ht="19.5">
      <c r="A79" s="32">
        <v>6</v>
      </c>
      <c r="B79" s="191" t="s">
        <v>73</v>
      </c>
      <c r="C79" s="191"/>
      <c r="D79" s="191"/>
      <c r="E79" s="191"/>
    </row>
    <row r="80" spans="1:5" ht="18">
      <c r="A80" s="12">
        <v>6.03</v>
      </c>
      <c r="B80" s="18" t="s">
        <v>76</v>
      </c>
      <c r="C80" s="14" t="s">
        <v>6</v>
      </c>
      <c r="D80" s="28">
        <v>867000</v>
      </c>
      <c r="E80" s="33">
        <v>3</v>
      </c>
    </row>
    <row r="81" spans="1:5" ht="18">
      <c r="A81" s="12">
        <v>6.01</v>
      </c>
      <c r="B81" s="18" t="s">
        <v>74</v>
      </c>
      <c r="C81" s="14" t="s">
        <v>6</v>
      </c>
      <c r="D81" s="28">
        <v>1289000</v>
      </c>
      <c r="E81" s="33">
        <v>2</v>
      </c>
    </row>
    <row r="82" spans="1:5" ht="18">
      <c r="A82" s="12">
        <v>6.02</v>
      </c>
      <c r="B82" s="18" t="s">
        <v>75</v>
      </c>
      <c r="C82" s="14" t="s">
        <v>6</v>
      </c>
      <c r="D82" s="28">
        <v>1200000</v>
      </c>
      <c r="E82" s="33">
        <v>2</v>
      </c>
    </row>
    <row r="83" spans="1:5" ht="19.5">
      <c r="A83" s="32">
        <v>7</v>
      </c>
      <c r="B83" s="191" t="s">
        <v>77</v>
      </c>
      <c r="C83" s="191"/>
      <c r="D83" s="191"/>
      <c r="E83" s="191"/>
    </row>
    <row r="84" spans="1:5" ht="18">
      <c r="A84" s="12" t="s">
        <v>80</v>
      </c>
      <c r="B84" s="18" t="s">
        <v>81</v>
      </c>
      <c r="C84" s="14" t="s">
        <v>6</v>
      </c>
      <c r="D84" s="34">
        <v>1100000</v>
      </c>
      <c r="E84" s="33">
        <v>3</v>
      </c>
    </row>
    <row r="85" spans="1:5" ht="21.5">
      <c r="A85" s="9">
        <v>1</v>
      </c>
      <c r="B85" s="31" t="s">
        <v>82</v>
      </c>
      <c r="C85" s="31"/>
      <c r="D85" s="10"/>
      <c r="E85" s="11"/>
    </row>
    <row r="86" spans="1:5" ht="18">
      <c r="A86" s="35">
        <v>1.22</v>
      </c>
      <c r="B86" s="18" t="s">
        <v>104</v>
      </c>
      <c r="C86" s="14" t="s">
        <v>6</v>
      </c>
      <c r="D86" s="15">
        <v>600</v>
      </c>
      <c r="E86" s="19">
        <v>150</v>
      </c>
    </row>
    <row r="87" spans="1:5" ht="18">
      <c r="A87" s="12">
        <v>1.23</v>
      </c>
      <c r="B87" s="18" t="s">
        <v>104</v>
      </c>
      <c r="C87" s="14" t="s">
        <v>105</v>
      </c>
      <c r="D87" s="15">
        <v>58000</v>
      </c>
      <c r="E87" s="19">
        <v>6</v>
      </c>
    </row>
    <row r="88" spans="1:5" ht="18">
      <c r="A88" s="12">
        <v>1.21</v>
      </c>
      <c r="B88" s="18" t="s">
        <v>103</v>
      </c>
      <c r="C88" s="14" t="s">
        <v>6</v>
      </c>
      <c r="D88" s="15">
        <v>25000</v>
      </c>
      <c r="E88" s="19">
        <v>225</v>
      </c>
    </row>
    <row r="89" spans="1:5" ht="18">
      <c r="A89" s="35">
        <v>1.1399999999999999</v>
      </c>
      <c r="B89" s="18" t="s">
        <v>96</v>
      </c>
      <c r="C89" s="14" t="s">
        <v>6</v>
      </c>
      <c r="D89" s="15">
        <v>650</v>
      </c>
      <c r="E89" s="19">
        <v>450</v>
      </c>
    </row>
    <row r="90" spans="1:5" ht="18">
      <c r="A90" s="35">
        <v>1.1100000000000001</v>
      </c>
      <c r="B90" s="18" t="s">
        <v>93</v>
      </c>
      <c r="C90" s="14" t="s">
        <v>6</v>
      </c>
      <c r="D90" s="15">
        <v>3500</v>
      </c>
      <c r="E90" s="19">
        <v>180</v>
      </c>
    </row>
    <row r="91" spans="1:5" ht="18">
      <c r="A91" s="35">
        <v>1.06</v>
      </c>
      <c r="B91" s="18" t="s">
        <v>88</v>
      </c>
      <c r="C91" s="14" t="s">
        <v>6</v>
      </c>
      <c r="D91" s="34">
        <v>8000</v>
      </c>
      <c r="E91" s="19">
        <v>150</v>
      </c>
    </row>
    <row r="92" spans="1:5" ht="18">
      <c r="A92" s="35">
        <v>1.07</v>
      </c>
      <c r="B92" s="18" t="s">
        <v>89</v>
      </c>
      <c r="C92" s="14" t="s">
        <v>6</v>
      </c>
      <c r="D92" s="15">
        <v>4000</v>
      </c>
      <c r="E92" s="19">
        <v>120</v>
      </c>
    </row>
    <row r="93" spans="1:5" ht="18">
      <c r="A93" s="35">
        <v>1.08</v>
      </c>
      <c r="B93" s="18" t="s">
        <v>90</v>
      </c>
      <c r="C93" s="14" t="s">
        <v>6</v>
      </c>
      <c r="D93" s="15">
        <v>3500</v>
      </c>
      <c r="E93" s="19">
        <v>180</v>
      </c>
    </row>
    <row r="94" spans="1:5" ht="18">
      <c r="A94" s="35">
        <v>1.1499999999999999</v>
      </c>
      <c r="B94" s="18" t="s">
        <v>97</v>
      </c>
      <c r="C94" s="14" t="s">
        <v>6</v>
      </c>
      <c r="D94" s="15">
        <v>4200</v>
      </c>
      <c r="E94" s="19">
        <v>225</v>
      </c>
    </row>
    <row r="95" spans="1:5" ht="18">
      <c r="A95" s="35">
        <v>1.1200000000000001</v>
      </c>
      <c r="B95" s="18" t="s">
        <v>94</v>
      </c>
      <c r="C95" s="14" t="s">
        <v>6</v>
      </c>
      <c r="D95" s="34">
        <v>7000</v>
      </c>
      <c r="E95" s="19">
        <v>150</v>
      </c>
    </row>
    <row r="96" spans="1:5" ht="18">
      <c r="A96" s="35">
        <v>1.1299999999999999</v>
      </c>
      <c r="B96" s="18" t="s">
        <v>95</v>
      </c>
      <c r="C96" s="14" t="s">
        <v>6</v>
      </c>
      <c r="D96" s="15">
        <v>4000</v>
      </c>
      <c r="E96" s="19">
        <v>120</v>
      </c>
    </row>
    <row r="97" spans="1:5" ht="18">
      <c r="A97" s="35">
        <v>1.02</v>
      </c>
      <c r="B97" s="18" t="s">
        <v>84</v>
      </c>
      <c r="C97" s="14" t="s">
        <v>6</v>
      </c>
      <c r="D97" s="15">
        <v>350000</v>
      </c>
      <c r="E97" s="19">
        <v>150</v>
      </c>
    </row>
    <row r="98" spans="1:5" ht="18">
      <c r="A98" s="35" t="s">
        <v>52</v>
      </c>
      <c r="B98" s="18" t="s">
        <v>83</v>
      </c>
      <c r="C98" s="14" t="s">
        <v>6</v>
      </c>
      <c r="D98" s="15">
        <v>390000</v>
      </c>
      <c r="E98" s="19">
        <v>150</v>
      </c>
    </row>
    <row r="99" spans="1:5" ht="18">
      <c r="A99" s="35">
        <v>1.03</v>
      </c>
      <c r="B99" s="18" t="s">
        <v>85</v>
      </c>
      <c r="C99" s="14" t="s">
        <v>6</v>
      </c>
      <c r="D99" s="15">
        <v>230000</v>
      </c>
      <c r="E99" s="19">
        <v>120</v>
      </c>
    </row>
    <row r="100" spans="1:5" ht="18">
      <c r="A100" s="35">
        <v>1.04</v>
      </c>
      <c r="B100" s="18" t="s">
        <v>86</v>
      </c>
      <c r="C100" s="14" t="s">
        <v>6</v>
      </c>
      <c r="D100" s="15">
        <v>120000</v>
      </c>
      <c r="E100" s="19">
        <v>180</v>
      </c>
    </row>
    <row r="101" spans="1:5" ht="18">
      <c r="A101" s="12" t="s">
        <v>130</v>
      </c>
      <c r="B101" s="18" t="s">
        <v>100</v>
      </c>
      <c r="C101" s="14" t="s">
        <v>6</v>
      </c>
      <c r="D101" s="34">
        <v>450000</v>
      </c>
      <c r="E101" s="19">
        <v>225</v>
      </c>
    </row>
    <row r="102" spans="1:5" ht="18">
      <c r="A102" s="35">
        <v>1.19</v>
      </c>
      <c r="B102" s="18" t="s">
        <v>101</v>
      </c>
      <c r="C102" s="14" t="s">
        <v>6</v>
      </c>
      <c r="D102" s="15">
        <v>3150000</v>
      </c>
      <c r="E102" s="19">
        <v>12</v>
      </c>
    </row>
    <row r="103" spans="1:5" ht="18">
      <c r="A103" s="35">
        <v>1.0900000000000001</v>
      </c>
      <c r="B103" s="18" t="s">
        <v>91</v>
      </c>
      <c r="C103" s="14" t="s">
        <v>6</v>
      </c>
      <c r="D103" s="15">
        <v>17000</v>
      </c>
      <c r="E103" s="19">
        <v>180</v>
      </c>
    </row>
    <row r="104" spans="1:5" ht="18">
      <c r="A104" s="35">
        <v>1.1000000000000001</v>
      </c>
      <c r="B104" s="18" t="s">
        <v>92</v>
      </c>
      <c r="C104" s="14" t="s">
        <v>6</v>
      </c>
      <c r="D104" s="15">
        <v>5000</v>
      </c>
      <c r="E104" s="19">
        <v>75</v>
      </c>
    </row>
    <row r="105" spans="1:5" ht="18">
      <c r="A105" s="35">
        <v>1.1599999999999999</v>
      </c>
      <c r="B105" s="18" t="s">
        <v>98</v>
      </c>
      <c r="C105" s="14" t="s">
        <v>6</v>
      </c>
      <c r="D105" s="15">
        <v>106000</v>
      </c>
      <c r="E105" s="19">
        <v>24</v>
      </c>
    </row>
    <row r="106" spans="1:5" ht="18">
      <c r="A106" s="35">
        <v>1.17</v>
      </c>
      <c r="B106" s="18" t="s">
        <v>99</v>
      </c>
      <c r="C106" s="14" t="s">
        <v>6</v>
      </c>
      <c r="D106" s="15">
        <v>25000</v>
      </c>
      <c r="E106" s="19">
        <v>12</v>
      </c>
    </row>
    <row r="107" spans="1:5" ht="18">
      <c r="A107" s="35">
        <v>1.05</v>
      </c>
      <c r="B107" s="18" t="s">
        <v>87</v>
      </c>
      <c r="C107" s="14" t="s">
        <v>6</v>
      </c>
      <c r="D107" s="15">
        <v>8000</v>
      </c>
      <c r="E107" s="19">
        <v>150</v>
      </c>
    </row>
    <row r="108" spans="1:5" ht="18">
      <c r="A108" s="35">
        <v>1.2</v>
      </c>
      <c r="B108" s="18" t="s">
        <v>102</v>
      </c>
      <c r="C108" s="14" t="s">
        <v>6</v>
      </c>
      <c r="D108" s="15">
        <v>60000</v>
      </c>
      <c r="E108" s="19">
        <v>6</v>
      </c>
    </row>
    <row r="109" spans="1:5" ht="21.5">
      <c r="A109" s="9">
        <v>2</v>
      </c>
      <c r="B109" s="31" t="s">
        <v>106</v>
      </c>
      <c r="C109" s="31"/>
      <c r="D109" s="10"/>
      <c r="E109" s="11"/>
    </row>
    <row r="110" spans="1:5" ht="18">
      <c r="A110" s="12">
        <v>2.0099999999999998</v>
      </c>
      <c r="B110" s="18" t="s">
        <v>107</v>
      </c>
      <c r="C110" s="14" t="s">
        <v>6</v>
      </c>
      <c r="D110" s="15">
        <v>33000</v>
      </c>
      <c r="E110" s="19">
        <v>90</v>
      </c>
    </row>
    <row r="111" spans="1:5" ht="18">
      <c r="A111" s="12">
        <v>2.06</v>
      </c>
      <c r="B111" s="18" t="s">
        <v>113</v>
      </c>
      <c r="C111" s="14" t="s">
        <v>6</v>
      </c>
      <c r="D111" s="15">
        <v>9500</v>
      </c>
      <c r="E111" s="19">
        <v>45</v>
      </c>
    </row>
    <row r="112" spans="1:5" ht="18">
      <c r="A112" s="12">
        <v>2.0299999999999998</v>
      </c>
      <c r="B112" s="18" t="s">
        <v>110</v>
      </c>
      <c r="C112" s="14" t="s">
        <v>109</v>
      </c>
      <c r="D112" s="15">
        <v>160000</v>
      </c>
      <c r="E112" s="19">
        <v>12</v>
      </c>
    </row>
    <row r="113" spans="1:5" ht="18">
      <c r="A113" s="12">
        <v>2.0499999999999998</v>
      </c>
      <c r="B113" s="18" t="s">
        <v>112</v>
      </c>
      <c r="C113" s="14" t="s">
        <v>6</v>
      </c>
      <c r="D113" s="15">
        <v>14700</v>
      </c>
      <c r="E113" s="19">
        <v>75</v>
      </c>
    </row>
    <row r="114" spans="1:5" ht="18">
      <c r="A114" s="12">
        <v>2.04</v>
      </c>
      <c r="B114" s="18" t="s">
        <v>111</v>
      </c>
      <c r="C114" s="14" t="s">
        <v>6</v>
      </c>
      <c r="D114" s="15">
        <v>30000</v>
      </c>
      <c r="E114" s="19">
        <v>90</v>
      </c>
    </row>
    <row r="115" spans="1:5" ht="21.5">
      <c r="A115" s="9">
        <v>4</v>
      </c>
      <c r="B115" s="31" t="s">
        <v>156</v>
      </c>
      <c r="C115" s="31"/>
      <c r="D115" s="10"/>
      <c r="E115" s="11"/>
    </row>
    <row r="116" spans="1:5" ht="18">
      <c r="A116" s="12">
        <v>4.03</v>
      </c>
      <c r="B116" s="18" t="s">
        <v>159</v>
      </c>
      <c r="C116" s="14" t="s">
        <v>6</v>
      </c>
      <c r="D116" s="36">
        <f>130000*4+40000</f>
        <v>560000</v>
      </c>
      <c r="E116" s="30">
        <v>1</v>
      </c>
    </row>
    <row r="117" spans="1:5" ht="18">
      <c r="A117" s="12">
        <v>4.0199999999999996</v>
      </c>
      <c r="B117" s="18" t="s">
        <v>158</v>
      </c>
      <c r="C117" s="14" t="s">
        <v>6</v>
      </c>
      <c r="D117" s="36">
        <v>645000</v>
      </c>
      <c r="E117" s="30">
        <v>2</v>
      </c>
    </row>
    <row r="118" spans="1:5" ht="18">
      <c r="A118" s="12">
        <v>4.01</v>
      </c>
      <c r="B118" s="18" t="s">
        <v>157</v>
      </c>
      <c r="C118" s="14" t="s">
        <v>150</v>
      </c>
      <c r="D118" s="29">
        <v>180000</v>
      </c>
      <c r="E118" s="30">
        <v>10</v>
      </c>
    </row>
  </sheetData>
  <sortState xmlns:xlrd2="http://schemas.microsoft.com/office/spreadsheetml/2017/richdata2" ref="A116:E118">
    <sortCondition ref="B116:B118"/>
  </sortState>
  <mergeCells count="4">
    <mergeCell ref="B72:E72"/>
    <mergeCell ref="B74:E74"/>
    <mergeCell ref="B79:E79"/>
    <mergeCell ref="B83:E83"/>
  </mergeCells>
  <pageMargins left="0.7" right="0.7" top="0.75" bottom="0.75" header="0.3" footer="0.3"/>
  <pageSetup paperSize="5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27EFB-3DA6-5C40-9305-0C4BF3DC6535}">
  <dimension ref="B1:G217"/>
  <sheetViews>
    <sheetView topLeftCell="F19" zoomScale="125" workbookViewId="0">
      <selection activeCell="C138" sqref="C138"/>
    </sheetView>
  </sheetViews>
  <sheetFormatPr baseColWidth="10" defaultRowHeight="15.5"/>
  <cols>
    <col min="2" max="2" width="10.83203125" style="40"/>
    <col min="3" max="3" width="124.83203125" style="40" bestFit="1" customWidth="1"/>
    <col min="4" max="4" width="13.33203125" style="40" bestFit="1" customWidth="1"/>
    <col min="5" max="5" width="10.83203125" style="43" bestFit="1"/>
    <col min="6" max="6" width="18.5" style="42" bestFit="1" customWidth="1"/>
  </cols>
  <sheetData>
    <row r="1" spans="2:6">
      <c r="C1" s="41"/>
      <c r="D1" s="41"/>
    </row>
    <row r="2" spans="2:6">
      <c r="B2" s="44"/>
      <c r="C2" s="45" t="s">
        <v>19</v>
      </c>
      <c r="D2" s="45" t="s">
        <v>20</v>
      </c>
      <c r="E2" s="46" t="s">
        <v>22</v>
      </c>
      <c r="F2" s="39" t="s">
        <v>21</v>
      </c>
    </row>
    <row r="3" spans="2:6">
      <c r="B3" s="45" t="s">
        <v>161</v>
      </c>
      <c r="C3" s="45" t="s">
        <v>23</v>
      </c>
      <c r="D3" s="45"/>
      <c r="E3" s="48"/>
      <c r="F3" s="47"/>
    </row>
    <row r="4" spans="2:6">
      <c r="B4" s="49"/>
      <c r="C4" s="85" t="s">
        <v>9</v>
      </c>
      <c r="D4" s="87" t="s">
        <v>10</v>
      </c>
      <c r="E4" s="52">
        <v>9090</v>
      </c>
      <c r="F4" s="50">
        <v>8900</v>
      </c>
    </row>
    <row r="5" spans="2:6">
      <c r="B5" s="49"/>
      <c r="C5" s="82" t="s">
        <v>152</v>
      </c>
      <c r="D5" s="49" t="s">
        <v>153</v>
      </c>
      <c r="E5" s="51">
        <v>1560</v>
      </c>
      <c r="F5" s="50">
        <v>6000</v>
      </c>
    </row>
    <row r="6" spans="2:6">
      <c r="B6" s="49"/>
      <c r="C6" s="85" t="s">
        <v>11</v>
      </c>
      <c r="D6" s="49" t="s">
        <v>3</v>
      </c>
      <c r="E6" s="56">
        <v>100</v>
      </c>
      <c r="F6" s="55">
        <f>3000*50</f>
        <v>150000</v>
      </c>
    </row>
    <row r="7" spans="2:6">
      <c r="B7" s="49"/>
      <c r="C7" s="83" t="s">
        <v>42</v>
      </c>
      <c r="D7" s="49" t="s">
        <v>3</v>
      </c>
      <c r="E7" s="51">
        <v>857</v>
      </c>
      <c r="F7" s="50">
        <v>75000</v>
      </c>
    </row>
    <row r="8" spans="2:6">
      <c r="B8" s="49"/>
      <c r="C8" s="83" t="s">
        <v>147</v>
      </c>
      <c r="D8" s="49" t="s">
        <v>3</v>
      </c>
      <c r="E8" s="51">
        <v>30</v>
      </c>
      <c r="F8" s="50">
        <v>70000</v>
      </c>
    </row>
    <row r="9" spans="2:6">
      <c r="B9" s="49"/>
      <c r="C9" s="85" t="s">
        <v>7</v>
      </c>
      <c r="D9" s="49" t="s">
        <v>3</v>
      </c>
      <c r="E9" s="52">
        <v>180</v>
      </c>
      <c r="F9" s="50">
        <v>170000</v>
      </c>
    </row>
    <row r="10" spans="2:6">
      <c r="B10" s="49"/>
      <c r="C10" s="84" t="s">
        <v>45</v>
      </c>
      <c r="D10" s="69" t="s">
        <v>3</v>
      </c>
      <c r="E10" s="70">
        <f>250*5.5*0.15</f>
        <v>206.25</v>
      </c>
      <c r="F10" s="71">
        <v>100000</v>
      </c>
    </row>
    <row r="11" spans="2:6">
      <c r="B11" s="49"/>
      <c r="C11" s="74" t="s">
        <v>12</v>
      </c>
      <c r="D11" s="69" t="s">
        <v>6</v>
      </c>
      <c r="E11" s="76">
        <v>4680</v>
      </c>
      <c r="F11" s="77">
        <v>8000</v>
      </c>
    </row>
    <row r="12" spans="2:6">
      <c r="B12" s="49"/>
      <c r="C12" s="83" t="s">
        <v>72</v>
      </c>
      <c r="D12" s="87" t="s">
        <v>10</v>
      </c>
      <c r="E12" s="61">
        <v>100</v>
      </c>
      <c r="F12" s="57">
        <v>17690</v>
      </c>
    </row>
    <row r="13" spans="2:6">
      <c r="B13" s="49"/>
      <c r="C13" s="68" t="s">
        <v>43</v>
      </c>
      <c r="D13" s="66" t="s">
        <v>44</v>
      </c>
      <c r="E13" s="70">
        <f>250*5.5*0.15*9</f>
        <v>1856.25</v>
      </c>
      <c r="F13" s="71">
        <v>27000</v>
      </c>
    </row>
    <row r="14" spans="2:6">
      <c r="B14" s="49"/>
      <c r="C14" s="38" t="s">
        <v>62</v>
      </c>
      <c r="D14" s="49" t="s">
        <v>1</v>
      </c>
      <c r="E14" s="51">
        <f>18*28</f>
        <v>504</v>
      </c>
      <c r="F14" s="57">
        <v>32000</v>
      </c>
    </row>
    <row r="15" spans="2:6">
      <c r="B15" s="49"/>
      <c r="C15" s="64" t="s">
        <v>63</v>
      </c>
      <c r="D15" s="86" t="s">
        <v>10</v>
      </c>
      <c r="E15" s="51">
        <f>30+30+20+20</f>
        <v>100</v>
      </c>
      <c r="F15" s="57">
        <f>+F14</f>
        <v>32000</v>
      </c>
    </row>
    <row r="16" spans="2:6">
      <c r="B16" s="49"/>
      <c r="C16" s="38" t="s">
        <v>143</v>
      </c>
      <c r="D16" s="49" t="s">
        <v>109</v>
      </c>
      <c r="E16" s="53">
        <v>1042</v>
      </c>
      <c r="F16" s="50">
        <v>28700</v>
      </c>
    </row>
    <row r="17" spans="2:7">
      <c r="B17" s="49"/>
      <c r="C17" s="64" t="s">
        <v>24</v>
      </c>
      <c r="D17" s="49" t="s">
        <v>6</v>
      </c>
      <c r="E17" s="54">
        <f>4*200*0.15*8</f>
        <v>960</v>
      </c>
      <c r="F17" s="50">
        <v>60000</v>
      </c>
    </row>
    <row r="18" spans="2:7">
      <c r="B18" s="49"/>
      <c r="C18" s="64" t="s">
        <v>33</v>
      </c>
      <c r="D18" s="49" t="s">
        <v>6</v>
      </c>
      <c r="E18" s="54">
        <v>11311.2</v>
      </c>
      <c r="F18" s="50">
        <v>42000</v>
      </c>
      <c r="G18" s="67"/>
    </row>
    <row r="19" spans="2:7">
      <c r="B19" s="49"/>
      <c r="C19" s="64" t="s">
        <v>107</v>
      </c>
      <c r="D19" s="66" t="s">
        <v>6</v>
      </c>
      <c r="E19" s="51">
        <v>90</v>
      </c>
      <c r="F19" s="50">
        <v>33000</v>
      </c>
    </row>
    <row r="20" spans="2:7">
      <c r="B20" s="49"/>
      <c r="C20" s="64" t="s">
        <v>145</v>
      </c>
      <c r="D20" s="86" t="s">
        <v>146</v>
      </c>
      <c r="E20" s="53">
        <v>260</v>
      </c>
      <c r="F20" s="50">
        <v>27000</v>
      </c>
    </row>
    <row r="21" spans="2:7">
      <c r="B21" s="49"/>
      <c r="C21" s="65" t="s">
        <v>5</v>
      </c>
      <c r="D21" s="66" t="s">
        <v>6</v>
      </c>
      <c r="E21" s="52">
        <f>120*4*0.15*10</f>
        <v>720</v>
      </c>
      <c r="F21" s="50">
        <v>57000</v>
      </c>
    </row>
    <row r="22" spans="2:7">
      <c r="B22" s="49"/>
      <c r="C22" s="64" t="s">
        <v>34</v>
      </c>
      <c r="D22" s="66" t="s">
        <v>6</v>
      </c>
      <c r="E22" s="81">
        <f>566*2</f>
        <v>1132</v>
      </c>
      <c r="F22" s="80">
        <v>40000</v>
      </c>
    </row>
    <row r="23" spans="2:7">
      <c r="B23" s="49"/>
      <c r="C23" s="64" t="s">
        <v>163</v>
      </c>
      <c r="D23" s="86" t="s">
        <v>155</v>
      </c>
      <c r="E23" s="51">
        <v>840</v>
      </c>
      <c r="F23" s="50">
        <f>+F17</f>
        <v>60000</v>
      </c>
    </row>
    <row r="24" spans="2:7">
      <c r="B24" s="62"/>
      <c r="C24" s="68" t="s">
        <v>104</v>
      </c>
      <c r="D24" s="69" t="s">
        <v>6</v>
      </c>
      <c r="E24" s="70">
        <v>150</v>
      </c>
      <c r="F24" s="73">
        <v>600</v>
      </c>
    </row>
    <row r="25" spans="2:7">
      <c r="B25" s="49"/>
      <c r="C25" s="64" t="s">
        <v>104</v>
      </c>
      <c r="D25" s="86" t="s">
        <v>105</v>
      </c>
      <c r="E25" s="79">
        <v>6</v>
      </c>
      <c r="F25" s="80">
        <v>58000</v>
      </c>
    </row>
    <row r="26" spans="2:7">
      <c r="B26" s="49"/>
      <c r="C26" s="38" t="s">
        <v>138</v>
      </c>
      <c r="D26" s="49" t="s">
        <v>30</v>
      </c>
      <c r="E26" s="51">
        <f>70*1.2</f>
        <v>84</v>
      </c>
      <c r="F26" s="50">
        <v>180000</v>
      </c>
    </row>
    <row r="27" spans="2:7">
      <c r="B27" s="49"/>
      <c r="C27" s="64" t="s">
        <v>148</v>
      </c>
      <c r="D27" s="49" t="s">
        <v>3</v>
      </c>
      <c r="E27" s="51">
        <v>30</v>
      </c>
      <c r="F27" s="50">
        <f>+F24</f>
        <v>600</v>
      </c>
    </row>
    <row r="28" spans="2:7">
      <c r="B28" s="49"/>
      <c r="C28" s="38" t="s">
        <v>8</v>
      </c>
      <c r="D28" s="49" t="s">
        <v>3</v>
      </c>
      <c r="E28" s="58">
        <v>180</v>
      </c>
      <c r="F28" s="50">
        <v>320000</v>
      </c>
    </row>
    <row r="29" spans="2:7">
      <c r="B29" s="49"/>
      <c r="C29" s="83" t="s">
        <v>69</v>
      </c>
      <c r="D29" s="49" t="s">
        <v>6</v>
      </c>
      <c r="E29" s="61">
        <v>4</v>
      </c>
      <c r="F29" s="57">
        <v>320000</v>
      </c>
    </row>
    <row r="30" spans="2:7">
      <c r="B30" s="49"/>
      <c r="C30" s="82" t="s">
        <v>134</v>
      </c>
      <c r="D30" s="49" t="s">
        <v>135</v>
      </c>
      <c r="E30" s="51">
        <v>350</v>
      </c>
      <c r="F30" s="50">
        <v>380000</v>
      </c>
    </row>
    <row r="31" spans="2:7">
      <c r="B31" s="49"/>
      <c r="C31" s="85" t="s">
        <v>2</v>
      </c>
      <c r="D31" s="49" t="s">
        <v>3</v>
      </c>
      <c r="E31" s="52">
        <v>180</v>
      </c>
      <c r="F31" s="50">
        <v>390000</v>
      </c>
    </row>
    <row r="32" spans="2:7">
      <c r="B32" s="49"/>
      <c r="C32" s="82" t="s">
        <v>142</v>
      </c>
      <c r="D32" s="49" t="s">
        <v>109</v>
      </c>
      <c r="E32" s="53">
        <v>26</v>
      </c>
      <c r="F32" s="50">
        <v>149000</v>
      </c>
    </row>
    <row r="33" spans="2:6">
      <c r="B33" s="49"/>
      <c r="C33" s="68" t="s">
        <v>58</v>
      </c>
      <c r="D33" s="69" t="s">
        <v>3</v>
      </c>
      <c r="E33" s="70">
        <f>250*0.2*5*1.4</f>
        <v>350</v>
      </c>
      <c r="F33" s="71">
        <v>179000</v>
      </c>
    </row>
    <row r="34" spans="2:6">
      <c r="B34" s="49"/>
      <c r="C34" s="38" t="s">
        <v>29</v>
      </c>
      <c r="D34" s="49" t="s">
        <v>30</v>
      </c>
      <c r="E34" s="54">
        <v>100</v>
      </c>
      <c r="F34" s="50">
        <v>220000</v>
      </c>
    </row>
    <row r="35" spans="2:6">
      <c r="B35" s="49"/>
      <c r="C35" s="38" t="s">
        <v>137</v>
      </c>
      <c r="D35" s="49" t="s">
        <v>30</v>
      </c>
      <c r="E35" s="51">
        <v>120</v>
      </c>
      <c r="F35" s="50">
        <v>280000</v>
      </c>
    </row>
    <row r="36" spans="2:6">
      <c r="B36" s="49"/>
      <c r="C36" s="38" t="s">
        <v>71</v>
      </c>
      <c r="D36" s="49" t="s">
        <v>6</v>
      </c>
      <c r="E36" s="61" t="e">
        <f>+#REF!</f>
        <v>#REF!</v>
      </c>
      <c r="F36" s="57">
        <v>89000</v>
      </c>
    </row>
    <row r="37" spans="2:6">
      <c r="B37" s="49"/>
      <c r="C37" s="38" t="s">
        <v>70</v>
      </c>
      <c r="D37" s="49" t="s">
        <v>6</v>
      </c>
      <c r="E37" s="61" t="e">
        <f>+#REF!</f>
        <v>#REF!</v>
      </c>
      <c r="F37" s="57">
        <v>198000</v>
      </c>
    </row>
    <row r="38" spans="2:6">
      <c r="B38" s="49"/>
      <c r="C38" s="38" t="s">
        <v>159</v>
      </c>
      <c r="D38" s="49" t="s">
        <v>6</v>
      </c>
      <c r="E38" s="60">
        <v>1</v>
      </c>
      <c r="F38" s="63">
        <f>130000*4+40000</f>
        <v>560000</v>
      </c>
    </row>
    <row r="39" spans="2:6">
      <c r="B39" s="49"/>
      <c r="C39" s="82" t="s">
        <v>140</v>
      </c>
      <c r="D39" s="49" t="s">
        <v>109</v>
      </c>
      <c r="E39" s="53">
        <v>213</v>
      </c>
      <c r="F39" s="50">
        <v>198000</v>
      </c>
    </row>
    <row r="40" spans="2:6">
      <c r="B40" s="49"/>
      <c r="C40" s="64" t="s">
        <v>160</v>
      </c>
      <c r="D40" s="49" t="s">
        <v>30</v>
      </c>
      <c r="E40" s="51">
        <v>250</v>
      </c>
      <c r="F40" s="50">
        <v>250000</v>
      </c>
    </row>
    <row r="41" spans="2:6">
      <c r="B41" s="49"/>
      <c r="C41" s="68" t="s">
        <v>56</v>
      </c>
      <c r="D41" s="69" t="s">
        <v>30</v>
      </c>
      <c r="E41" s="70">
        <f>70*2.55</f>
        <v>178.5</v>
      </c>
      <c r="F41" s="71">
        <v>150000</v>
      </c>
    </row>
    <row r="42" spans="2:6">
      <c r="B42" s="49"/>
      <c r="C42" s="64" t="s">
        <v>32</v>
      </c>
      <c r="D42" s="49" t="s">
        <v>30</v>
      </c>
      <c r="E42" s="54">
        <v>64</v>
      </c>
      <c r="F42" s="50">
        <v>150000</v>
      </c>
    </row>
    <row r="43" spans="2:6">
      <c r="B43" s="49"/>
      <c r="C43" s="64" t="s">
        <v>113</v>
      </c>
      <c r="D43" s="49" t="s">
        <v>6</v>
      </c>
      <c r="E43" s="51">
        <v>45</v>
      </c>
      <c r="F43" s="50">
        <v>9500</v>
      </c>
    </row>
    <row r="44" spans="2:6">
      <c r="B44" s="49"/>
      <c r="C44" s="64" t="s">
        <v>158</v>
      </c>
      <c r="D44" s="49" t="s">
        <v>6</v>
      </c>
      <c r="E44" s="60">
        <v>2</v>
      </c>
      <c r="F44" s="63">
        <v>645000</v>
      </c>
    </row>
    <row r="45" spans="2:6">
      <c r="B45" s="49"/>
      <c r="C45" s="65" t="s">
        <v>14</v>
      </c>
      <c r="D45" s="49" t="s">
        <v>15</v>
      </c>
      <c r="E45" s="60">
        <v>20</v>
      </c>
      <c r="F45" s="59">
        <v>380000</v>
      </c>
    </row>
    <row r="46" spans="2:6">
      <c r="B46" s="49"/>
      <c r="C46" s="64" t="s">
        <v>157</v>
      </c>
      <c r="D46" s="49" t="s">
        <v>150</v>
      </c>
      <c r="E46" s="60">
        <v>10</v>
      </c>
      <c r="F46" s="59">
        <v>180000</v>
      </c>
    </row>
    <row r="47" spans="2:6">
      <c r="B47" s="49"/>
      <c r="C47" s="64" t="s">
        <v>35</v>
      </c>
      <c r="D47" s="49" t="s">
        <v>6</v>
      </c>
      <c r="E47" s="60">
        <v>4</v>
      </c>
      <c r="F47" s="59">
        <v>410000</v>
      </c>
    </row>
    <row r="48" spans="2:6">
      <c r="B48" s="49"/>
      <c r="C48" s="38" t="s">
        <v>149</v>
      </c>
      <c r="D48" s="49" t="s">
        <v>150</v>
      </c>
      <c r="E48" s="51">
        <v>2</v>
      </c>
      <c r="F48" s="50">
        <v>390000</v>
      </c>
    </row>
    <row r="49" spans="2:6">
      <c r="B49" s="49"/>
      <c r="C49" s="38" t="s">
        <v>151</v>
      </c>
      <c r="D49" s="49" t="s">
        <v>146</v>
      </c>
      <c r="E49" s="53">
        <v>403</v>
      </c>
      <c r="F49" s="50">
        <v>1200</v>
      </c>
    </row>
    <row r="50" spans="2:6">
      <c r="B50" s="49"/>
      <c r="C50" s="68" t="s">
        <v>103</v>
      </c>
      <c r="D50" s="69" t="s">
        <v>6</v>
      </c>
      <c r="E50" s="70">
        <v>225</v>
      </c>
      <c r="F50" s="73">
        <v>25000</v>
      </c>
    </row>
    <row r="51" spans="2:6">
      <c r="B51" s="62"/>
      <c r="C51" s="68" t="s">
        <v>96</v>
      </c>
      <c r="D51" s="69" t="s">
        <v>6</v>
      </c>
      <c r="E51" s="70">
        <v>450</v>
      </c>
      <c r="F51" s="73">
        <v>650</v>
      </c>
    </row>
    <row r="52" spans="2:6">
      <c r="B52" s="62"/>
      <c r="C52" s="68" t="s">
        <v>93</v>
      </c>
      <c r="D52" s="69" t="s">
        <v>6</v>
      </c>
      <c r="E52" s="70">
        <v>180</v>
      </c>
      <c r="F52" s="73">
        <v>3500</v>
      </c>
    </row>
    <row r="53" spans="2:6">
      <c r="B53" s="62"/>
      <c r="C53" s="68" t="s">
        <v>88</v>
      </c>
      <c r="D53" s="69" t="s">
        <v>6</v>
      </c>
      <c r="E53" s="70">
        <v>150</v>
      </c>
      <c r="F53" s="78">
        <v>8000</v>
      </c>
    </row>
    <row r="54" spans="2:6">
      <c r="B54" s="62"/>
      <c r="C54" s="68" t="s">
        <v>89</v>
      </c>
      <c r="D54" s="69" t="s">
        <v>6</v>
      </c>
      <c r="E54" s="70">
        <v>120</v>
      </c>
      <c r="F54" s="73">
        <v>4000</v>
      </c>
    </row>
    <row r="55" spans="2:6">
      <c r="B55" s="62"/>
      <c r="C55" s="68" t="s">
        <v>90</v>
      </c>
      <c r="D55" s="69" t="s">
        <v>6</v>
      </c>
      <c r="E55" s="70">
        <v>180</v>
      </c>
      <c r="F55" s="73">
        <v>3500</v>
      </c>
    </row>
    <row r="56" spans="2:6">
      <c r="B56" s="62"/>
      <c r="C56" s="68" t="s">
        <v>97</v>
      </c>
      <c r="D56" s="69" t="s">
        <v>6</v>
      </c>
      <c r="E56" s="70">
        <v>225</v>
      </c>
      <c r="F56" s="73">
        <v>4200</v>
      </c>
    </row>
    <row r="57" spans="2:6">
      <c r="B57" s="49"/>
      <c r="C57" s="74" t="s">
        <v>0</v>
      </c>
      <c r="D57" s="69" t="s">
        <v>1</v>
      </c>
      <c r="E57" s="75">
        <v>8185</v>
      </c>
      <c r="F57" s="73">
        <v>2400</v>
      </c>
    </row>
    <row r="58" spans="2:6">
      <c r="B58" s="62"/>
      <c r="C58" s="68" t="s">
        <v>94</v>
      </c>
      <c r="D58" s="69" t="s">
        <v>6</v>
      </c>
      <c r="E58" s="70">
        <v>150</v>
      </c>
      <c r="F58" s="78">
        <v>7000</v>
      </c>
    </row>
    <row r="59" spans="2:6">
      <c r="B59" s="62"/>
      <c r="C59" s="68" t="s">
        <v>95</v>
      </c>
      <c r="D59" s="69" t="s">
        <v>6</v>
      </c>
      <c r="E59" s="70">
        <v>120</v>
      </c>
      <c r="F59" s="73">
        <v>4000</v>
      </c>
    </row>
    <row r="60" spans="2:6">
      <c r="B60" s="62"/>
      <c r="C60" s="68" t="s">
        <v>84</v>
      </c>
      <c r="D60" s="69" t="s">
        <v>6</v>
      </c>
      <c r="E60" s="70">
        <v>150</v>
      </c>
      <c r="F60" s="73">
        <v>350000</v>
      </c>
    </row>
    <row r="61" spans="2:6">
      <c r="B61" s="62"/>
      <c r="C61" s="68" t="s">
        <v>83</v>
      </c>
      <c r="D61" s="69" t="s">
        <v>6</v>
      </c>
      <c r="E61" s="70">
        <v>150</v>
      </c>
      <c r="F61" s="73">
        <v>390000</v>
      </c>
    </row>
    <row r="62" spans="2:6">
      <c r="B62" s="62"/>
      <c r="C62" s="68" t="s">
        <v>85</v>
      </c>
      <c r="D62" s="69" t="s">
        <v>6</v>
      </c>
      <c r="E62" s="70">
        <v>120</v>
      </c>
      <c r="F62" s="73">
        <v>230000</v>
      </c>
    </row>
    <row r="63" spans="2:6">
      <c r="B63" s="62"/>
      <c r="C63" s="68" t="s">
        <v>86</v>
      </c>
      <c r="D63" s="69" t="s">
        <v>6</v>
      </c>
      <c r="E63" s="70">
        <v>180</v>
      </c>
      <c r="F63" s="73">
        <v>120000</v>
      </c>
    </row>
    <row r="64" spans="2:6">
      <c r="B64" s="49"/>
      <c r="C64" s="68" t="s">
        <v>100</v>
      </c>
      <c r="D64" s="69" t="s">
        <v>6</v>
      </c>
      <c r="E64" s="70">
        <v>225</v>
      </c>
      <c r="F64" s="78">
        <v>450000</v>
      </c>
    </row>
    <row r="65" spans="2:6">
      <c r="B65" s="62"/>
      <c r="C65" s="68" t="s">
        <v>101</v>
      </c>
      <c r="D65" s="69" t="s">
        <v>6</v>
      </c>
      <c r="E65" s="70">
        <v>12</v>
      </c>
      <c r="F65" s="73">
        <v>3150000</v>
      </c>
    </row>
    <row r="66" spans="2:6">
      <c r="B66" s="62"/>
      <c r="C66" s="68" t="s">
        <v>91</v>
      </c>
      <c r="D66" s="69" t="s">
        <v>6</v>
      </c>
      <c r="E66" s="70">
        <v>180</v>
      </c>
      <c r="F66" s="73">
        <v>17000</v>
      </c>
    </row>
    <row r="67" spans="2:6">
      <c r="B67" s="62"/>
      <c r="C67" s="68" t="s">
        <v>92</v>
      </c>
      <c r="D67" s="69" t="s">
        <v>6</v>
      </c>
      <c r="E67" s="70">
        <v>75</v>
      </c>
      <c r="F67" s="73">
        <v>5000</v>
      </c>
    </row>
    <row r="68" spans="2:6">
      <c r="B68" s="62"/>
      <c r="C68" s="68" t="s">
        <v>98</v>
      </c>
      <c r="D68" s="69" t="s">
        <v>6</v>
      </c>
      <c r="E68" s="70">
        <v>24</v>
      </c>
      <c r="F68" s="73">
        <v>106000</v>
      </c>
    </row>
    <row r="69" spans="2:6">
      <c r="B69" s="62"/>
      <c r="C69" s="68" t="s">
        <v>99</v>
      </c>
      <c r="D69" s="69" t="s">
        <v>6</v>
      </c>
      <c r="E69" s="70">
        <v>12</v>
      </c>
      <c r="F69" s="73">
        <v>25000</v>
      </c>
    </row>
    <row r="70" spans="2:6">
      <c r="B70" s="62"/>
      <c r="C70" s="68" t="s">
        <v>162</v>
      </c>
      <c r="D70" s="69" t="s">
        <v>6</v>
      </c>
      <c r="E70" s="70">
        <v>150</v>
      </c>
      <c r="F70" s="73">
        <v>8000</v>
      </c>
    </row>
    <row r="71" spans="2:6">
      <c r="B71" s="62"/>
      <c r="C71" s="68" t="s">
        <v>102</v>
      </c>
      <c r="D71" s="69" t="s">
        <v>6</v>
      </c>
      <c r="E71" s="70">
        <v>6</v>
      </c>
      <c r="F71" s="73">
        <v>60000</v>
      </c>
    </row>
    <row r="72" spans="2:6">
      <c r="B72" s="49"/>
      <c r="C72" s="38" t="s">
        <v>27</v>
      </c>
      <c r="D72" s="49" t="s">
        <v>3</v>
      </c>
      <c r="E72" s="54">
        <v>3000</v>
      </c>
      <c r="F72" s="50">
        <v>28571.43</v>
      </c>
    </row>
    <row r="73" spans="2:6">
      <c r="B73" s="49"/>
      <c r="C73" s="38" t="s">
        <v>28</v>
      </c>
      <c r="D73" s="49" t="s">
        <v>3</v>
      </c>
      <c r="E73" s="54">
        <v>3000</v>
      </c>
      <c r="F73" s="50">
        <v>61750</v>
      </c>
    </row>
    <row r="74" spans="2:6">
      <c r="B74" s="49"/>
      <c r="C74" s="64" t="s">
        <v>110</v>
      </c>
      <c r="D74" s="66" t="s">
        <v>109</v>
      </c>
      <c r="E74" s="79">
        <v>12</v>
      </c>
      <c r="F74" s="80">
        <v>160000</v>
      </c>
    </row>
    <row r="75" spans="2:6">
      <c r="B75" s="49"/>
      <c r="C75" s="64" t="s">
        <v>144</v>
      </c>
      <c r="D75" s="66" t="s">
        <v>3</v>
      </c>
      <c r="E75" s="79">
        <f>+E74/7*0.8</f>
        <v>1.3714285714285714</v>
      </c>
      <c r="F75" s="80">
        <v>120000</v>
      </c>
    </row>
    <row r="76" spans="2:6">
      <c r="B76" s="49"/>
      <c r="C76" s="68" t="s">
        <v>46</v>
      </c>
      <c r="D76" s="69" t="s">
        <v>3</v>
      </c>
      <c r="E76" s="70">
        <f>250*5.5*0.15</f>
        <v>206.25</v>
      </c>
      <c r="F76" s="71">
        <f>2000000/15</f>
        <v>133333.33333333334</v>
      </c>
    </row>
    <row r="77" spans="2:6">
      <c r="B77" s="49"/>
      <c r="C77" s="68" t="s">
        <v>38</v>
      </c>
      <c r="D77" s="69" t="s">
        <v>6</v>
      </c>
      <c r="E77" s="75">
        <v>51</v>
      </c>
      <c r="F77" s="73">
        <v>220000</v>
      </c>
    </row>
    <row r="78" spans="2:6">
      <c r="B78" s="49"/>
      <c r="C78" s="68" t="s">
        <v>37</v>
      </c>
      <c r="D78" s="69" t="s">
        <v>6</v>
      </c>
      <c r="E78" s="75">
        <v>116</v>
      </c>
      <c r="F78" s="73">
        <v>358000</v>
      </c>
    </row>
    <row r="79" spans="2:6">
      <c r="B79" s="49"/>
      <c r="C79" s="38" t="s">
        <v>41</v>
      </c>
      <c r="D79" s="49" t="s">
        <v>6</v>
      </c>
      <c r="E79" s="51">
        <v>60</v>
      </c>
      <c r="F79" s="50">
        <v>30000</v>
      </c>
    </row>
    <row r="80" spans="2:6">
      <c r="B80" s="49"/>
      <c r="C80" s="38" t="s">
        <v>61</v>
      </c>
      <c r="D80" s="49" t="s">
        <v>6</v>
      </c>
      <c r="E80" s="51">
        <f>+(166.666666666667)*2</f>
        <v>333.333333333334</v>
      </c>
      <c r="F80" s="50">
        <v>38000</v>
      </c>
    </row>
    <row r="81" spans="2:6">
      <c r="B81" s="49"/>
      <c r="C81" s="38" t="s">
        <v>60</v>
      </c>
      <c r="D81" s="49" t="s">
        <v>6</v>
      </c>
      <c r="E81" s="51">
        <v>660</v>
      </c>
      <c r="F81" s="50">
        <v>28000</v>
      </c>
    </row>
    <row r="82" spans="2:6">
      <c r="B82" s="49"/>
      <c r="C82" s="38" t="s">
        <v>65</v>
      </c>
      <c r="D82" s="49" t="s">
        <v>6</v>
      </c>
      <c r="E82" s="51">
        <v>50</v>
      </c>
      <c r="F82" s="57">
        <v>31000</v>
      </c>
    </row>
    <row r="83" spans="2:6">
      <c r="B83" s="49"/>
      <c r="C83" s="68" t="s">
        <v>49</v>
      </c>
      <c r="D83" s="69" t="s">
        <v>6</v>
      </c>
      <c r="E83" s="70">
        <f>+(250*2)/12</f>
        <v>41.666666666666664</v>
      </c>
      <c r="F83" s="71">
        <v>19200</v>
      </c>
    </row>
    <row r="84" spans="2:6">
      <c r="B84" s="49"/>
      <c r="C84" s="38" t="s">
        <v>64</v>
      </c>
      <c r="D84" s="49" t="s">
        <v>6</v>
      </c>
      <c r="E84" s="51">
        <v>250</v>
      </c>
      <c r="F84" s="57">
        <v>21000</v>
      </c>
    </row>
    <row r="85" spans="2:6">
      <c r="B85" s="49"/>
      <c r="C85" s="38" t="s">
        <v>40</v>
      </c>
      <c r="D85" s="49" t="s">
        <v>6</v>
      </c>
      <c r="E85" s="51">
        <v>150</v>
      </c>
      <c r="F85" s="50">
        <v>120000</v>
      </c>
    </row>
    <row r="86" spans="2:6">
      <c r="B86" s="49"/>
      <c r="C86" s="68" t="s">
        <v>48</v>
      </c>
      <c r="D86" s="69" t="s">
        <v>6</v>
      </c>
      <c r="E86" s="70">
        <f>+(200/(2.5))</f>
        <v>80</v>
      </c>
      <c r="F86" s="71">
        <v>139000</v>
      </c>
    </row>
    <row r="87" spans="2:6">
      <c r="B87" s="49"/>
      <c r="C87" s="38" t="s">
        <v>59</v>
      </c>
      <c r="D87" s="49" t="s">
        <v>6</v>
      </c>
      <c r="E87" s="51">
        <f>1000/(2)</f>
        <v>500</v>
      </c>
      <c r="F87" s="50">
        <v>120000</v>
      </c>
    </row>
    <row r="88" spans="2:6">
      <c r="B88" s="49"/>
      <c r="C88" s="38" t="s">
        <v>112</v>
      </c>
      <c r="D88" s="49" t="s">
        <v>6</v>
      </c>
      <c r="E88" s="51">
        <v>75</v>
      </c>
      <c r="F88" s="50">
        <v>14700</v>
      </c>
    </row>
    <row r="89" spans="2:6">
      <c r="B89" s="49"/>
      <c r="C89" s="68" t="s">
        <v>50</v>
      </c>
      <c r="D89" s="69" t="s">
        <v>6</v>
      </c>
      <c r="E89" s="72">
        <v>42</v>
      </c>
      <c r="F89" s="73">
        <v>25400</v>
      </c>
    </row>
    <row r="90" spans="2:6">
      <c r="B90" s="49"/>
      <c r="C90" s="38" t="s">
        <v>111</v>
      </c>
      <c r="D90" s="49" t="s">
        <v>6</v>
      </c>
      <c r="E90" s="51">
        <v>90</v>
      </c>
      <c r="F90" s="50">
        <v>30000</v>
      </c>
    </row>
    <row r="91" spans="2:6">
      <c r="B91" s="49"/>
      <c r="C91" s="82" t="s">
        <v>136</v>
      </c>
      <c r="D91" s="49" t="s">
        <v>30</v>
      </c>
      <c r="E91" s="51">
        <v>120</v>
      </c>
      <c r="F91" s="50">
        <v>150000</v>
      </c>
    </row>
    <row r="92" spans="2:6">
      <c r="B92" s="49"/>
      <c r="C92" s="82" t="s">
        <v>31</v>
      </c>
      <c r="D92" s="49" t="s">
        <v>30</v>
      </c>
      <c r="E92" s="54">
        <v>50</v>
      </c>
      <c r="F92" s="50">
        <v>150000</v>
      </c>
    </row>
    <row r="93" spans="2:6">
      <c r="B93" s="49"/>
      <c r="C93" s="68" t="s">
        <v>39</v>
      </c>
      <c r="D93" s="69" t="s">
        <v>6</v>
      </c>
      <c r="E93" s="75">
        <v>51</v>
      </c>
      <c r="F93" s="73">
        <v>87000</v>
      </c>
    </row>
    <row r="94" spans="2:6">
      <c r="B94" s="49"/>
      <c r="C94" s="68" t="s">
        <v>47</v>
      </c>
      <c r="D94" s="69" t="s">
        <v>3</v>
      </c>
      <c r="E94" s="70">
        <f>250*0.2*1*2</f>
        <v>100</v>
      </c>
      <c r="F94" s="71">
        <v>100000</v>
      </c>
    </row>
    <row r="95" spans="2:6">
      <c r="C95" s="90" t="s">
        <v>261</v>
      </c>
      <c r="D95" s="89" t="s">
        <v>167</v>
      </c>
    </row>
    <row r="96" spans="2:6">
      <c r="C96" s="90" t="s">
        <v>262</v>
      </c>
      <c r="D96" s="89" t="s">
        <v>167</v>
      </c>
    </row>
    <row r="97" spans="2:4">
      <c r="B97" s="89"/>
      <c r="C97" s="90" t="s">
        <v>731</v>
      </c>
      <c r="D97" s="89" t="s">
        <v>732</v>
      </c>
    </row>
    <row r="98" spans="2:4">
      <c r="B98" s="89"/>
      <c r="C98" s="90" t="s">
        <v>733</v>
      </c>
      <c r="D98" s="89" t="s">
        <v>224</v>
      </c>
    </row>
    <row r="99" spans="2:4">
      <c r="B99" s="89"/>
      <c r="C99" s="90" t="s">
        <v>734</v>
      </c>
      <c r="D99" s="89" t="s">
        <v>167</v>
      </c>
    </row>
    <row r="100" spans="2:4">
      <c r="B100" s="89"/>
      <c r="C100" s="90" t="s">
        <v>735</v>
      </c>
      <c r="D100" s="89" t="s">
        <v>167</v>
      </c>
    </row>
    <row r="101" spans="2:4">
      <c r="B101" s="89"/>
      <c r="C101" s="90" t="s">
        <v>736</v>
      </c>
      <c r="D101" s="89" t="s">
        <v>732</v>
      </c>
    </row>
    <row r="102" spans="2:4">
      <c r="B102" s="89"/>
      <c r="C102" s="90" t="s">
        <v>737</v>
      </c>
      <c r="D102" s="89" t="s">
        <v>167</v>
      </c>
    </row>
    <row r="103" spans="2:4">
      <c r="B103" s="89"/>
      <c r="C103" s="90" t="s">
        <v>738</v>
      </c>
      <c r="D103" s="89" t="s">
        <v>167</v>
      </c>
    </row>
    <row r="104" spans="2:4">
      <c r="B104" s="89"/>
      <c r="C104" s="90" t="s">
        <v>739</v>
      </c>
      <c r="D104" s="89" t="s">
        <v>167</v>
      </c>
    </row>
    <row r="105" spans="2:4">
      <c r="B105" s="89"/>
      <c r="C105" s="90" t="s">
        <v>740</v>
      </c>
      <c r="D105" s="89" t="s">
        <v>732</v>
      </c>
    </row>
    <row r="106" spans="2:4">
      <c r="B106" s="89"/>
      <c r="C106" s="90" t="s">
        <v>755</v>
      </c>
      <c r="D106" s="89" t="s">
        <v>167</v>
      </c>
    </row>
    <row r="107" spans="2:4">
      <c r="B107" s="89"/>
      <c r="C107" s="90" t="s">
        <v>756</v>
      </c>
      <c r="D107" s="89" t="s">
        <v>167</v>
      </c>
    </row>
    <row r="108" spans="2:4">
      <c r="B108" s="89"/>
      <c r="C108" s="90" t="s">
        <v>757</v>
      </c>
      <c r="D108" s="89" t="s">
        <v>167</v>
      </c>
    </row>
    <row r="109" spans="2:4">
      <c r="B109" s="89"/>
      <c r="C109" s="90" t="s">
        <v>758</v>
      </c>
      <c r="D109" s="89" t="s">
        <v>167</v>
      </c>
    </row>
    <row r="110" spans="2:4">
      <c r="B110" s="89"/>
      <c r="C110" s="90" t="s">
        <v>1014</v>
      </c>
      <c r="D110" s="89" t="s">
        <v>167</v>
      </c>
    </row>
    <row r="111" spans="2:4">
      <c r="B111" s="89"/>
      <c r="C111" s="90" t="s">
        <v>1015</v>
      </c>
      <c r="D111" s="89" t="s">
        <v>167</v>
      </c>
    </row>
    <row r="112" spans="2:4">
      <c r="B112" s="89"/>
      <c r="C112" s="90" t="s">
        <v>1016</v>
      </c>
      <c r="D112" s="89" t="s">
        <v>167</v>
      </c>
    </row>
    <row r="113" spans="2:4">
      <c r="B113" s="89"/>
      <c r="C113" s="90" t="s">
        <v>1017</v>
      </c>
      <c r="D113" s="89" t="s">
        <v>167</v>
      </c>
    </row>
    <row r="114" spans="2:4">
      <c r="B114" s="89"/>
      <c r="C114" s="90" t="s">
        <v>1018</v>
      </c>
      <c r="D114" s="89" t="s">
        <v>167</v>
      </c>
    </row>
    <row r="115" spans="2:4">
      <c r="B115" s="89"/>
      <c r="C115" s="90" t="s">
        <v>1019</v>
      </c>
      <c r="D115" s="89" t="s">
        <v>224</v>
      </c>
    </row>
    <row r="116" spans="2:4">
      <c r="B116" s="89"/>
      <c r="C116" s="90" t="s">
        <v>1020</v>
      </c>
      <c r="D116" s="89" t="s">
        <v>167</v>
      </c>
    </row>
    <row r="117" spans="2:4">
      <c r="B117" s="89"/>
      <c r="C117" s="90" t="s">
        <v>1021</v>
      </c>
      <c r="D117" s="89" t="s">
        <v>167</v>
      </c>
    </row>
    <row r="118" spans="2:4">
      <c r="B118" s="89"/>
      <c r="C118" s="90" t="s">
        <v>1022</v>
      </c>
      <c r="D118" s="89" t="s">
        <v>224</v>
      </c>
    </row>
    <row r="119" spans="2:4">
      <c r="B119" s="89"/>
      <c r="C119" s="90" t="s">
        <v>1023</v>
      </c>
      <c r="D119" s="89" t="s">
        <v>167</v>
      </c>
    </row>
    <row r="120" spans="2:4">
      <c r="B120" s="89"/>
      <c r="C120" s="90" t="s">
        <v>1024</v>
      </c>
      <c r="D120" s="89" t="s">
        <v>167</v>
      </c>
    </row>
    <row r="121" spans="2:4">
      <c r="B121" s="89"/>
      <c r="C121" s="90" t="s">
        <v>1025</v>
      </c>
      <c r="D121" s="89" t="s">
        <v>167</v>
      </c>
    </row>
    <row r="122" spans="2:4">
      <c r="B122" s="89"/>
      <c r="C122" s="90" t="s">
        <v>1026</v>
      </c>
      <c r="D122" s="89" t="s">
        <v>167</v>
      </c>
    </row>
    <row r="123" spans="2:4">
      <c r="B123" s="89"/>
      <c r="C123" s="90" t="s">
        <v>1027</v>
      </c>
      <c r="D123" s="89" t="s">
        <v>224</v>
      </c>
    </row>
    <row r="124" spans="2:4">
      <c r="B124" s="89"/>
      <c r="C124" s="90" t="s">
        <v>1028</v>
      </c>
      <c r="D124" s="89" t="s">
        <v>224</v>
      </c>
    </row>
    <row r="125" spans="2:4">
      <c r="B125" s="89"/>
      <c r="C125" s="90" t="s">
        <v>1029</v>
      </c>
      <c r="D125" s="89" t="s">
        <v>224</v>
      </c>
    </row>
    <row r="126" spans="2:4">
      <c r="B126" s="89"/>
      <c r="C126" s="90" t="s">
        <v>1030</v>
      </c>
      <c r="D126" s="89" t="s">
        <v>167</v>
      </c>
    </row>
    <row r="127" spans="2:4">
      <c r="B127" s="89"/>
      <c r="C127" s="90" t="s">
        <v>1031</v>
      </c>
      <c r="D127" s="89" t="s">
        <v>224</v>
      </c>
    </row>
    <row r="128" spans="2:4">
      <c r="B128" s="89"/>
      <c r="C128" s="90" t="s">
        <v>1032</v>
      </c>
      <c r="D128" s="89" t="s">
        <v>167</v>
      </c>
    </row>
    <row r="129" spans="2:4">
      <c r="B129" s="89"/>
      <c r="C129" s="90" t="s">
        <v>1033</v>
      </c>
      <c r="D129" s="89" t="s">
        <v>167</v>
      </c>
    </row>
    <row r="130" spans="2:4">
      <c r="B130" s="89"/>
      <c r="C130" s="90" t="s">
        <v>1034</v>
      </c>
      <c r="D130" s="89" t="s">
        <v>224</v>
      </c>
    </row>
    <row r="131" spans="2:4">
      <c r="B131" s="89"/>
      <c r="C131" s="90" t="s">
        <v>1035</v>
      </c>
      <c r="D131" s="89" t="s">
        <v>167</v>
      </c>
    </row>
    <row r="132" spans="2:4">
      <c r="B132" s="89"/>
      <c r="C132" s="90" t="s">
        <v>1036</v>
      </c>
      <c r="D132" s="89" t="s">
        <v>167</v>
      </c>
    </row>
    <row r="133" spans="2:4">
      <c r="B133" s="89"/>
      <c r="C133" s="90" t="s">
        <v>1037</v>
      </c>
      <c r="D133" s="89" t="s">
        <v>224</v>
      </c>
    </row>
    <row r="134" spans="2:4">
      <c r="B134" s="89"/>
      <c r="C134" s="90" t="s">
        <v>1038</v>
      </c>
      <c r="D134" s="89" t="s">
        <v>224</v>
      </c>
    </row>
    <row r="135" spans="2:4">
      <c r="B135" s="89"/>
      <c r="C135" s="90" t="s">
        <v>1039</v>
      </c>
      <c r="D135" s="89" t="s">
        <v>224</v>
      </c>
    </row>
    <row r="136" spans="2:4">
      <c r="B136" s="89"/>
      <c r="C136" s="90" t="s">
        <v>1040</v>
      </c>
      <c r="D136" s="89" t="s">
        <v>224</v>
      </c>
    </row>
    <row r="137" spans="2:4">
      <c r="B137" s="89"/>
      <c r="C137" s="90" t="s">
        <v>1041</v>
      </c>
      <c r="D137" s="89" t="s">
        <v>224</v>
      </c>
    </row>
    <row r="138" spans="2:4">
      <c r="B138" s="89"/>
      <c r="C138" s="90" t="s">
        <v>1042</v>
      </c>
      <c r="D138" s="89" t="s">
        <v>167</v>
      </c>
    </row>
    <row r="139" spans="2:4">
      <c r="B139" s="89"/>
      <c r="C139" s="90" t="s">
        <v>1043</v>
      </c>
      <c r="D139" s="89" t="s">
        <v>224</v>
      </c>
    </row>
    <row r="140" spans="2:4">
      <c r="B140" s="89"/>
      <c r="C140" s="90" t="s">
        <v>1044</v>
      </c>
      <c r="D140" s="89" t="s">
        <v>167</v>
      </c>
    </row>
    <row r="141" spans="2:4">
      <c r="B141" s="89"/>
      <c r="C141" s="90" t="s">
        <v>1045</v>
      </c>
      <c r="D141" s="89" t="s">
        <v>224</v>
      </c>
    </row>
    <row r="142" spans="2:4">
      <c r="B142" s="89"/>
      <c r="C142" s="90" t="s">
        <v>1046</v>
      </c>
      <c r="D142" s="89" t="s">
        <v>167</v>
      </c>
    </row>
    <row r="143" spans="2:4">
      <c r="B143" s="89"/>
      <c r="C143" s="90" t="s">
        <v>1047</v>
      </c>
      <c r="D143" s="89" t="s">
        <v>224</v>
      </c>
    </row>
    <row r="144" spans="2:4">
      <c r="B144" s="89"/>
      <c r="C144" s="90" t="s">
        <v>1048</v>
      </c>
      <c r="D144" s="89" t="s">
        <v>167</v>
      </c>
    </row>
    <row r="145" spans="2:4">
      <c r="B145" s="89"/>
      <c r="C145" s="90" t="s">
        <v>1049</v>
      </c>
      <c r="D145" s="89" t="s">
        <v>167</v>
      </c>
    </row>
    <row r="146" spans="2:4">
      <c r="B146" s="89"/>
      <c r="C146" s="90" t="s">
        <v>1050</v>
      </c>
      <c r="D146" s="89" t="s">
        <v>167</v>
      </c>
    </row>
    <row r="147" spans="2:4">
      <c r="B147" s="89"/>
      <c r="C147" s="90" t="s">
        <v>1051</v>
      </c>
      <c r="D147" s="89" t="s">
        <v>167</v>
      </c>
    </row>
    <row r="148" spans="2:4">
      <c r="B148" s="89"/>
      <c r="C148" s="90" t="s">
        <v>1052</v>
      </c>
      <c r="D148" s="89" t="s">
        <v>167</v>
      </c>
    </row>
    <row r="149" spans="2:4">
      <c r="B149" s="89"/>
      <c r="C149" s="90" t="s">
        <v>1053</v>
      </c>
      <c r="D149" s="89" t="s">
        <v>167</v>
      </c>
    </row>
    <row r="150" spans="2:4">
      <c r="B150" s="89"/>
      <c r="C150" s="90" t="s">
        <v>1054</v>
      </c>
      <c r="D150" s="89" t="s">
        <v>167</v>
      </c>
    </row>
    <row r="151" spans="2:4">
      <c r="B151" s="89"/>
      <c r="C151" s="90" t="s">
        <v>1055</v>
      </c>
      <c r="D151" s="89" t="s">
        <v>167</v>
      </c>
    </row>
    <row r="152" spans="2:4">
      <c r="B152" s="89"/>
      <c r="C152" s="90" t="s">
        <v>1056</v>
      </c>
      <c r="D152" s="89" t="s">
        <v>167</v>
      </c>
    </row>
    <row r="153" spans="2:4">
      <c r="B153" s="89"/>
      <c r="C153" s="90" t="s">
        <v>1057</v>
      </c>
      <c r="D153" s="89" t="s">
        <v>167</v>
      </c>
    </row>
    <row r="154" spans="2:4">
      <c r="B154" s="89"/>
      <c r="C154" s="90" t="s">
        <v>1058</v>
      </c>
      <c r="D154" s="89" t="s">
        <v>167</v>
      </c>
    </row>
    <row r="155" spans="2:4">
      <c r="B155" s="89"/>
      <c r="C155" s="90" t="s">
        <v>1059</v>
      </c>
      <c r="D155" s="89" t="s">
        <v>167</v>
      </c>
    </row>
    <row r="156" spans="2:4">
      <c r="B156" s="89"/>
      <c r="C156" s="90" t="s">
        <v>1060</v>
      </c>
      <c r="D156" s="89" t="s">
        <v>167</v>
      </c>
    </row>
    <row r="157" spans="2:4">
      <c r="B157" s="89"/>
      <c r="C157" s="90" t="s">
        <v>1061</v>
      </c>
      <c r="D157" s="89" t="s">
        <v>167</v>
      </c>
    </row>
    <row r="158" spans="2:4">
      <c r="B158" s="89"/>
      <c r="C158" s="90" t="s">
        <v>1062</v>
      </c>
      <c r="D158" s="89" t="s">
        <v>224</v>
      </c>
    </row>
    <row r="159" spans="2:4">
      <c r="B159" s="89"/>
      <c r="C159" s="90" t="s">
        <v>1063</v>
      </c>
      <c r="D159" s="89" t="s">
        <v>224</v>
      </c>
    </row>
    <row r="160" spans="2:4">
      <c r="B160" s="89"/>
      <c r="C160" s="90" t="s">
        <v>1064</v>
      </c>
      <c r="D160" s="89" t="s">
        <v>224</v>
      </c>
    </row>
    <row r="161" spans="2:4">
      <c r="B161" s="89"/>
      <c r="C161" s="90" t="s">
        <v>1065</v>
      </c>
      <c r="D161" s="89" t="s">
        <v>224</v>
      </c>
    </row>
    <row r="162" spans="2:4">
      <c r="B162" s="89"/>
      <c r="C162" s="90" t="s">
        <v>1066</v>
      </c>
      <c r="D162" s="89" t="s">
        <v>224</v>
      </c>
    </row>
    <row r="163" spans="2:4">
      <c r="B163" s="89"/>
      <c r="C163" s="90" t="s">
        <v>1067</v>
      </c>
      <c r="D163" s="89" t="s">
        <v>167</v>
      </c>
    </row>
    <row r="164" spans="2:4">
      <c r="B164" s="89"/>
      <c r="C164" s="90" t="s">
        <v>1068</v>
      </c>
      <c r="D164" s="89" t="s">
        <v>224</v>
      </c>
    </row>
    <row r="165" spans="2:4">
      <c r="B165" s="89"/>
      <c r="C165" s="90" t="s">
        <v>1069</v>
      </c>
      <c r="D165" s="89" t="s">
        <v>167</v>
      </c>
    </row>
    <row r="166" spans="2:4">
      <c r="B166" s="89"/>
      <c r="C166" s="90" t="s">
        <v>1070</v>
      </c>
      <c r="D166" s="89" t="s">
        <v>167</v>
      </c>
    </row>
    <row r="167" spans="2:4">
      <c r="B167" s="89"/>
      <c r="C167" s="90" t="s">
        <v>1071</v>
      </c>
      <c r="D167" s="89" t="s">
        <v>167</v>
      </c>
    </row>
    <row r="168" spans="2:4">
      <c r="B168" s="89"/>
      <c r="C168" s="90" t="s">
        <v>1072</v>
      </c>
      <c r="D168" s="89" t="s">
        <v>167</v>
      </c>
    </row>
    <row r="169" spans="2:4">
      <c r="B169" s="89"/>
      <c r="C169" s="90" t="s">
        <v>1073</v>
      </c>
      <c r="D169" s="89" t="s">
        <v>167</v>
      </c>
    </row>
    <row r="170" spans="2:4">
      <c r="B170" s="89"/>
      <c r="C170" s="90" t="s">
        <v>1074</v>
      </c>
      <c r="D170" s="89" t="s">
        <v>167</v>
      </c>
    </row>
    <row r="171" spans="2:4">
      <c r="B171" s="89"/>
      <c r="C171" s="90" t="s">
        <v>1075</v>
      </c>
      <c r="D171" s="89" t="s">
        <v>224</v>
      </c>
    </row>
    <row r="172" spans="2:4">
      <c r="B172" s="89"/>
      <c r="C172" s="90" t="s">
        <v>1076</v>
      </c>
      <c r="D172" s="89" t="s">
        <v>224</v>
      </c>
    </row>
    <row r="173" spans="2:4">
      <c r="B173" s="89"/>
      <c r="C173" s="90" t="s">
        <v>1077</v>
      </c>
      <c r="D173" s="89" t="s">
        <v>167</v>
      </c>
    </row>
    <row r="174" spans="2:4">
      <c r="B174" s="89"/>
      <c r="C174" s="90" t="s">
        <v>1078</v>
      </c>
      <c r="D174" s="89" t="s">
        <v>167</v>
      </c>
    </row>
    <row r="175" spans="2:4">
      <c r="B175" s="89"/>
      <c r="C175" s="90" t="s">
        <v>1079</v>
      </c>
      <c r="D175" s="89" t="s">
        <v>167</v>
      </c>
    </row>
    <row r="176" spans="2:4">
      <c r="B176" s="89"/>
      <c r="C176" s="90" t="s">
        <v>1080</v>
      </c>
      <c r="D176" s="89" t="s">
        <v>167</v>
      </c>
    </row>
    <row r="177" spans="2:4">
      <c r="B177" s="89"/>
      <c r="C177" s="90" t="s">
        <v>1081</v>
      </c>
      <c r="D177" s="89" t="s">
        <v>167</v>
      </c>
    </row>
    <row r="178" spans="2:4">
      <c r="B178" s="89"/>
      <c r="C178" s="90" t="s">
        <v>1082</v>
      </c>
      <c r="D178" s="89" t="s">
        <v>224</v>
      </c>
    </row>
    <row r="179" spans="2:4">
      <c r="B179" s="89"/>
      <c r="C179" s="90" t="s">
        <v>1083</v>
      </c>
      <c r="D179" s="89" t="s">
        <v>224</v>
      </c>
    </row>
    <row r="180" spans="2:4">
      <c r="B180" s="89"/>
      <c r="C180" s="90" t="s">
        <v>1084</v>
      </c>
      <c r="D180" s="89" t="s">
        <v>224</v>
      </c>
    </row>
    <row r="181" spans="2:4">
      <c r="B181" s="89"/>
      <c r="C181" s="90" t="s">
        <v>1085</v>
      </c>
      <c r="D181" s="89" t="s">
        <v>224</v>
      </c>
    </row>
    <row r="182" spans="2:4">
      <c r="B182" s="89"/>
      <c r="C182" s="90" t="s">
        <v>1086</v>
      </c>
      <c r="D182" s="89" t="s">
        <v>224</v>
      </c>
    </row>
    <row r="183" spans="2:4">
      <c r="B183" s="89"/>
      <c r="C183" s="90" t="s">
        <v>1087</v>
      </c>
      <c r="D183" s="89" t="s">
        <v>167</v>
      </c>
    </row>
    <row r="184" spans="2:4">
      <c r="B184" s="89"/>
      <c r="C184" s="90" t="s">
        <v>1088</v>
      </c>
      <c r="D184" s="89" t="s">
        <v>224</v>
      </c>
    </row>
    <row r="185" spans="2:4">
      <c r="B185" s="89"/>
      <c r="C185" s="90" t="s">
        <v>1089</v>
      </c>
      <c r="D185" s="89" t="s">
        <v>224</v>
      </c>
    </row>
    <row r="186" spans="2:4">
      <c r="B186" s="89"/>
      <c r="C186" s="90" t="s">
        <v>1090</v>
      </c>
      <c r="D186" s="89" t="s">
        <v>224</v>
      </c>
    </row>
    <row r="187" spans="2:4">
      <c r="B187" s="89"/>
      <c r="C187" s="90" t="s">
        <v>1091</v>
      </c>
      <c r="D187" s="89" t="s">
        <v>224</v>
      </c>
    </row>
    <row r="188" spans="2:4">
      <c r="B188" s="89"/>
      <c r="C188" s="90" t="s">
        <v>1092</v>
      </c>
      <c r="D188" s="89" t="s">
        <v>224</v>
      </c>
    </row>
    <row r="189" spans="2:4">
      <c r="B189" s="89"/>
      <c r="C189" s="90" t="s">
        <v>1093</v>
      </c>
      <c r="D189" s="89" t="s">
        <v>167</v>
      </c>
    </row>
    <row r="190" spans="2:4">
      <c r="B190" s="89"/>
      <c r="C190" s="90" t="s">
        <v>1094</v>
      </c>
      <c r="D190" s="89" t="s">
        <v>167</v>
      </c>
    </row>
    <row r="191" spans="2:4">
      <c r="B191" s="89"/>
      <c r="C191" s="90" t="s">
        <v>1095</v>
      </c>
      <c r="D191" s="89" t="s">
        <v>167</v>
      </c>
    </row>
    <row r="192" spans="2:4">
      <c r="B192" s="89"/>
      <c r="C192" s="90" t="s">
        <v>1096</v>
      </c>
      <c r="D192" s="89" t="s">
        <v>167</v>
      </c>
    </row>
    <row r="193" spans="2:4">
      <c r="B193" s="89"/>
      <c r="C193" s="90" t="s">
        <v>1097</v>
      </c>
      <c r="D193" s="89" t="s">
        <v>167</v>
      </c>
    </row>
    <row r="194" spans="2:4">
      <c r="B194" s="89"/>
      <c r="C194" s="90" t="s">
        <v>1098</v>
      </c>
      <c r="D194" s="89" t="s">
        <v>224</v>
      </c>
    </row>
    <row r="195" spans="2:4">
      <c r="B195" s="89"/>
      <c r="C195" s="90" t="s">
        <v>1099</v>
      </c>
      <c r="D195" s="89" t="s">
        <v>224</v>
      </c>
    </row>
    <row r="196" spans="2:4">
      <c r="B196" s="89"/>
      <c r="C196" s="90" t="s">
        <v>1100</v>
      </c>
      <c r="D196" s="89" t="s">
        <v>224</v>
      </c>
    </row>
    <row r="197" spans="2:4">
      <c r="B197" s="89"/>
      <c r="C197" s="90" t="s">
        <v>1101</v>
      </c>
      <c r="D197" s="89" t="s">
        <v>167</v>
      </c>
    </row>
    <row r="198" spans="2:4">
      <c r="B198" s="89"/>
      <c r="C198" s="90" t="s">
        <v>1102</v>
      </c>
      <c r="D198" s="89" t="s">
        <v>167</v>
      </c>
    </row>
    <row r="199" spans="2:4">
      <c r="B199" s="89"/>
      <c r="C199" s="90" t="s">
        <v>1103</v>
      </c>
      <c r="D199" s="89" t="s">
        <v>167</v>
      </c>
    </row>
    <row r="200" spans="2:4">
      <c r="B200" s="89"/>
      <c r="C200" s="90" t="s">
        <v>1104</v>
      </c>
      <c r="D200" s="89" t="s">
        <v>167</v>
      </c>
    </row>
    <row r="201" spans="2:4">
      <c r="B201" s="89"/>
      <c r="C201" s="90" t="s">
        <v>1105</v>
      </c>
      <c r="D201" s="89" t="s">
        <v>167</v>
      </c>
    </row>
    <row r="202" spans="2:4">
      <c r="B202" s="89"/>
      <c r="C202" s="90" t="s">
        <v>1106</v>
      </c>
      <c r="D202" s="89" t="s">
        <v>167</v>
      </c>
    </row>
    <row r="203" spans="2:4">
      <c r="B203" s="89"/>
      <c r="C203" s="90" t="s">
        <v>1107</v>
      </c>
      <c r="D203" s="89" t="s">
        <v>167</v>
      </c>
    </row>
    <row r="204" spans="2:4">
      <c r="B204" s="89"/>
      <c r="C204" s="90" t="s">
        <v>1108</v>
      </c>
      <c r="D204" s="89" t="s">
        <v>167</v>
      </c>
    </row>
    <row r="205" spans="2:4">
      <c r="B205" s="89"/>
      <c r="C205" s="90" t="s">
        <v>1109</v>
      </c>
      <c r="D205" s="89" t="s">
        <v>167</v>
      </c>
    </row>
    <row r="206" spans="2:4">
      <c r="B206" s="89"/>
      <c r="C206" s="90" t="s">
        <v>1110</v>
      </c>
      <c r="D206" s="89" t="s">
        <v>167</v>
      </c>
    </row>
    <row r="207" spans="2:4">
      <c r="B207" s="89"/>
      <c r="C207" s="90" t="s">
        <v>1111</v>
      </c>
      <c r="D207" s="89" t="s">
        <v>167</v>
      </c>
    </row>
    <row r="208" spans="2:4">
      <c r="B208" s="89"/>
      <c r="C208" s="90" t="s">
        <v>1112</v>
      </c>
      <c r="D208" s="89" t="s">
        <v>167</v>
      </c>
    </row>
    <row r="209" spans="2:4">
      <c r="B209" s="89"/>
      <c r="C209" s="90" t="s">
        <v>1113</v>
      </c>
      <c r="D209" s="89" t="s">
        <v>167</v>
      </c>
    </row>
    <row r="210" spans="2:4">
      <c r="B210" s="89"/>
      <c r="C210" s="90" t="s">
        <v>1114</v>
      </c>
      <c r="D210" s="89" t="s">
        <v>167</v>
      </c>
    </row>
    <row r="211" spans="2:4">
      <c r="B211" s="89"/>
      <c r="C211" s="90" t="s">
        <v>1115</v>
      </c>
      <c r="D211" s="89" t="s">
        <v>167</v>
      </c>
    </row>
    <row r="212" spans="2:4">
      <c r="B212" s="89"/>
      <c r="C212" s="90" t="s">
        <v>1116</v>
      </c>
      <c r="D212" s="89" t="s">
        <v>167</v>
      </c>
    </row>
    <row r="213" spans="2:4">
      <c r="B213" s="89"/>
      <c r="C213" s="90" t="s">
        <v>1117</v>
      </c>
      <c r="D213" s="89" t="s">
        <v>167</v>
      </c>
    </row>
    <row r="214" spans="2:4">
      <c r="B214" s="89"/>
      <c r="C214" s="90" t="s">
        <v>1118</v>
      </c>
      <c r="D214" s="89" t="s">
        <v>167</v>
      </c>
    </row>
    <row r="215" spans="2:4">
      <c r="B215" s="89"/>
      <c r="C215" s="90" t="s">
        <v>1119</v>
      </c>
      <c r="D215" s="89" t="s">
        <v>167</v>
      </c>
    </row>
    <row r="216" spans="2:4">
      <c r="B216" s="89"/>
      <c r="C216" s="90" t="s">
        <v>1120</v>
      </c>
      <c r="D216" s="89" t="s">
        <v>167</v>
      </c>
    </row>
    <row r="217" spans="2:4">
      <c r="B217" s="89"/>
      <c r="C217" s="90" t="s">
        <v>1121</v>
      </c>
      <c r="D217" s="89" t="s">
        <v>224</v>
      </c>
    </row>
  </sheetData>
  <sortState xmlns:xlrd2="http://schemas.microsoft.com/office/spreadsheetml/2017/richdata2" ref="B4:F94">
    <sortCondition ref="C4:C94"/>
  </sortState>
  <pageMargins left="0.7" right="0.7" top="0.75" bottom="0.75" header="0.3" footer="0.3"/>
  <pageSetup paperSize="5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B961-FC74-6043-BC01-733B77A0DE68}">
  <dimension ref="A1:C1716"/>
  <sheetViews>
    <sheetView topLeftCell="A210" workbookViewId="0">
      <selection activeCell="B236" sqref="B236"/>
    </sheetView>
  </sheetViews>
  <sheetFormatPr baseColWidth="10" defaultRowHeight="15.5"/>
  <cols>
    <col min="1" max="1" width="4.83203125" bestFit="1" customWidth="1"/>
    <col min="2" max="2" width="66" customWidth="1"/>
    <col min="3" max="3" width="6.5" bestFit="1" customWidth="1"/>
  </cols>
  <sheetData>
    <row r="1" spans="1:3">
      <c r="A1" s="88" t="s">
        <v>1888</v>
      </c>
      <c r="B1" s="88" t="s">
        <v>164</v>
      </c>
      <c r="C1" s="88" t="s">
        <v>165</v>
      </c>
    </row>
    <row r="2" spans="1:3">
      <c r="A2" s="89">
        <v>1</v>
      </c>
      <c r="B2" s="90" t="s">
        <v>166</v>
      </c>
      <c r="C2" s="89" t="s">
        <v>167</v>
      </c>
    </row>
    <row r="3" spans="1:3">
      <c r="A3" s="89">
        <v>2</v>
      </c>
      <c r="B3" s="90" t="s">
        <v>168</v>
      </c>
      <c r="C3" s="89" t="s">
        <v>167</v>
      </c>
    </row>
    <row r="4" spans="1:3">
      <c r="A4" s="89">
        <v>3</v>
      </c>
      <c r="B4" s="90" t="s">
        <v>169</v>
      </c>
      <c r="C4" s="89" t="s">
        <v>167</v>
      </c>
    </row>
    <row r="5" spans="1:3">
      <c r="A5" s="89">
        <v>4</v>
      </c>
      <c r="B5" s="90" t="s">
        <v>170</v>
      </c>
      <c r="C5" s="89" t="s">
        <v>167</v>
      </c>
    </row>
    <row r="6" spans="1:3">
      <c r="A6" s="89">
        <v>5</v>
      </c>
      <c r="B6" s="90" t="s">
        <v>171</v>
      </c>
      <c r="C6" s="89" t="s">
        <v>167</v>
      </c>
    </row>
    <row r="7" spans="1:3">
      <c r="A7" s="89">
        <v>6</v>
      </c>
      <c r="B7" s="90" t="s">
        <v>172</v>
      </c>
      <c r="C7" s="89" t="s">
        <v>167</v>
      </c>
    </row>
    <row r="8" spans="1:3">
      <c r="A8" s="89">
        <v>7</v>
      </c>
      <c r="B8" s="90" t="s">
        <v>173</v>
      </c>
      <c r="C8" s="89" t="s">
        <v>167</v>
      </c>
    </row>
    <row r="9" spans="1:3">
      <c r="A9" s="89">
        <v>8</v>
      </c>
      <c r="B9" s="90" t="s">
        <v>174</v>
      </c>
      <c r="C9" s="89" t="s">
        <v>167</v>
      </c>
    </row>
    <row r="10" spans="1:3" ht="20">
      <c r="A10" s="89">
        <v>9</v>
      </c>
      <c r="B10" s="90" t="s">
        <v>175</v>
      </c>
      <c r="C10" s="89" t="s">
        <v>167</v>
      </c>
    </row>
    <row r="11" spans="1:3" ht="20">
      <c r="A11" s="89">
        <v>10</v>
      </c>
      <c r="B11" s="90" t="s">
        <v>176</v>
      </c>
      <c r="C11" s="89" t="s">
        <v>167</v>
      </c>
    </row>
    <row r="12" spans="1:3">
      <c r="A12" s="89">
        <v>11</v>
      </c>
      <c r="B12" s="90" t="s">
        <v>177</v>
      </c>
      <c r="C12" s="89" t="s">
        <v>167</v>
      </c>
    </row>
    <row r="13" spans="1:3" ht="20">
      <c r="A13" s="89">
        <v>12</v>
      </c>
      <c r="B13" s="90" t="s">
        <v>178</v>
      </c>
      <c r="C13" s="89" t="s">
        <v>167</v>
      </c>
    </row>
    <row r="14" spans="1:3">
      <c r="A14" s="89">
        <v>13</v>
      </c>
      <c r="B14" s="90" t="s">
        <v>179</v>
      </c>
      <c r="C14" s="89" t="s">
        <v>167</v>
      </c>
    </row>
    <row r="15" spans="1:3">
      <c r="A15" s="89">
        <v>14</v>
      </c>
      <c r="B15" s="90" t="s">
        <v>180</v>
      </c>
      <c r="C15" s="89" t="s">
        <v>167</v>
      </c>
    </row>
    <row r="16" spans="1:3">
      <c r="A16" s="89">
        <v>15</v>
      </c>
      <c r="B16" s="90" t="s">
        <v>181</v>
      </c>
      <c r="C16" s="89" t="s">
        <v>167</v>
      </c>
    </row>
    <row r="17" spans="1:3">
      <c r="A17" s="89">
        <v>16</v>
      </c>
      <c r="B17" s="90" t="s">
        <v>182</v>
      </c>
      <c r="C17" s="89" t="s">
        <v>167</v>
      </c>
    </row>
    <row r="18" spans="1:3">
      <c r="A18" s="89">
        <v>17</v>
      </c>
      <c r="B18" s="90" t="s">
        <v>183</v>
      </c>
      <c r="C18" s="89" t="s">
        <v>167</v>
      </c>
    </row>
    <row r="19" spans="1:3">
      <c r="A19" s="89">
        <v>18</v>
      </c>
      <c r="B19" s="90" t="s">
        <v>184</v>
      </c>
      <c r="C19" s="89" t="s">
        <v>167</v>
      </c>
    </row>
    <row r="20" spans="1:3">
      <c r="A20" s="89">
        <v>19</v>
      </c>
      <c r="B20" s="90" t="s">
        <v>185</v>
      </c>
      <c r="C20" s="89" t="s">
        <v>167</v>
      </c>
    </row>
    <row r="21" spans="1:3">
      <c r="A21" s="89">
        <v>20</v>
      </c>
      <c r="B21" s="90" t="s">
        <v>186</v>
      </c>
      <c r="C21" s="89" t="s">
        <v>167</v>
      </c>
    </row>
    <row r="22" spans="1:3" ht="20">
      <c r="A22" s="89">
        <v>21</v>
      </c>
      <c r="B22" s="90" t="s">
        <v>187</v>
      </c>
      <c r="C22" s="89" t="s">
        <v>167</v>
      </c>
    </row>
    <row r="23" spans="1:3">
      <c r="A23" s="89">
        <v>22</v>
      </c>
      <c r="B23" s="90" t="s">
        <v>188</v>
      </c>
      <c r="C23" s="89" t="s">
        <v>167</v>
      </c>
    </row>
    <row r="24" spans="1:3">
      <c r="A24" s="89">
        <v>23</v>
      </c>
      <c r="B24" s="90" t="s">
        <v>189</v>
      </c>
      <c r="C24" s="89" t="s">
        <v>167</v>
      </c>
    </row>
    <row r="25" spans="1:3">
      <c r="A25" s="89">
        <v>24</v>
      </c>
      <c r="B25" s="90" t="s">
        <v>190</v>
      </c>
      <c r="C25" s="89" t="s">
        <v>167</v>
      </c>
    </row>
    <row r="26" spans="1:3">
      <c r="A26" s="89">
        <v>25</v>
      </c>
      <c r="B26" s="90" t="s">
        <v>191</v>
      </c>
      <c r="C26" s="89" t="s">
        <v>167</v>
      </c>
    </row>
    <row r="27" spans="1:3">
      <c r="A27" s="89">
        <v>26</v>
      </c>
      <c r="B27" s="90" t="s">
        <v>192</v>
      </c>
      <c r="C27" s="89" t="s">
        <v>167</v>
      </c>
    </row>
    <row r="28" spans="1:3">
      <c r="A28" s="89">
        <v>27</v>
      </c>
      <c r="B28" s="90" t="s">
        <v>193</v>
      </c>
      <c r="C28" s="89" t="s">
        <v>167</v>
      </c>
    </row>
    <row r="29" spans="1:3">
      <c r="A29" s="89">
        <v>28</v>
      </c>
      <c r="B29" s="90" t="s">
        <v>194</v>
      </c>
      <c r="C29" s="89" t="s">
        <v>167</v>
      </c>
    </row>
    <row r="30" spans="1:3">
      <c r="A30" s="89">
        <v>29</v>
      </c>
      <c r="B30" s="90" t="s">
        <v>195</v>
      </c>
      <c r="C30" s="89" t="s">
        <v>167</v>
      </c>
    </row>
    <row r="31" spans="1:3">
      <c r="A31" s="89">
        <v>30</v>
      </c>
      <c r="B31" s="90" t="s">
        <v>196</v>
      </c>
      <c r="C31" s="89" t="s">
        <v>167</v>
      </c>
    </row>
    <row r="32" spans="1:3" ht="20">
      <c r="A32" s="89">
        <v>31</v>
      </c>
      <c r="B32" s="90" t="s">
        <v>197</v>
      </c>
      <c r="C32" s="89" t="s">
        <v>167</v>
      </c>
    </row>
    <row r="33" spans="1:3" ht="20">
      <c r="A33" s="89">
        <v>32</v>
      </c>
      <c r="B33" s="90" t="s">
        <v>198</v>
      </c>
      <c r="C33" s="89" t="s">
        <v>167</v>
      </c>
    </row>
    <row r="34" spans="1:3">
      <c r="A34" s="89">
        <v>33</v>
      </c>
      <c r="B34" s="90" t="s">
        <v>199</v>
      </c>
      <c r="C34" s="89" t="s">
        <v>167</v>
      </c>
    </row>
    <row r="35" spans="1:3">
      <c r="A35" s="89">
        <v>34</v>
      </c>
      <c r="B35" s="90" t="s">
        <v>200</v>
      </c>
      <c r="C35" s="89" t="s">
        <v>167</v>
      </c>
    </row>
    <row r="36" spans="1:3">
      <c r="A36" s="89">
        <v>35</v>
      </c>
      <c r="B36" s="90" t="s">
        <v>201</v>
      </c>
      <c r="C36" s="89" t="s">
        <v>167</v>
      </c>
    </row>
    <row r="37" spans="1:3">
      <c r="A37" s="89">
        <v>36</v>
      </c>
      <c r="B37" s="90" t="s">
        <v>202</v>
      </c>
      <c r="C37" s="89" t="s">
        <v>167</v>
      </c>
    </row>
    <row r="38" spans="1:3" ht="20">
      <c r="A38" s="89">
        <v>37</v>
      </c>
      <c r="B38" s="90" t="s">
        <v>203</v>
      </c>
      <c r="C38" s="89" t="s">
        <v>167</v>
      </c>
    </row>
    <row r="39" spans="1:3">
      <c r="A39" s="89">
        <v>38</v>
      </c>
      <c r="B39" s="90" t="s">
        <v>204</v>
      </c>
      <c r="C39" s="89" t="s">
        <v>167</v>
      </c>
    </row>
    <row r="40" spans="1:3" ht="20">
      <c r="A40" s="89">
        <v>39</v>
      </c>
      <c r="B40" s="90" t="s">
        <v>205</v>
      </c>
      <c r="C40" s="89" t="s">
        <v>167</v>
      </c>
    </row>
    <row r="41" spans="1:3">
      <c r="A41" s="89">
        <v>40</v>
      </c>
      <c r="B41" s="90" t="s">
        <v>206</v>
      </c>
      <c r="C41" s="89" t="s">
        <v>167</v>
      </c>
    </row>
    <row r="42" spans="1:3" ht="20">
      <c r="A42" s="89">
        <v>41</v>
      </c>
      <c r="B42" s="90" t="s">
        <v>207</v>
      </c>
      <c r="C42" s="89" t="s">
        <v>167</v>
      </c>
    </row>
    <row r="43" spans="1:3" ht="20">
      <c r="A43" s="89">
        <v>42</v>
      </c>
      <c r="B43" s="90" t="s">
        <v>208</v>
      </c>
      <c r="C43" s="89" t="s">
        <v>167</v>
      </c>
    </row>
    <row r="44" spans="1:3">
      <c r="A44" s="89">
        <v>43</v>
      </c>
      <c r="B44" s="90" t="s">
        <v>209</v>
      </c>
      <c r="C44" s="89" t="s">
        <v>167</v>
      </c>
    </row>
    <row r="45" spans="1:3" ht="20">
      <c r="A45" s="89">
        <v>44</v>
      </c>
      <c r="B45" s="90" t="s">
        <v>210</v>
      </c>
      <c r="C45" s="89" t="s">
        <v>167</v>
      </c>
    </row>
    <row r="46" spans="1:3" ht="20">
      <c r="A46" s="89">
        <v>45</v>
      </c>
      <c r="B46" s="90" t="s">
        <v>211</v>
      </c>
      <c r="C46" s="89" t="s">
        <v>167</v>
      </c>
    </row>
    <row r="47" spans="1:3" ht="20">
      <c r="A47" s="89">
        <v>46</v>
      </c>
      <c r="B47" s="90" t="s">
        <v>212</v>
      </c>
      <c r="C47" s="89" t="s">
        <v>167</v>
      </c>
    </row>
    <row r="48" spans="1:3" ht="20">
      <c r="A48" s="89">
        <v>47</v>
      </c>
      <c r="B48" s="90" t="s">
        <v>213</v>
      </c>
      <c r="C48" s="89" t="s">
        <v>167</v>
      </c>
    </row>
    <row r="49" spans="1:3" ht="20">
      <c r="A49" s="89">
        <v>48</v>
      </c>
      <c r="B49" s="90" t="s">
        <v>214</v>
      </c>
      <c r="C49" s="89" t="s">
        <v>167</v>
      </c>
    </row>
    <row r="50" spans="1:3" ht="20">
      <c r="A50" s="89">
        <v>49</v>
      </c>
      <c r="B50" s="90" t="s">
        <v>215</v>
      </c>
      <c r="C50" s="89" t="s">
        <v>167</v>
      </c>
    </row>
    <row r="51" spans="1:3">
      <c r="A51" s="89">
        <v>50</v>
      </c>
      <c r="B51" s="90" t="s">
        <v>216</v>
      </c>
      <c r="C51" s="89" t="s">
        <v>167</v>
      </c>
    </row>
    <row r="52" spans="1:3">
      <c r="A52" s="89">
        <v>51</v>
      </c>
      <c r="B52" s="90" t="s">
        <v>217</v>
      </c>
      <c r="C52" s="89" t="s">
        <v>167</v>
      </c>
    </row>
    <row r="53" spans="1:3">
      <c r="A53" s="89">
        <v>52</v>
      </c>
      <c r="B53" s="90" t="s">
        <v>218</v>
      </c>
      <c r="C53" s="89" t="s">
        <v>167</v>
      </c>
    </row>
    <row r="54" spans="1:3">
      <c r="A54" s="89">
        <v>53</v>
      </c>
      <c r="B54" s="90" t="s">
        <v>219</v>
      </c>
      <c r="C54" s="89" t="s">
        <v>167</v>
      </c>
    </row>
    <row r="55" spans="1:3">
      <c r="A55" s="89">
        <v>54</v>
      </c>
      <c r="B55" s="90" t="s">
        <v>220</v>
      </c>
      <c r="C55" s="89" t="s">
        <v>167</v>
      </c>
    </row>
    <row r="56" spans="1:3">
      <c r="A56" s="89">
        <v>55</v>
      </c>
      <c r="B56" s="90" t="s">
        <v>221</v>
      </c>
      <c r="C56" s="89" t="s">
        <v>167</v>
      </c>
    </row>
    <row r="57" spans="1:3">
      <c r="A57" s="89">
        <v>56</v>
      </c>
      <c r="B57" s="90" t="s">
        <v>222</v>
      </c>
      <c r="C57" s="89" t="s">
        <v>167</v>
      </c>
    </row>
    <row r="58" spans="1:3">
      <c r="A58" s="89">
        <v>57</v>
      </c>
      <c r="B58" s="90" t="s">
        <v>223</v>
      </c>
      <c r="C58" s="89" t="s">
        <v>224</v>
      </c>
    </row>
    <row r="59" spans="1:3">
      <c r="A59" s="89">
        <v>58</v>
      </c>
      <c r="B59" s="90" t="s">
        <v>225</v>
      </c>
      <c r="C59" s="89" t="s">
        <v>167</v>
      </c>
    </row>
    <row r="60" spans="1:3">
      <c r="A60" s="89">
        <v>59</v>
      </c>
      <c r="B60" s="90" t="s">
        <v>226</v>
      </c>
      <c r="C60" s="89" t="s">
        <v>224</v>
      </c>
    </row>
    <row r="61" spans="1:3">
      <c r="A61" s="89">
        <v>60</v>
      </c>
      <c r="B61" s="90" t="s">
        <v>227</v>
      </c>
      <c r="C61" s="89" t="s">
        <v>167</v>
      </c>
    </row>
    <row r="62" spans="1:3">
      <c r="A62" s="89">
        <v>61</v>
      </c>
      <c r="B62" s="90" t="s">
        <v>228</v>
      </c>
      <c r="C62" s="89" t="s">
        <v>224</v>
      </c>
    </row>
    <row r="63" spans="1:3">
      <c r="A63" s="89">
        <v>62</v>
      </c>
      <c r="B63" s="90" t="s">
        <v>229</v>
      </c>
      <c r="C63" s="89" t="s">
        <v>167</v>
      </c>
    </row>
    <row r="64" spans="1:3">
      <c r="A64" s="89">
        <v>63</v>
      </c>
      <c r="B64" s="90" t="s">
        <v>230</v>
      </c>
      <c r="C64" s="89" t="s">
        <v>167</v>
      </c>
    </row>
    <row r="65" spans="1:3">
      <c r="A65" s="89">
        <v>64</v>
      </c>
      <c r="B65" s="90" t="s">
        <v>231</v>
      </c>
      <c r="C65" s="89" t="s">
        <v>224</v>
      </c>
    </row>
    <row r="66" spans="1:3">
      <c r="A66" s="89">
        <v>65</v>
      </c>
      <c r="B66" s="90" t="s">
        <v>232</v>
      </c>
      <c r="C66" s="89" t="s">
        <v>167</v>
      </c>
    </row>
    <row r="67" spans="1:3">
      <c r="A67" s="89">
        <v>66</v>
      </c>
      <c r="B67" s="90" t="s">
        <v>233</v>
      </c>
      <c r="C67" s="89" t="s">
        <v>167</v>
      </c>
    </row>
    <row r="68" spans="1:3">
      <c r="A68" s="89">
        <v>67</v>
      </c>
      <c r="B68" s="90" t="s">
        <v>234</v>
      </c>
      <c r="C68" s="89" t="s">
        <v>3</v>
      </c>
    </row>
    <row r="69" spans="1:3" ht="20">
      <c r="A69" s="89">
        <v>68</v>
      </c>
      <c r="B69" s="90" t="s">
        <v>235</v>
      </c>
      <c r="C69" s="89" t="s">
        <v>3</v>
      </c>
    </row>
    <row r="70" spans="1:3">
      <c r="A70" s="89">
        <v>69</v>
      </c>
      <c r="B70" s="90" t="s">
        <v>236</v>
      </c>
      <c r="C70" s="89" t="s">
        <v>3</v>
      </c>
    </row>
    <row r="71" spans="1:3">
      <c r="A71" s="89">
        <v>70</v>
      </c>
      <c r="B71" s="90" t="s">
        <v>237</v>
      </c>
      <c r="C71" s="89" t="s">
        <v>167</v>
      </c>
    </row>
    <row r="72" spans="1:3">
      <c r="A72" s="89">
        <v>71</v>
      </c>
      <c r="B72" s="90" t="s">
        <v>238</v>
      </c>
      <c r="C72" s="89" t="s">
        <v>167</v>
      </c>
    </row>
    <row r="73" spans="1:3">
      <c r="A73" s="89">
        <v>72</v>
      </c>
      <c r="B73" s="90" t="s">
        <v>239</v>
      </c>
      <c r="C73" s="89" t="s">
        <v>3</v>
      </c>
    </row>
    <row r="74" spans="1:3">
      <c r="A74" s="89">
        <v>73</v>
      </c>
      <c r="B74" s="90" t="s">
        <v>240</v>
      </c>
      <c r="C74" s="89" t="s">
        <v>3</v>
      </c>
    </row>
    <row r="75" spans="1:3">
      <c r="A75" s="89">
        <v>74</v>
      </c>
      <c r="B75" s="90" t="s">
        <v>241</v>
      </c>
      <c r="C75" s="89" t="s">
        <v>167</v>
      </c>
    </row>
    <row r="76" spans="1:3">
      <c r="A76" s="89">
        <v>75</v>
      </c>
      <c r="B76" s="90" t="s">
        <v>242</v>
      </c>
      <c r="C76" s="89" t="s">
        <v>167</v>
      </c>
    </row>
    <row r="77" spans="1:3">
      <c r="A77" s="89">
        <v>76</v>
      </c>
      <c r="B77" s="90" t="s">
        <v>243</v>
      </c>
      <c r="C77" s="89" t="s">
        <v>3</v>
      </c>
    </row>
    <row r="78" spans="1:3">
      <c r="A78" s="89">
        <v>77</v>
      </c>
      <c r="B78" s="90" t="s">
        <v>244</v>
      </c>
      <c r="C78" s="89" t="s">
        <v>167</v>
      </c>
    </row>
    <row r="79" spans="1:3">
      <c r="A79" s="89">
        <v>78</v>
      </c>
      <c r="B79" s="90" t="s">
        <v>245</v>
      </c>
      <c r="C79" s="89" t="s">
        <v>3</v>
      </c>
    </row>
    <row r="80" spans="1:3">
      <c r="A80" s="89">
        <v>79</v>
      </c>
      <c r="B80" s="90" t="s">
        <v>246</v>
      </c>
      <c r="C80" s="89" t="s">
        <v>3</v>
      </c>
    </row>
    <row r="81" spans="1:3">
      <c r="A81" s="89">
        <v>80</v>
      </c>
      <c r="B81" s="90" t="s">
        <v>247</v>
      </c>
      <c r="C81" s="89" t="s">
        <v>167</v>
      </c>
    </row>
    <row r="82" spans="1:3">
      <c r="A82" s="89">
        <v>81</v>
      </c>
      <c r="B82" s="90" t="s">
        <v>248</v>
      </c>
      <c r="C82" s="89" t="s">
        <v>167</v>
      </c>
    </row>
    <row r="83" spans="1:3">
      <c r="A83" s="89">
        <v>82</v>
      </c>
      <c r="B83" s="90" t="s">
        <v>249</v>
      </c>
      <c r="C83" s="89" t="s">
        <v>167</v>
      </c>
    </row>
    <row r="84" spans="1:3">
      <c r="A84" s="89">
        <v>83</v>
      </c>
      <c r="B84" s="90" t="s">
        <v>250</v>
      </c>
      <c r="C84" s="89" t="s">
        <v>167</v>
      </c>
    </row>
    <row r="85" spans="1:3">
      <c r="A85" s="89">
        <v>84</v>
      </c>
      <c r="B85" s="90" t="s">
        <v>251</v>
      </c>
      <c r="C85" s="89" t="s">
        <v>167</v>
      </c>
    </row>
    <row r="86" spans="1:3">
      <c r="A86" s="89">
        <v>85</v>
      </c>
      <c r="B86" s="90" t="s">
        <v>252</v>
      </c>
      <c r="C86" s="89" t="s">
        <v>167</v>
      </c>
    </row>
    <row r="87" spans="1:3">
      <c r="A87" s="89">
        <v>86</v>
      </c>
      <c r="B87" s="90" t="s">
        <v>253</v>
      </c>
      <c r="C87" s="89" t="s">
        <v>3</v>
      </c>
    </row>
    <row r="88" spans="1:3">
      <c r="A88" s="89">
        <v>87</v>
      </c>
      <c r="B88" s="90" t="s">
        <v>254</v>
      </c>
      <c r="C88" s="89" t="s">
        <v>3</v>
      </c>
    </row>
    <row r="89" spans="1:3">
      <c r="A89" s="89">
        <v>88</v>
      </c>
      <c r="B89" s="90" t="s">
        <v>255</v>
      </c>
      <c r="C89" s="89" t="s">
        <v>167</v>
      </c>
    </row>
    <row r="90" spans="1:3">
      <c r="A90" s="89">
        <v>89</v>
      </c>
      <c r="B90" s="90" t="s">
        <v>256</v>
      </c>
      <c r="C90" s="89" t="s">
        <v>167</v>
      </c>
    </row>
    <row r="91" spans="1:3">
      <c r="A91" s="89">
        <v>90</v>
      </c>
      <c r="B91" s="90" t="s">
        <v>257</v>
      </c>
      <c r="C91" s="89" t="s">
        <v>167</v>
      </c>
    </row>
    <row r="92" spans="1:3">
      <c r="A92" s="89">
        <v>91</v>
      </c>
      <c r="B92" s="90" t="s">
        <v>258</v>
      </c>
      <c r="C92" s="89" t="s">
        <v>167</v>
      </c>
    </row>
    <row r="93" spans="1:3">
      <c r="A93" s="89">
        <v>92</v>
      </c>
      <c r="B93" s="90" t="s">
        <v>259</v>
      </c>
      <c r="C93" s="89" t="s">
        <v>167</v>
      </c>
    </row>
    <row r="94" spans="1:3">
      <c r="A94" s="89">
        <v>93</v>
      </c>
      <c r="B94" s="90" t="s">
        <v>260</v>
      </c>
      <c r="C94" s="89" t="s">
        <v>167</v>
      </c>
    </row>
    <row r="95" spans="1:3">
      <c r="A95" s="89">
        <v>94</v>
      </c>
      <c r="B95" s="90" t="s">
        <v>261</v>
      </c>
      <c r="C95" s="89" t="s">
        <v>167</v>
      </c>
    </row>
    <row r="96" spans="1:3">
      <c r="A96" s="89">
        <v>95</v>
      </c>
      <c r="B96" s="90" t="s">
        <v>262</v>
      </c>
      <c r="C96" s="89" t="s">
        <v>167</v>
      </c>
    </row>
    <row r="97" spans="1:3">
      <c r="A97" s="89">
        <v>96</v>
      </c>
      <c r="B97" s="90" t="s">
        <v>263</v>
      </c>
      <c r="C97" s="89" t="s">
        <v>167</v>
      </c>
    </row>
    <row r="98" spans="1:3">
      <c r="A98" s="89">
        <v>97</v>
      </c>
      <c r="B98" s="90" t="s">
        <v>264</v>
      </c>
      <c r="C98" s="89" t="s">
        <v>167</v>
      </c>
    </row>
    <row r="99" spans="1:3">
      <c r="A99" s="89">
        <v>98</v>
      </c>
      <c r="B99" s="90" t="s">
        <v>265</v>
      </c>
      <c r="C99" s="89" t="s">
        <v>167</v>
      </c>
    </row>
    <row r="100" spans="1:3">
      <c r="A100" s="89">
        <v>99</v>
      </c>
      <c r="B100" s="90" t="s">
        <v>266</v>
      </c>
      <c r="C100" s="89" t="s">
        <v>167</v>
      </c>
    </row>
    <row r="101" spans="1:3" ht="20">
      <c r="A101" s="89">
        <v>100</v>
      </c>
      <c r="B101" s="90" t="s">
        <v>267</v>
      </c>
      <c r="C101" s="89" t="s">
        <v>167</v>
      </c>
    </row>
    <row r="102" spans="1:3" ht="20">
      <c r="A102" s="89">
        <v>101</v>
      </c>
      <c r="B102" s="90" t="s">
        <v>268</v>
      </c>
      <c r="C102" s="89" t="s">
        <v>167</v>
      </c>
    </row>
    <row r="103" spans="1:3">
      <c r="A103" s="89">
        <v>102</v>
      </c>
      <c r="B103" s="90" t="s">
        <v>269</v>
      </c>
      <c r="C103" s="89" t="s">
        <v>167</v>
      </c>
    </row>
    <row r="104" spans="1:3">
      <c r="A104" s="89">
        <v>103</v>
      </c>
      <c r="B104" s="90" t="s">
        <v>270</v>
      </c>
      <c r="C104" s="89" t="s">
        <v>167</v>
      </c>
    </row>
    <row r="105" spans="1:3">
      <c r="A105" s="89">
        <v>104</v>
      </c>
      <c r="B105" s="90" t="s">
        <v>271</v>
      </c>
      <c r="C105" s="89" t="s">
        <v>167</v>
      </c>
    </row>
    <row r="106" spans="1:3">
      <c r="A106" s="89">
        <v>105</v>
      </c>
      <c r="B106" s="90" t="s">
        <v>272</v>
      </c>
      <c r="C106" s="89" t="s">
        <v>167</v>
      </c>
    </row>
    <row r="107" spans="1:3">
      <c r="A107" s="89">
        <v>106</v>
      </c>
      <c r="B107" s="90" t="s">
        <v>273</v>
      </c>
      <c r="C107" s="89" t="s">
        <v>167</v>
      </c>
    </row>
    <row r="108" spans="1:3">
      <c r="A108" s="89">
        <v>107</v>
      </c>
      <c r="B108" s="90" t="s">
        <v>274</v>
      </c>
      <c r="C108" s="89" t="s">
        <v>167</v>
      </c>
    </row>
    <row r="109" spans="1:3">
      <c r="A109" s="89">
        <v>108</v>
      </c>
      <c r="B109" s="90" t="s">
        <v>275</v>
      </c>
      <c r="C109" s="89" t="s">
        <v>167</v>
      </c>
    </row>
    <row r="110" spans="1:3">
      <c r="A110" s="89">
        <v>109</v>
      </c>
      <c r="B110" s="90" t="s">
        <v>276</v>
      </c>
      <c r="C110" s="89" t="s">
        <v>167</v>
      </c>
    </row>
    <row r="111" spans="1:3">
      <c r="A111" s="89">
        <v>110</v>
      </c>
      <c r="B111" s="90" t="s">
        <v>277</v>
      </c>
      <c r="C111" s="89" t="s">
        <v>167</v>
      </c>
    </row>
    <row r="112" spans="1:3">
      <c r="A112" s="89">
        <v>111</v>
      </c>
      <c r="B112" s="90" t="s">
        <v>278</v>
      </c>
      <c r="C112" s="89" t="s">
        <v>167</v>
      </c>
    </row>
    <row r="113" spans="1:3">
      <c r="A113" s="89">
        <v>112</v>
      </c>
      <c r="B113" s="90" t="s">
        <v>279</v>
      </c>
      <c r="C113" s="89" t="s">
        <v>167</v>
      </c>
    </row>
    <row r="114" spans="1:3">
      <c r="A114" s="89">
        <v>113</v>
      </c>
      <c r="B114" s="90" t="s">
        <v>280</v>
      </c>
      <c r="C114" s="89" t="s">
        <v>167</v>
      </c>
    </row>
    <row r="115" spans="1:3">
      <c r="A115" s="89">
        <v>114</v>
      </c>
      <c r="B115" s="90" t="s">
        <v>281</v>
      </c>
      <c r="C115" s="89" t="s">
        <v>167</v>
      </c>
    </row>
    <row r="116" spans="1:3">
      <c r="A116" s="89">
        <v>115</v>
      </c>
      <c r="B116" s="90" t="s">
        <v>282</v>
      </c>
      <c r="C116" s="89" t="s">
        <v>167</v>
      </c>
    </row>
    <row r="117" spans="1:3">
      <c r="A117" s="89">
        <v>116</v>
      </c>
      <c r="B117" s="90" t="s">
        <v>283</v>
      </c>
      <c r="C117" s="89" t="s">
        <v>167</v>
      </c>
    </row>
    <row r="118" spans="1:3">
      <c r="A118" s="89">
        <v>117</v>
      </c>
      <c r="B118" s="90" t="s">
        <v>284</v>
      </c>
      <c r="C118" s="89" t="s">
        <v>167</v>
      </c>
    </row>
    <row r="119" spans="1:3">
      <c r="A119" s="89">
        <v>118</v>
      </c>
      <c r="B119" s="90" t="s">
        <v>285</v>
      </c>
      <c r="C119" s="89" t="s">
        <v>167</v>
      </c>
    </row>
    <row r="120" spans="1:3">
      <c r="A120" s="89">
        <v>119</v>
      </c>
      <c r="B120" s="90" t="s">
        <v>286</v>
      </c>
      <c r="C120" s="89" t="s">
        <v>167</v>
      </c>
    </row>
    <row r="121" spans="1:3">
      <c r="A121" s="89">
        <v>120</v>
      </c>
      <c r="B121" s="90" t="s">
        <v>287</v>
      </c>
      <c r="C121" s="89" t="s">
        <v>167</v>
      </c>
    </row>
    <row r="122" spans="1:3">
      <c r="A122" s="89">
        <v>121</v>
      </c>
      <c r="B122" s="90" t="s">
        <v>288</v>
      </c>
      <c r="C122" s="89" t="s">
        <v>167</v>
      </c>
    </row>
    <row r="123" spans="1:3">
      <c r="A123" s="89">
        <v>122</v>
      </c>
      <c r="B123" s="90" t="s">
        <v>289</v>
      </c>
      <c r="C123" s="89" t="s">
        <v>167</v>
      </c>
    </row>
    <row r="124" spans="1:3">
      <c r="A124" s="89">
        <v>123</v>
      </c>
      <c r="B124" s="90" t="s">
        <v>290</v>
      </c>
      <c r="C124" s="89" t="s">
        <v>167</v>
      </c>
    </row>
    <row r="125" spans="1:3">
      <c r="A125" s="89">
        <v>124</v>
      </c>
      <c r="B125" s="90" t="s">
        <v>291</v>
      </c>
      <c r="C125" s="89" t="s">
        <v>167</v>
      </c>
    </row>
    <row r="126" spans="1:3">
      <c r="A126" s="89">
        <v>125</v>
      </c>
      <c r="B126" s="90" t="s">
        <v>292</v>
      </c>
      <c r="C126" s="89" t="s">
        <v>167</v>
      </c>
    </row>
    <row r="127" spans="1:3">
      <c r="A127" s="89">
        <v>126</v>
      </c>
      <c r="B127" s="90" t="s">
        <v>293</v>
      </c>
      <c r="C127" s="89" t="s">
        <v>167</v>
      </c>
    </row>
    <row r="128" spans="1:3">
      <c r="A128" s="89">
        <v>127</v>
      </c>
      <c r="B128" s="90" t="s">
        <v>294</v>
      </c>
      <c r="C128" s="89" t="s">
        <v>167</v>
      </c>
    </row>
    <row r="129" spans="1:3">
      <c r="A129" s="89">
        <v>128</v>
      </c>
      <c r="B129" s="90" t="s">
        <v>295</v>
      </c>
      <c r="C129" s="89" t="s">
        <v>167</v>
      </c>
    </row>
    <row r="130" spans="1:3">
      <c r="A130" s="89">
        <v>129</v>
      </c>
      <c r="B130" s="90" t="s">
        <v>296</v>
      </c>
      <c r="C130" s="89" t="s">
        <v>167</v>
      </c>
    </row>
    <row r="131" spans="1:3">
      <c r="A131" s="89">
        <v>130</v>
      </c>
      <c r="B131" s="90" t="s">
        <v>297</v>
      </c>
      <c r="C131" s="89" t="s">
        <v>167</v>
      </c>
    </row>
    <row r="132" spans="1:3">
      <c r="A132" s="89">
        <v>131</v>
      </c>
      <c r="B132" s="90" t="s">
        <v>298</v>
      </c>
      <c r="C132" s="89" t="s">
        <v>167</v>
      </c>
    </row>
    <row r="133" spans="1:3">
      <c r="A133" s="89">
        <v>132</v>
      </c>
      <c r="B133" s="90" t="s">
        <v>299</v>
      </c>
      <c r="C133" s="89" t="s">
        <v>167</v>
      </c>
    </row>
    <row r="134" spans="1:3">
      <c r="A134" s="89">
        <v>133</v>
      </c>
      <c r="B134" s="90" t="s">
        <v>300</v>
      </c>
      <c r="C134" s="89" t="s">
        <v>167</v>
      </c>
    </row>
    <row r="135" spans="1:3">
      <c r="A135" s="89">
        <v>134</v>
      </c>
      <c r="B135" s="90" t="s">
        <v>301</v>
      </c>
      <c r="C135" s="89" t="s">
        <v>167</v>
      </c>
    </row>
    <row r="136" spans="1:3" ht="20">
      <c r="A136" s="89">
        <v>135</v>
      </c>
      <c r="B136" s="90" t="s">
        <v>302</v>
      </c>
      <c r="C136" s="89" t="s">
        <v>167</v>
      </c>
    </row>
    <row r="137" spans="1:3">
      <c r="A137" s="89">
        <v>136</v>
      </c>
      <c r="B137" s="90" t="s">
        <v>303</v>
      </c>
      <c r="C137" s="89" t="s">
        <v>167</v>
      </c>
    </row>
    <row r="138" spans="1:3">
      <c r="A138" s="89">
        <v>137</v>
      </c>
      <c r="B138" s="90" t="s">
        <v>304</v>
      </c>
      <c r="C138" s="89" t="s">
        <v>167</v>
      </c>
    </row>
    <row r="139" spans="1:3">
      <c r="A139" s="89">
        <v>138</v>
      </c>
      <c r="B139" s="90" t="s">
        <v>305</v>
      </c>
      <c r="C139" s="89" t="s">
        <v>167</v>
      </c>
    </row>
    <row r="140" spans="1:3">
      <c r="A140" s="89">
        <v>139</v>
      </c>
      <c r="B140" s="90" t="s">
        <v>306</v>
      </c>
      <c r="C140" s="89" t="s">
        <v>167</v>
      </c>
    </row>
    <row r="141" spans="1:3">
      <c r="A141" s="89">
        <v>140</v>
      </c>
      <c r="B141" s="90" t="s">
        <v>307</v>
      </c>
      <c r="C141" s="89" t="s">
        <v>167</v>
      </c>
    </row>
    <row r="142" spans="1:3">
      <c r="A142" s="89">
        <v>141</v>
      </c>
      <c r="B142" s="90" t="s">
        <v>308</v>
      </c>
      <c r="C142" s="89" t="s">
        <v>167</v>
      </c>
    </row>
    <row r="143" spans="1:3">
      <c r="A143" s="89">
        <v>142</v>
      </c>
      <c r="B143" s="90" t="s">
        <v>309</v>
      </c>
      <c r="C143" s="89" t="s">
        <v>167</v>
      </c>
    </row>
    <row r="144" spans="1:3">
      <c r="A144" s="89">
        <v>143</v>
      </c>
      <c r="B144" s="90" t="s">
        <v>310</v>
      </c>
      <c r="C144" s="89" t="s">
        <v>167</v>
      </c>
    </row>
    <row r="145" spans="1:3">
      <c r="A145" s="89">
        <v>144</v>
      </c>
      <c r="B145" s="90" t="s">
        <v>311</v>
      </c>
      <c r="C145" s="89" t="s">
        <v>167</v>
      </c>
    </row>
    <row r="146" spans="1:3">
      <c r="A146" s="89">
        <v>145</v>
      </c>
      <c r="B146" s="90" t="s">
        <v>312</v>
      </c>
      <c r="C146" s="89" t="s">
        <v>167</v>
      </c>
    </row>
    <row r="147" spans="1:3">
      <c r="A147" s="89">
        <v>146</v>
      </c>
      <c r="B147" s="90" t="s">
        <v>313</v>
      </c>
      <c r="C147" s="89" t="s">
        <v>167</v>
      </c>
    </row>
    <row r="148" spans="1:3">
      <c r="A148" s="89">
        <v>147</v>
      </c>
      <c r="B148" s="90" t="s">
        <v>314</v>
      </c>
      <c r="C148" s="89" t="s">
        <v>167</v>
      </c>
    </row>
    <row r="149" spans="1:3">
      <c r="A149" s="89">
        <v>148</v>
      </c>
      <c r="B149" s="90" t="s">
        <v>315</v>
      </c>
      <c r="C149" s="89" t="s">
        <v>167</v>
      </c>
    </row>
    <row r="150" spans="1:3">
      <c r="A150" s="89">
        <v>149</v>
      </c>
      <c r="B150" s="90" t="s">
        <v>316</v>
      </c>
      <c r="C150" s="89" t="s">
        <v>167</v>
      </c>
    </row>
    <row r="151" spans="1:3">
      <c r="A151" s="89">
        <v>150</v>
      </c>
      <c r="B151" s="90" t="s">
        <v>317</v>
      </c>
      <c r="C151" s="89" t="s">
        <v>167</v>
      </c>
    </row>
    <row r="152" spans="1:3">
      <c r="A152" s="89">
        <v>151</v>
      </c>
      <c r="B152" s="90" t="s">
        <v>318</v>
      </c>
      <c r="C152" s="89" t="s">
        <v>167</v>
      </c>
    </row>
    <row r="153" spans="1:3">
      <c r="A153" s="89">
        <v>152</v>
      </c>
      <c r="B153" s="90" t="s">
        <v>319</v>
      </c>
      <c r="C153" s="89" t="s">
        <v>167</v>
      </c>
    </row>
    <row r="154" spans="1:3">
      <c r="A154" s="89">
        <v>153</v>
      </c>
      <c r="B154" s="90" t="s">
        <v>320</v>
      </c>
      <c r="C154" s="89" t="s">
        <v>167</v>
      </c>
    </row>
    <row r="155" spans="1:3">
      <c r="A155" s="89">
        <v>154</v>
      </c>
      <c r="B155" s="90" t="s">
        <v>321</v>
      </c>
      <c r="C155" s="89" t="s">
        <v>167</v>
      </c>
    </row>
    <row r="156" spans="1:3">
      <c r="A156" s="89">
        <v>155</v>
      </c>
      <c r="B156" s="90" t="s">
        <v>322</v>
      </c>
      <c r="C156" s="89" t="s">
        <v>167</v>
      </c>
    </row>
    <row r="157" spans="1:3">
      <c r="A157" s="89">
        <v>156</v>
      </c>
      <c r="B157" s="90" t="s">
        <v>323</v>
      </c>
      <c r="C157" s="89" t="s">
        <v>167</v>
      </c>
    </row>
    <row r="158" spans="1:3">
      <c r="A158" s="89">
        <v>157</v>
      </c>
      <c r="B158" s="90" t="s">
        <v>324</v>
      </c>
      <c r="C158" s="89" t="s">
        <v>167</v>
      </c>
    </row>
    <row r="159" spans="1:3">
      <c r="A159" s="89">
        <v>158</v>
      </c>
      <c r="B159" s="90" t="s">
        <v>325</v>
      </c>
      <c r="C159" s="89" t="s">
        <v>167</v>
      </c>
    </row>
    <row r="160" spans="1:3">
      <c r="A160" s="89">
        <v>159</v>
      </c>
      <c r="B160" s="90" t="s">
        <v>326</v>
      </c>
      <c r="C160" s="89" t="s">
        <v>167</v>
      </c>
    </row>
    <row r="161" spans="1:3">
      <c r="A161" s="89">
        <v>160</v>
      </c>
      <c r="B161" s="90" t="s">
        <v>327</v>
      </c>
      <c r="C161" s="89" t="s">
        <v>167</v>
      </c>
    </row>
    <row r="162" spans="1:3" ht="20">
      <c r="A162" s="89">
        <v>161</v>
      </c>
      <c r="B162" s="90" t="s">
        <v>328</v>
      </c>
      <c r="C162" s="89" t="s">
        <v>167</v>
      </c>
    </row>
    <row r="163" spans="1:3">
      <c r="A163" s="89">
        <v>162</v>
      </c>
      <c r="B163" s="90" t="s">
        <v>329</v>
      </c>
      <c r="C163" s="89" t="s">
        <v>167</v>
      </c>
    </row>
    <row r="164" spans="1:3">
      <c r="A164" s="89">
        <v>163</v>
      </c>
      <c r="B164" s="90" t="s">
        <v>330</v>
      </c>
      <c r="C164" s="89" t="s">
        <v>167</v>
      </c>
    </row>
    <row r="165" spans="1:3">
      <c r="A165" s="89">
        <v>164</v>
      </c>
      <c r="B165" s="90" t="s">
        <v>331</v>
      </c>
      <c r="C165" s="89" t="s">
        <v>167</v>
      </c>
    </row>
    <row r="166" spans="1:3">
      <c r="A166" s="89">
        <v>165</v>
      </c>
      <c r="B166" s="90" t="s">
        <v>332</v>
      </c>
      <c r="C166" s="89" t="s">
        <v>167</v>
      </c>
    </row>
    <row r="167" spans="1:3">
      <c r="A167" s="89">
        <v>166</v>
      </c>
      <c r="B167" s="90" t="s">
        <v>333</v>
      </c>
      <c r="C167" s="89" t="s">
        <v>167</v>
      </c>
    </row>
    <row r="168" spans="1:3">
      <c r="A168" s="89">
        <v>167</v>
      </c>
      <c r="B168" s="90" t="s">
        <v>334</v>
      </c>
      <c r="C168" s="89" t="s">
        <v>167</v>
      </c>
    </row>
    <row r="169" spans="1:3">
      <c r="A169" s="89">
        <v>168</v>
      </c>
      <c r="B169" s="90" t="s">
        <v>335</v>
      </c>
      <c r="C169" s="89" t="s">
        <v>167</v>
      </c>
    </row>
    <row r="170" spans="1:3">
      <c r="A170" s="89">
        <v>169</v>
      </c>
      <c r="B170" s="90" t="s">
        <v>336</v>
      </c>
      <c r="C170" s="89" t="s">
        <v>167</v>
      </c>
    </row>
    <row r="171" spans="1:3" ht="20">
      <c r="A171" s="89">
        <v>170</v>
      </c>
      <c r="B171" s="90" t="s">
        <v>337</v>
      </c>
      <c r="C171" s="89" t="s">
        <v>167</v>
      </c>
    </row>
    <row r="172" spans="1:3">
      <c r="A172" s="89">
        <v>171</v>
      </c>
      <c r="B172" s="90" t="s">
        <v>338</v>
      </c>
      <c r="C172" s="89" t="s">
        <v>167</v>
      </c>
    </row>
    <row r="173" spans="1:3">
      <c r="A173" s="89">
        <v>172</v>
      </c>
      <c r="B173" s="90" t="s">
        <v>339</v>
      </c>
      <c r="C173" s="89" t="s">
        <v>167</v>
      </c>
    </row>
    <row r="174" spans="1:3" ht="20">
      <c r="A174" s="89">
        <v>173</v>
      </c>
      <c r="B174" s="90" t="s">
        <v>340</v>
      </c>
      <c r="C174" s="89" t="s">
        <v>167</v>
      </c>
    </row>
    <row r="175" spans="1:3">
      <c r="A175" s="89">
        <v>174</v>
      </c>
      <c r="B175" s="90" t="s">
        <v>341</v>
      </c>
      <c r="C175" s="89" t="s">
        <v>167</v>
      </c>
    </row>
    <row r="176" spans="1:3">
      <c r="A176" s="89">
        <v>175</v>
      </c>
      <c r="B176" s="90" t="s">
        <v>342</v>
      </c>
      <c r="C176" s="89" t="s">
        <v>167</v>
      </c>
    </row>
    <row r="177" spans="1:3">
      <c r="A177" s="89">
        <v>176</v>
      </c>
      <c r="B177" s="90" t="s">
        <v>343</v>
      </c>
      <c r="C177" s="89" t="s">
        <v>167</v>
      </c>
    </row>
    <row r="178" spans="1:3">
      <c r="A178" s="89">
        <v>177</v>
      </c>
      <c r="B178" s="90" t="s">
        <v>344</v>
      </c>
      <c r="C178" s="89" t="s">
        <v>167</v>
      </c>
    </row>
    <row r="179" spans="1:3">
      <c r="A179" s="89">
        <v>178</v>
      </c>
      <c r="B179" s="90" t="s">
        <v>345</v>
      </c>
      <c r="C179" s="89" t="s">
        <v>167</v>
      </c>
    </row>
    <row r="180" spans="1:3">
      <c r="A180" s="89">
        <v>179</v>
      </c>
      <c r="B180" s="90" t="s">
        <v>346</v>
      </c>
      <c r="C180" s="89" t="s">
        <v>167</v>
      </c>
    </row>
    <row r="181" spans="1:3">
      <c r="A181" s="89">
        <v>180</v>
      </c>
      <c r="B181" s="90" t="s">
        <v>347</v>
      </c>
      <c r="C181" s="89" t="s">
        <v>167</v>
      </c>
    </row>
    <row r="182" spans="1:3" ht="20">
      <c r="A182" s="89">
        <v>181</v>
      </c>
      <c r="B182" s="90" t="s">
        <v>348</v>
      </c>
      <c r="C182" s="89" t="s">
        <v>167</v>
      </c>
    </row>
    <row r="183" spans="1:3" ht="20">
      <c r="A183" s="89">
        <v>182</v>
      </c>
      <c r="B183" s="90" t="s">
        <v>349</v>
      </c>
      <c r="C183" s="89" t="s">
        <v>167</v>
      </c>
    </row>
    <row r="184" spans="1:3">
      <c r="A184" s="89">
        <v>183</v>
      </c>
      <c r="B184" s="90" t="s">
        <v>350</v>
      </c>
      <c r="C184" s="89" t="s">
        <v>167</v>
      </c>
    </row>
    <row r="185" spans="1:3">
      <c r="A185" s="89">
        <v>184</v>
      </c>
      <c r="B185" s="90" t="s">
        <v>351</v>
      </c>
      <c r="C185" s="89" t="s">
        <v>167</v>
      </c>
    </row>
    <row r="186" spans="1:3">
      <c r="A186" s="89">
        <v>185</v>
      </c>
      <c r="B186" s="90" t="s">
        <v>352</v>
      </c>
      <c r="C186" s="89" t="s">
        <v>167</v>
      </c>
    </row>
    <row r="187" spans="1:3">
      <c r="A187" s="89">
        <v>186</v>
      </c>
      <c r="B187" s="90" t="s">
        <v>353</v>
      </c>
      <c r="C187" s="89" t="s">
        <v>167</v>
      </c>
    </row>
    <row r="188" spans="1:3">
      <c r="A188" s="89">
        <v>187</v>
      </c>
      <c r="B188" s="90" t="s">
        <v>354</v>
      </c>
      <c r="C188" s="89" t="s">
        <v>167</v>
      </c>
    </row>
    <row r="189" spans="1:3">
      <c r="A189" s="89">
        <v>188</v>
      </c>
      <c r="B189" s="90" t="s">
        <v>355</v>
      </c>
      <c r="C189" s="89" t="s">
        <v>167</v>
      </c>
    </row>
    <row r="190" spans="1:3">
      <c r="A190" s="89">
        <v>189</v>
      </c>
      <c r="B190" s="90" t="s">
        <v>356</v>
      </c>
      <c r="C190" s="89" t="s">
        <v>167</v>
      </c>
    </row>
    <row r="191" spans="1:3">
      <c r="A191" s="89">
        <v>190</v>
      </c>
      <c r="B191" s="90" t="s">
        <v>357</v>
      </c>
      <c r="C191" s="89" t="s">
        <v>167</v>
      </c>
    </row>
    <row r="192" spans="1:3">
      <c r="A192" s="89">
        <v>191</v>
      </c>
      <c r="B192" s="90" t="s">
        <v>358</v>
      </c>
      <c r="C192" s="89" t="s">
        <v>167</v>
      </c>
    </row>
    <row r="193" spans="1:3">
      <c r="A193" s="89">
        <v>192</v>
      </c>
      <c r="B193" s="90" t="s">
        <v>359</v>
      </c>
      <c r="C193" s="89" t="s">
        <v>167</v>
      </c>
    </row>
    <row r="194" spans="1:3">
      <c r="A194" s="89">
        <v>193</v>
      </c>
      <c r="B194" s="90" t="s">
        <v>360</v>
      </c>
      <c r="C194" s="89" t="s">
        <v>167</v>
      </c>
    </row>
    <row r="195" spans="1:3">
      <c r="A195" s="89">
        <v>194</v>
      </c>
      <c r="B195" s="90" t="s">
        <v>361</v>
      </c>
      <c r="C195" s="89" t="s">
        <v>167</v>
      </c>
    </row>
    <row r="196" spans="1:3">
      <c r="A196" s="89">
        <v>195</v>
      </c>
      <c r="B196" s="90" t="s">
        <v>362</v>
      </c>
      <c r="C196" s="89" t="s">
        <v>167</v>
      </c>
    </row>
    <row r="197" spans="1:3">
      <c r="A197" s="89">
        <v>196</v>
      </c>
      <c r="B197" s="90" t="s">
        <v>363</v>
      </c>
      <c r="C197" s="89" t="s">
        <v>167</v>
      </c>
    </row>
    <row r="198" spans="1:3">
      <c r="A198" s="89">
        <v>197</v>
      </c>
      <c r="B198" s="90" t="s">
        <v>364</v>
      </c>
      <c r="C198" s="89" t="s">
        <v>167</v>
      </c>
    </row>
    <row r="199" spans="1:3">
      <c r="A199" s="89">
        <v>198</v>
      </c>
      <c r="B199" s="90" t="s">
        <v>365</v>
      </c>
      <c r="C199" s="89" t="s">
        <v>167</v>
      </c>
    </row>
    <row r="200" spans="1:3">
      <c r="A200" s="89">
        <v>199</v>
      </c>
      <c r="B200" s="90" t="s">
        <v>366</v>
      </c>
      <c r="C200" s="89" t="s">
        <v>167</v>
      </c>
    </row>
    <row r="201" spans="1:3">
      <c r="A201" s="89">
        <v>200</v>
      </c>
      <c r="B201" s="90" t="s">
        <v>367</v>
      </c>
      <c r="C201" s="89" t="s">
        <v>167</v>
      </c>
    </row>
    <row r="202" spans="1:3">
      <c r="A202" s="89">
        <v>201</v>
      </c>
      <c r="B202" s="90" t="s">
        <v>368</v>
      </c>
      <c r="C202" s="89" t="s">
        <v>167</v>
      </c>
    </row>
    <row r="203" spans="1:3">
      <c r="A203" s="89">
        <v>202</v>
      </c>
      <c r="B203" s="90" t="s">
        <v>369</v>
      </c>
      <c r="C203" s="89" t="s">
        <v>167</v>
      </c>
    </row>
    <row r="204" spans="1:3">
      <c r="A204" s="89">
        <v>203</v>
      </c>
      <c r="B204" s="90" t="s">
        <v>370</v>
      </c>
      <c r="C204" s="89" t="s">
        <v>167</v>
      </c>
    </row>
    <row r="205" spans="1:3">
      <c r="A205" s="89">
        <v>204</v>
      </c>
      <c r="B205" s="90" t="s">
        <v>371</v>
      </c>
      <c r="C205" s="89" t="s">
        <v>167</v>
      </c>
    </row>
    <row r="206" spans="1:3">
      <c r="A206" s="89">
        <v>205</v>
      </c>
      <c r="B206" s="90" t="s">
        <v>372</v>
      </c>
      <c r="C206" s="89" t="s">
        <v>167</v>
      </c>
    </row>
    <row r="207" spans="1:3">
      <c r="A207" s="89">
        <v>206</v>
      </c>
      <c r="B207" s="90" t="s">
        <v>373</v>
      </c>
      <c r="C207" s="89" t="s">
        <v>167</v>
      </c>
    </row>
    <row r="208" spans="1:3">
      <c r="A208" s="89">
        <v>207</v>
      </c>
      <c r="B208" s="90" t="s">
        <v>374</v>
      </c>
      <c r="C208" s="89" t="s">
        <v>167</v>
      </c>
    </row>
    <row r="209" spans="1:3">
      <c r="A209" s="89">
        <v>208</v>
      </c>
      <c r="B209" s="90" t="s">
        <v>375</v>
      </c>
      <c r="C209" s="89" t="s">
        <v>167</v>
      </c>
    </row>
    <row r="210" spans="1:3">
      <c r="A210" s="89">
        <v>209</v>
      </c>
      <c r="B210" s="90" t="s">
        <v>376</v>
      </c>
      <c r="C210" s="89" t="s">
        <v>167</v>
      </c>
    </row>
    <row r="211" spans="1:3">
      <c r="A211" s="89">
        <v>210</v>
      </c>
      <c r="B211" s="90" t="s">
        <v>377</v>
      </c>
      <c r="C211" s="89" t="s">
        <v>167</v>
      </c>
    </row>
    <row r="212" spans="1:3">
      <c r="A212" s="89">
        <v>211</v>
      </c>
      <c r="B212" s="90" t="s">
        <v>378</v>
      </c>
      <c r="C212" s="89" t="s">
        <v>167</v>
      </c>
    </row>
    <row r="213" spans="1:3">
      <c r="A213" s="89">
        <v>212</v>
      </c>
      <c r="B213" s="90" t="s">
        <v>379</v>
      </c>
      <c r="C213" s="89" t="s">
        <v>167</v>
      </c>
    </row>
    <row r="214" spans="1:3">
      <c r="A214" s="89">
        <v>213</v>
      </c>
      <c r="B214" s="90" t="s">
        <v>380</v>
      </c>
      <c r="C214" s="89" t="s">
        <v>167</v>
      </c>
    </row>
    <row r="215" spans="1:3">
      <c r="A215" s="89">
        <v>214</v>
      </c>
      <c r="B215" s="90" t="s">
        <v>381</v>
      </c>
      <c r="C215" s="89" t="s">
        <v>167</v>
      </c>
    </row>
    <row r="216" spans="1:3">
      <c r="A216" s="89">
        <v>215</v>
      </c>
      <c r="B216" s="90" t="s">
        <v>382</v>
      </c>
      <c r="C216" s="89" t="s">
        <v>167</v>
      </c>
    </row>
    <row r="217" spans="1:3">
      <c r="A217" s="89">
        <v>216</v>
      </c>
      <c r="B217" s="90" t="s">
        <v>383</v>
      </c>
      <c r="C217" s="89" t="s">
        <v>167</v>
      </c>
    </row>
    <row r="218" spans="1:3">
      <c r="A218" s="89">
        <v>217</v>
      </c>
      <c r="B218" s="90" t="s">
        <v>384</v>
      </c>
      <c r="C218" s="89" t="s">
        <v>167</v>
      </c>
    </row>
    <row r="219" spans="1:3">
      <c r="A219" s="89">
        <v>218</v>
      </c>
      <c r="B219" s="90" t="s">
        <v>385</v>
      </c>
      <c r="C219" s="89" t="s">
        <v>167</v>
      </c>
    </row>
    <row r="220" spans="1:3">
      <c r="A220" s="89">
        <v>219</v>
      </c>
      <c r="B220" s="90" t="s">
        <v>386</v>
      </c>
      <c r="C220" s="89" t="s">
        <v>167</v>
      </c>
    </row>
    <row r="221" spans="1:3">
      <c r="A221" s="89">
        <v>220</v>
      </c>
      <c r="B221" s="90" t="s">
        <v>387</v>
      </c>
      <c r="C221" s="89" t="s">
        <v>167</v>
      </c>
    </row>
    <row r="222" spans="1:3">
      <c r="A222" s="89">
        <v>221</v>
      </c>
      <c r="B222" s="90" t="s">
        <v>388</v>
      </c>
      <c r="C222" s="89" t="s">
        <v>167</v>
      </c>
    </row>
    <row r="223" spans="1:3">
      <c r="A223" s="89">
        <v>222</v>
      </c>
      <c r="B223" s="90" t="s">
        <v>389</v>
      </c>
      <c r="C223" s="89" t="s">
        <v>167</v>
      </c>
    </row>
    <row r="224" spans="1:3">
      <c r="A224" s="89">
        <v>223</v>
      </c>
      <c r="B224" s="90" t="s">
        <v>390</v>
      </c>
      <c r="C224" s="89" t="s">
        <v>167</v>
      </c>
    </row>
    <row r="225" spans="1:3">
      <c r="A225" s="89">
        <v>224</v>
      </c>
      <c r="B225" s="90" t="s">
        <v>391</v>
      </c>
      <c r="C225" s="89" t="s">
        <v>167</v>
      </c>
    </row>
    <row r="226" spans="1:3">
      <c r="A226" s="89">
        <v>225</v>
      </c>
      <c r="B226" s="90" t="s">
        <v>392</v>
      </c>
      <c r="C226" s="89" t="s">
        <v>167</v>
      </c>
    </row>
    <row r="227" spans="1:3">
      <c r="A227" s="89">
        <v>226</v>
      </c>
      <c r="B227" s="90" t="s">
        <v>393</v>
      </c>
      <c r="C227" s="89" t="s">
        <v>167</v>
      </c>
    </row>
    <row r="228" spans="1:3">
      <c r="A228" s="89">
        <v>227</v>
      </c>
      <c r="B228" s="90" t="s">
        <v>394</v>
      </c>
      <c r="C228" s="89" t="s">
        <v>167</v>
      </c>
    </row>
    <row r="229" spans="1:3">
      <c r="A229" s="89">
        <v>228</v>
      </c>
      <c r="B229" s="90" t="s">
        <v>395</v>
      </c>
      <c r="C229" s="89" t="s">
        <v>167</v>
      </c>
    </row>
    <row r="230" spans="1:3">
      <c r="A230" s="89">
        <v>229</v>
      </c>
      <c r="B230" s="90" t="s">
        <v>396</v>
      </c>
      <c r="C230" s="89" t="s">
        <v>167</v>
      </c>
    </row>
    <row r="231" spans="1:3">
      <c r="A231" s="89">
        <v>230</v>
      </c>
      <c r="B231" s="90" t="s">
        <v>397</v>
      </c>
      <c r="C231" s="89" t="s">
        <v>167</v>
      </c>
    </row>
    <row r="232" spans="1:3">
      <c r="A232" s="89">
        <v>231</v>
      </c>
      <c r="B232" s="90" t="s">
        <v>398</v>
      </c>
      <c r="C232" s="89" t="s">
        <v>167</v>
      </c>
    </row>
    <row r="233" spans="1:3">
      <c r="A233" s="89">
        <v>232</v>
      </c>
      <c r="B233" s="90" t="s">
        <v>399</v>
      </c>
      <c r="C233" s="89" t="s">
        <v>167</v>
      </c>
    </row>
    <row r="234" spans="1:3">
      <c r="A234" s="89">
        <v>233</v>
      </c>
      <c r="B234" s="90" t="s">
        <v>400</v>
      </c>
      <c r="C234" s="89" t="s">
        <v>167</v>
      </c>
    </row>
    <row r="235" spans="1:3">
      <c r="A235" s="89">
        <v>234</v>
      </c>
      <c r="B235" s="90" t="s">
        <v>401</v>
      </c>
      <c r="C235" s="89" t="s">
        <v>167</v>
      </c>
    </row>
    <row r="236" spans="1:3">
      <c r="A236" s="89">
        <v>235</v>
      </c>
      <c r="B236" s="90" t="s">
        <v>402</v>
      </c>
      <c r="C236" s="89" t="s">
        <v>167</v>
      </c>
    </row>
    <row r="237" spans="1:3">
      <c r="A237" s="89">
        <v>236</v>
      </c>
      <c r="B237" s="90" t="s">
        <v>403</v>
      </c>
      <c r="C237" s="89" t="s">
        <v>167</v>
      </c>
    </row>
    <row r="238" spans="1:3" ht="20">
      <c r="A238" s="89">
        <v>237</v>
      </c>
      <c r="B238" s="90" t="s">
        <v>404</v>
      </c>
      <c r="C238" s="89" t="s">
        <v>167</v>
      </c>
    </row>
    <row r="239" spans="1:3">
      <c r="A239" s="89">
        <v>238</v>
      </c>
      <c r="B239" s="90" t="s">
        <v>405</v>
      </c>
      <c r="C239" s="89" t="s">
        <v>167</v>
      </c>
    </row>
    <row r="240" spans="1:3" ht="20">
      <c r="A240" s="89">
        <v>239</v>
      </c>
      <c r="B240" s="90" t="s">
        <v>406</v>
      </c>
      <c r="C240" s="89" t="s">
        <v>167</v>
      </c>
    </row>
    <row r="241" spans="1:3">
      <c r="A241" s="89">
        <v>240</v>
      </c>
      <c r="B241" s="90" t="s">
        <v>407</v>
      </c>
      <c r="C241" s="89" t="s">
        <v>167</v>
      </c>
    </row>
    <row r="242" spans="1:3">
      <c r="A242" s="89">
        <v>241</v>
      </c>
      <c r="B242" s="90" t="s">
        <v>408</v>
      </c>
      <c r="C242" s="89" t="s">
        <v>167</v>
      </c>
    </row>
    <row r="243" spans="1:3">
      <c r="A243" s="89">
        <v>242</v>
      </c>
      <c r="B243" s="90" t="s">
        <v>409</v>
      </c>
      <c r="C243" s="89" t="s">
        <v>167</v>
      </c>
    </row>
    <row r="244" spans="1:3">
      <c r="A244" s="89">
        <v>243</v>
      </c>
      <c r="B244" s="90" t="s">
        <v>410</v>
      </c>
      <c r="C244" s="89" t="s">
        <v>167</v>
      </c>
    </row>
    <row r="245" spans="1:3">
      <c r="A245" s="89">
        <v>244</v>
      </c>
      <c r="B245" s="90" t="s">
        <v>411</v>
      </c>
      <c r="C245" s="89" t="s">
        <v>167</v>
      </c>
    </row>
    <row r="246" spans="1:3">
      <c r="A246" s="89">
        <v>245</v>
      </c>
      <c r="B246" s="90" t="s">
        <v>412</v>
      </c>
      <c r="C246" s="89" t="s">
        <v>167</v>
      </c>
    </row>
    <row r="247" spans="1:3" ht="20">
      <c r="A247" s="89">
        <v>246</v>
      </c>
      <c r="B247" s="90" t="s">
        <v>413</v>
      </c>
      <c r="C247" s="89" t="s">
        <v>167</v>
      </c>
    </row>
    <row r="248" spans="1:3">
      <c r="A248" s="89">
        <v>247</v>
      </c>
      <c r="B248" s="90" t="s">
        <v>414</v>
      </c>
      <c r="C248" s="89" t="s">
        <v>167</v>
      </c>
    </row>
    <row r="249" spans="1:3">
      <c r="A249" s="89">
        <v>248</v>
      </c>
      <c r="B249" s="90" t="s">
        <v>415</v>
      </c>
      <c r="C249" s="89" t="s">
        <v>167</v>
      </c>
    </row>
    <row r="250" spans="1:3">
      <c r="A250" s="89">
        <v>249</v>
      </c>
      <c r="B250" s="90" t="s">
        <v>416</v>
      </c>
      <c r="C250" s="89" t="s">
        <v>167</v>
      </c>
    </row>
    <row r="251" spans="1:3">
      <c r="A251" s="89">
        <v>250</v>
      </c>
      <c r="B251" s="90" t="s">
        <v>417</v>
      </c>
      <c r="C251" s="89" t="s">
        <v>167</v>
      </c>
    </row>
    <row r="252" spans="1:3">
      <c r="A252" s="89">
        <v>251</v>
      </c>
      <c r="B252" s="90" t="s">
        <v>418</v>
      </c>
      <c r="C252" s="89" t="s">
        <v>167</v>
      </c>
    </row>
    <row r="253" spans="1:3">
      <c r="A253" s="89">
        <v>252</v>
      </c>
      <c r="B253" s="90" t="s">
        <v>419</v>
      </c>
      <c r="C253" s="89" t="s">
        <v>167</v>
      </c>
    </row>
    <row r="254" spans="1:3">
      <c r="A254" s="89">
        <v>253</v>
      </c>
      <c r="B254" s="90" t="s">
        <v>420</v>
      </c>
      <c r="C254" s="89" t="s">
        <v>167</v>
      </c>
    </row>
    <row r="255" spans="1:3">
      <c r="A255" s="89">
        <v>254</v>
      </c>
      <c r="B255" s="90" t="s">
        <v>421</v>
      </c>
      <c r="C255" s="89" t="s">
        <v>167</v>
      </c>
    </row>
    <row r="256" spans="1:3">
      <c r="A256" s="89">
        <v>255</v>
      </c>
      <c r="B256" s="90" t="s">
        <v>422</v>
      </c>
      <c r="C256" s="89" t="s">
        <v>167</v>
      </c>
    </row>
    <row r="257" spans="1:3">
      <c r="A257" s="89">
        <v>256</v>
      </c>
      <c r="B257" s="90" t="s">
        <v>423</v>
      </c>
      <c r="C257" s="89" t="s">
        <v>167</v>
      </c>
    </row>
    <row r="258" spans="1:3">
      <c r="A258" s="89">
        <v>257</v>
      </c>
      <c r="B258" s="90" t="s">
        <v>424</v>
      </c>
      <c r="C258" s="89" t="s">
        <v>167</v>
      </c>
    </row>
    <row r="259" spans="1:3">
      <c r="A259" s="89">
        <v>258</v>
      </c>
      <c r="B259" s="90" t="s">
        <v>425</v>
      </c>
      <c r="C259" s="89" t="s">
        <v>167</v>
      </c>
    </row>
    <row r="260" spans="1:3">
      <c r="A260" s="89">
        <v>259</v>
      </c>
      <c r="B260" s="90" t="s">
        <v>426</v>
      </c>
      <c r="C260" s="89" t="s">
        <v>167</v>
      </c>
    </row>
    <row r="261" spans="1:3">
      <c r="A261" s="89">
        <v>260</v>
      </c>
      <c r="B261" s="90" t="s">
        <v>427</v>
      </c>
      <c r="C261" s="89" t="s">
        <v>428</v>
      </c>
    </row>
    <row r="262" spans="1:3">
      <c r="A262" s="89">
        <v>261</v>
      </c>
      <c r="B262" s="90" t="s">
        <v>429</v>
      </c>
      <c r="C262" s="89" t="s">
        <v>167</v>
      </c>
    </row>
    <row r="263" spans="1:3">
      <c r="A263" s="89">
        <v>262</v>
      </c>
      <c r="B263" s="90" t="s">
        <v>430</v>
      </c>
      <c r="C263" s="89" t="s">
        <v>428</v>
      </c>
    </row>
    <row r="264" spans="1:3">
      <c r="A264" s="89">
        <v>263</v>
      </c>
      <c r="B264" s="90" t="s">
        <v>431</v>
      </c>
      <c r="C264" s="89" t="s">
        <v>428</v>
      </c>
    </row>
    <row r="265" spans="1:3">
      <c r="A265" s="89">
        <v>264</v>
      </c>
      <c r="B265" s="90" t="s">
        <v>432</v>
      </c>
      <c r="C265" s="89" t="s">
        <v>167</v>
      </c>
    </row>
    <row r="266" spans="1:3">
      <c r="A266" s="89">
        <v>265</v>
      </c>
      <c r="B266" s="90" t="s">
        <v>433</v>
      </c>
      <c r="C266" s="89" t="s">
        <v>167</v>
      </c>
    </row>
    <row r="267" spans="1:3">
      <c r="A267" s="89">
        <v>266</v>
      </c>
      <c r="B267" s="90" t="s">
        <v>434</v>
      </c>
      <c r="C267" s="89" t="s">
        <v>167</v>
      </c>
    </row>
    <row r="268" spans="1:3" ht="20">
      <c r="A268" s="89">
        <v>267</v>
      </c>
      <c r="B268" s="90" t="s">
        <v>435</v>
      </c>
      <c r="C268" s="89" t="s">
        <v>167</v>
      </c>
    </row>
    <row r="269" spans="1:3">
      <c r="A269" s="89">
        <v>268</v>
      </c>
      <c r="B269" s="90" t="s">
        <v>436</v>
      </c>
      <c r="C269" s="89" t="s">
        <v>167</v>
      </c>
    </row>
    <row r="270" spans="1:3">
      <c r="A270" s="89">
        <v>269</v>
      </c>
      <c r="B270" s="90" t="s">
        <v>437</v>
      </c>
      <c r="C270" s="89" t="s">
        <v>167</v>
      </c>
    </row>
    <row r="271" spans="1:3">
      <c r="A271" s="89">
        <v>270</v>
      </c>
      <c r="B271" s="90" t="s">
        <v>438</v>
      </c>
      <c r="C271" s="89" t="s">
        <v>167</v>
      </c>
    </row>
    <row r="272" spans="1:3">
      <c r="A272" s="89">
        <v>271</v>
      </c>
      <c r="B272" s="90" t="s">
        <v>439</v>
      </c>
      <c r="C272" s="89" t="s">
        <v>167</v>
      </c>
    </row>
    <row r="273" spans="1:3">
      <c r="A273" s="89">
        <v>272</v>
      </c>
      <c r="B273" s="90" t="s">
        <v>440</v>
      </c>
      <c r="C273" s="89" t="s">
        <v>167</v>
      </c>
    </row>
    <row r="274" spans="1:3">
      <c r="A274" s="89">
        <v>273</v>
      </c>
      <c r="B274" s="90" t="s">
        <v>441</v>
      </c>
      <c r="C274" s="89" t="s">
        <v>167</v>
      </c>
    </row>
    <row r="275" spans="1:3">
      <c r="A275" s="89">
        <v>274</v>
      </c>
      <c r="B275" s="90" t="s">
        <v>442</v>
      </c>
      <c r="C275" s="89" t="s">
        <v>443</v>
      </c>
    </row>
    <row r="276" spans="1:3">
      <c r="A276" s="89">
        <v>275</v>
      </c>
      <c r="B276" s="90" t="s">
        <v>444</v>
      </c>
      <c r="C276" s="89" t="s">
        <v>443</v>
      </c>
    </row>
    <row r="277" spans="1:3">
      <c r="A277" s="89">
        <v>276</v>
      </c>
      <c r="B277" s="90" t="s">
        <v>445</v>
      </c>
      <c r="C277" s="89" t="s">
        <v>443</v>
      </c>
    </row>
    <row r="278" spans="1:3">
      <c r="A278" s="89">
        <v>277</v>
      </c>
      <c r="B278" s="90" t="s">
        <v>446</v>
      </c>
      <c r="C278" s="89" t="s">
        <v>167</v>
      </c>
    </row>
    <row r="279" spans="1:3">
      <c r="A279" s="89">
        <v>278</v>
      </c>
      <c r="B279" s="90" t="s">
        <v>447</v>
      </c>
      <c r="C279" s="89" t="s">
        <v>167</v>
      </c>
    </row>
    <row r="280" spans="1:3">
      <c r="A280" s="89">
        <v>279</v>
      </c>
      <c r="B280" s="90" t="s">
        <v>448</v>
      </c>
      <c r="C280" s="89" t="s">
        <v>167</v>
      </c>
    </row>
    <row r="281" spans="1:3">
      <c r="A281" s="89">
        <v>280</v>
      </c>
      <c r="B281" s="90" t="s">
        <v>449</v>
      </c>
      <c r="C281" s="89" t="s">
        <v>167</v>
      </c>
    </row>
    <row r="282" spans="1:3">
      <c r="A282" s="89">
        <v>281</v>
      </c>
      <c r="B282" s="90" t="s">
        <v>450</v>
      </c>
      <c r="C282" s="89" t="s">
        <v>167</v>
      </c>
    </row>
    <row r="283" spans="1:3">
      <c r="A283" s="89">
        <v>282</v>
      </c>
      <c r="B283" s="90" t="s">
        <v>451</v>
      </c>
      <c r="C283" s="89" t="s">
        <v>167</v>
      </c>
    </row>
    <row r="284" spans="1:3">
      <c r="A284" s="89">
        <v>283</v>
      </c>
      <c r="B284" s="90" t="s">
        <v>452</v>
      </c>
      <c r="C284" s="89" t="s">
        <v>167</v>
      </c>
    </row>
    <row r="285" spans="1:3">
      <c r="A285" s="89">
        <v>284</v>
      </c>
      <c r="B285" s="90" t="s">
        <v>453</v>
      </c>
      <c r="C285" s="89" t="s">
        <v>167</v>
      </c>
    </row>
    <row r="286" spans="1:3">
      <c r="A286" s="89">
        <v>285</v>
      </c>
      <c r="B286" s="90" t="s">
        <v>454</v>
      </c>
      <c r="C286" s="89" t="s">
        <v>167</v>
      </c>
    </row>
    <row r="287" spans="1:3">
      <c r="A287" s="89">
        <v>286</v>
      </c>
      <c r="B287" s="90" t="s">
        <v>455</v>
      </c>
      <c r="C287" s="89" t="s">
        <v>167</v>
      </c>
    </row>
    <row r="288" spans="1:3" ht="20">
      <c r="A288" s="89">
        <v>287</v>
      </c>
      <c r="B288" s="90" t="s">
        <v>456</v>
      </c>
      <c r="C288" s="89" t="s">
        <v>167</v>
      </c>
    </row>
    <row r="289" spans="1:3">
      <c r="A289" s="89">
        <v>288</v>
      </c>
      <c r="B289" s="90" t="s">
        <v>457</v>
      </c>
      <c r="C289" s="89" t="s">
        <v>167</v>
      </c>
    </row>
    <row r="290" spans="1:3">
      <c r="A290" s="89">
        <v>289</v>
      </c>
      <c r="B290" s="90" t="s">
        <v>458</v>
      </c>
      <c r="C290" s="89" t="s">
        <v>167</v>
      </c>
    </row>
    <row r="291" spans="1:3">
      <c r="A291" s="89">
        <v>290</v>
      </c>
      <c r="B291" s="90" t="s">
        <v>459</v>
      </c>
      <c r="C291" s="89" t="s">
        <v>167</v>
      </c>
    </row>
    <row r="292" spans="1:3">
      <c r="A292" s="89">
        <v>291</v>
      </c>
      <c r="B292" s="90" t="s">
        <v>460</v>
      </c>
      <c r="C292" s="89" t="s">
        <v>428</v>
      </c>
    </row>
    <row r="293" spans="1:3">
      <c r="A293" s="89">
        <v>292</v>
      </c>
      <c r="B293" s="90" t="s">
        <v>461</v>
      </c>
      <c r="C293" s="89" t="s">
        <v>428</v>
      </c>
    </row>
    <row r="294" spans="1:3">
      <c r="A294" s="89">
        <v>293</v>
      </c>
      <c r="B294" s="90" t="s">
        <v>462</v>
      </c>
      <c r="C294" s="89" t="s">
        <v>428</v>
      </c>
    </row>
    <row r="295" spans="1:3" ht="20">
      <c r="A295" s="89">
        <v>294</v>
      </c>
      <c r="B295" s="90" t="s">
        <v>463</v>
      </c>
      <c r="C295" s="89" t="s">
        <v>167</v>
      </c>
    </row>
    <row r="296" spans="1:3">
      <c r="A296" s="89">
        <v>295</v>
      </c>
      <c r="B296" s="90" t="s">
        <v>464</v>
      </c>
      <c r="C296" s="89" t="s">
        <v>167</v>
      </c>
    </row>
    <row r="297" spans="1:3">
      <c r="A297" s="89">
        <v>296</v>
      </c>
      <c r="B297" s="90" t="s">
        <v>465</v>
      </c>
      <c r="C297" s="89" t="s">
        <v>428</v>
      </c>
    </row>
    <row r="298" spans="1:3">
      <c r="A298" s="89">
        <v>297</v>
      </c>
      <c r="B298" s="90" t="s">
        <v>466</v>
      </c>
      <c r="C298" s="89" t="s">
        <v>428</v>
      </c>
    </row>
    <row r="299" spans="1:3">
      <c r="A299" s="89">
        <v>298</v>
      </c>
      <c r="B299" s="90" t="s">
        <v>467</v>
      </c>
      <c r="C299" s="89" t="s">
        <v>167</v>
      </c>
    </row>
    <row r="300" spans="1:3">
      <c r="A300" s="89">
        <v>299</v>
      </c>
      <c r="B300" s="90" t="s">
        <v>468</v>
      </c>
      <c r="C300" s="89" t="s">
        <v>167</v>
      </c>
    </row>
    <row r="301" spans="1:3">
      <c r="A301" s="89">
        <v>300</v>
      </c>
      <c r="B301" s="90" t="s">
        <v>469</v>
      </c>
      <c r="C301" s="89" t="s">
        <v>167</v>
      </c>
    </row>
    <row r="302" spans="1:3">
      <c r="A302" s="89">
        <v>301</v>
      </c>
      <c r="B302" s="90" t="s">
        <v>470</v>
      </c>
      <c r="C302" s="89" t="s">
        <v>167</v>
      </c>
    </row>
    <row r="303" spans="1:3">
      <c r="A303" s="89">
        <v>302</v>
      </c>
      <c r="B303" s="90" t="s">
        <v>471</v>
      </c>
      <c r="C303" s="89" t="s">
        <v>167</v>
      </c>
    </row>
    <row r="304" spans="1:3">
      <c r="A304" s="89">
        <v>303</v>
      </c>
      <c r="B304" s="90" t="s">
        <v>472</v>
      </c>
      <c r="C304" s="89" t="s">
        <v>167</v>
      </c>
    </row>
    <row r="305" spans="1:3">
      <c r="A305" s="89">
        <v>304</v>
      </c>
      <c r="B305" s="90" t="s">
        <v>473</v>
      </c>
      <c r="C305" s="89" t="s">
        <v>167</v>
      </c>
    </row>
    <row r="306" spans="1:3">
      <c r="A306" s="89">
        <v>305</v>
      </c>
      <c r="B306" s="90" t="s">
        <v>474</v>
      </c>
      <c r="C306" s="89" t="s">
        <v>167</v>
      </c>
    </row>
    <row r="307" spans="1:3">
      <c r="A307" s="89">
        <v>306</v>
      </c>
      <c r="B307" s="90" t="s">
        <v>475</v>
      </c>
      <c r="C307" s="89" t="s">
        <v>167</v>
      </c>
    </row>
    <row r="308" spans="1:3">
      <c r="A308" s="89">
        <v>307</v>
      </c>
      <c r="B308" s="90" t="s">
        <v>476</v>
      </c>
      <c r="C308" s="89" t="s">
        <v>167</v>
      </c>
    </row>
    <row r="309" spans="1:3">
      <c r="A309" s="89">
        <v>308</v>
      </c>
      <c r="B309" s="90" t="s">
        <v>477</v>
      </c>
      <c r="C309" s="89" t="s">
        <v>167</v>
      </c>
    </row>
    <row r="310" spans="1:3">
      <c r="A310" s="89">
        <v>309</v>
      </c>
      <c r="B310" s="90" t="s">
        <v>478</v>
      </c>
      <c r="C310" s="89" t="s">
        <v>167</v>
      </c>
    </row>
    <row r="311" spans="1:3">
      <c r="A311" s="89">
        <v>310</v>
      </c>
      <c r="B311" s="90" t="s">
        <v>479</v>
      </c>
      <c r="C311" s="89" t="s">
        <v>167</v>
      </c>
    </row>
    <row r="312" spans="1:3">
      <c r="A312" s="89">
        <v>311</v>
      </c>
      <c r="B312" s="90" t="s">
        <v>480</v>
      </c>
      <c r="C312" s="89" t="s">
        <v>167</v>
      </c>
    </row>
    <row r="313" spans="1:3">
      <c r="A313" s="89">
        <v>312</v>
      </c>
      <c r="B313" s="90" t="s">
        <v>481</v>
      </c>
      <c r="C313" s="89" t="s">
        <v>167</v>
      </c>
    </row>
    <row r="314" spans="1:3">
      <c r="A314" s="89">
        <v>313</v>
      </c>
      <c r="B314" s="90" t="s">
        <v>482</v>
      </c>
      <c r="C314" s="89" t="s">
        <v>167</v>
      </c>
    </row>
    <row r="315" spans="1:3">
      <c r="A315" s="89">
        <v>314</v>
      </c>
      <c r="B315" s="90" t="s">
        <v>483</v>
      </c>
      <c r="C315" s="89" t="s">
        <v>167</v>
      </c>
    </row>
    <row r="316" spans="1:3">
      <c r="A316" s="89">
        <v>315</v>
      </c>
      <c r="B316" s="90" t="s">
        <v>484</v>
      </c>
      <c r="C316" s="89" t="s">
        <v>167</v>
      </c>
    </row>
    <row r="317" spans="1:3">
      <c r="A317" s="89">
        <v>316</v>
      </c>
      <c r="B317" s="90" t="s">
        <v>485</v>
      </c>
      <c r="C317" s="89" t="s">
        <v>167</v>
      </c>
    </row>
    <row r="318" spans="1:3">
      <c r="A318" s="89">
        <v>317</v>
      </c>
      <c r="B318" s="90" t="s">
        <v>486</v>
      </c>
      <c r="C318" s="89" t="s">
        <v>167</v>
      </c>
    </row>
    <row r="319" spans="1:3" ht="20">
      <c r="A319" s="89">
        <v>318</v>
      </c>
      <c r="B319" s="90" t="s">
        <v>487</v>
      </c>
      <c r="C319" s="89" t="s">
        <v>167</v>
      </c>
    </row>
    <row r="320" spans="1:3">
      <c r="A320" s="89">
        <v>319</v>
      </c>
      <c r="B320" s="90" t="s">
        <v>488</v>
      </c>
      <c r="C320" s="89" t="s">
        <v>167</v>
      </c>
    </row>
    <row r="321" spans="1:3">
      <c r="A321" s="89">
        <v>320</v>
      </c>
      <c r="B321" s="90" t="s">
        <v>489</v>
      </c>
      <c r="C321" s="89" t="s">
        <v>167</v>
      </c>
    </row>
    <row r="322" spans="1:3">
      <c r="A322" s="89">
        <v>321</v>
      </c>
      <c r="B322" s="90" t="s">
        <v>490</v>
      </c>
      <c r="C322" s="89" t="s">
        <v>167</v>
      </c>
    </row>
    <row r="323" spans="1:3">
      <c r="A323" s="89">
        <v>322</v>
      </c>
      <c r="B323" s="90" t="s">
        <v>491</v>
      </c>
      <c r="C323" s="89" t="s">
        <v>167</v>
      </c>
    </row>
    <row r="324" spans="1:3">
      <c r="A324" s="89">
        <v>323</v>
      </c>
      <c r="B324" s="90" t="s">
        <v>492</v>
      </c>
      <c r="C324" s="89" t="s">
        <v>167</v>
      </c>
    </row>
    <row r="325" spans="1:3">
      <c r="A325" s="89">
        <v>324</v>
      </c>
      <c r="B325" s="90" t="s">
        <v>493</v>
      </c>
      <c r="C325" s="89" t="s">
        <v>167</v>
      </c>
    </row>
    <row r="326" spans="1:3">
      <c r="A326" s="89">
        <v>325</v>
      </c>
      <c r="B326" s="90" t="s">
        <v>494</v>
      </c>
      <c r="C326" s="89" t="s">
        <v>167</v>
      </c>
    </row>
    <row r="327" spans="1:3">
      <c r="A327" s="89">
        <v>326</v>
      </c>
      <c r="B327" s="90" t="s">
        <v>495</v>
      </c>
      <c r="C327" s="89" t="s">
        <v>167</v>
      </c>
    </row>
    <row r="328" spans="1:3">
      <c r="A328" s="89">
        <v>327</v>
      </c>
      <c r="B328" s="90" t="s">
        <v>496</v>
      </c>
      <c r="C328" s="89" t="s">
        <v>167</v>
      </c>
    </row>
    <row r="329" spans="1:3">
      <c r="A329" s="89">
        <v>328</v>
      </c>
      <c r="B329" s="90" t="s">
        <v>497</v>
      </c>
      <c r="C329" s="89" t="s">
        <v>167</v>
      </c>
    </row>
    <row r="330" spans="1:3">
      <c r="A330" s="89">
        <v>329</v>
      </c>
      <c r="B330" s="90" t="s">
        <v>498</v>
      </c>
      <c r="C330" s="89" t="s">
        <v>167</v>
      </c>
    </row>
    <row r="331" spans="1:3">
      <c r="A331" s="89">
        <v>330</v>
      </c>
      <c r="B331" s="90" t="s">
        <v>499</v>
      </c>
      <c r="C331" s="89" t="s">
        <v>167</v>
      </c>
    </row>
    <row r="332" spans="1:3">
      <c r="A332" s="89">
        <v>331</v>
      </c>
      <c r="B332" s="90" t="s">
        <v>500</v>
      </c>
      <c r="C332" s="89" t="s">
        <v>167</v>
      </c>
    </row>
    <row r="333" spans="1:3">
      <c r="A333" s="89">
        <v>332</v>
      </c>
      <c r="B333" s="90" t="s">
        <v>501</v>
      </c>
      <c r="C333" s="89" t="s">
        <v>167</v>
      </c>
    </row>
    <row r="334" spans="1:3">
      <c r="A334" s="89">
        <v>333</v>
      </c>
      <c r="B334" s="90" t="s">
        <v>502</v>
      </c>
      <c r="C334" s="89" t="s">
        <v>443</v>
      </c>
    </row>
    <row r="335" spans="1:3">
      <c r="A335" s="89">
        <v>334</v>
      </c>
      <c r="B335" s="90" t="s">
        <v>503</v>
      </c>
      <c r="C335" s="89" t="s">
        <v>167</v>
      </c>
    </row>
    <row r="336" spans="1:3">
      <c r="A336" s="89">
        <v>335</v>
      </c>
      <c r="B336" s="90" t="s">
        <v>504</v>
      </c>
      <c r="C336" s="89" t="s">
        <v>167</v>
      </c>
    </row>
    <row r="337" spans="1:3">
      <c r="A337" s="89">
        <v>336</v>
      </c>
      <c r="B337" s="90" t="s">
        <v>505</v>
      </c>
      <c r="C337" s="89" t="s">
        <v>167</v>
      </c>
    </row>
    <row r="338" spans="1:3">
      <c r="A338" s="89">
        <v>337</v>
      </c>
      <c r="B338" s="90" t="s">
        <v>506</v>
      </c>
      <c r="C338" s="89" t="s">
        <v>167</v>
      </c>
    </row>
    <row r="339" spans="1:3">
      <c r="A339" s="89">
        <v>338</v>
      </c>
      <c r="B339" s="90" t="s">
        <v>507</v>
      </c>
      <c r="C339" s="89" t="s">
        <v>443</v>
      </c>
    </row>
    <row r="340" spans="1:3">
      <c r="A340" s="89">
        <v>339</v>
      </c>
      <c r="B340" s="90" t="s">
        <v>508</v>
      </c>
      <c r="C340" s="89" t="s">
        <v>167</v>
      </c>
    </row>
    <row r="341" spans="1:3">
      <c r="A341" s="89">
        <v>340</v>
      </c>
      <c r="B341" s="90" t="s">
        <v>509</v>
      </c>
      <c r="C341" s="89" t="s">
        <v>167</v>
      </c>
    </row>
    <row r="342" spans="1:3">
      <c r="A342" s="89">
        <v>341</v>
      </c>
      <c r="B342" s="90" t="s">
        <v>510</v>
      </c>
      <c r="C342" s="89" t="s">
        <v>443</v>
      </c>
    </row>
    <row r="343" spans="1:3">
      <c r="A343" s="89">
        <v>342</v>
      </c>
      <c r="B343" s="90" t="s">
        <v>511</v>
      </c>
      <c r="C343" s="89" t="s">
        <v>443</v>
      </c>
    </row>
    <row r="344" spans="1:3">
      <c r="A344" s="89">
        <v>343</v>
      </c>
      <c r="B344" s="90" t="s">
        <v>512</v>
      </c>
      <c r="C344" s="89" t="s">
        <v>167</v>
      </c>
    </row>
    <row r="345" spans="1:3">
      <c r="A345" s="89">
        <v>344</v>
      </c>
      <c r="B345" s="90" t="s">
        <v>513</v>
      </c>
      <c r="C345" s="89" t="s">
        <v>167</v>
      </c>
    </row>
    <row r="346" spans="1:3">
      <c r="A346" s="89">
        <v>345</v>
      </c>
      <c r="B346" s="90" t="s">
        <v>514</v>
      </c>
      <c r="C346" s="89" t="s">
        <v>167</v>
      </c>
    </row>
    <row r="347" spans="1:3">
      <c r="A347" s="89">
        <v>346</v>
      </c>
      <c r="B347" s="90" t="s">
        <v>515</v>
      </c>
      <c r="C347" s="89" t="s">
        <v>167</v>
      </c>
    </row>
    <row r="348" spans="1:3">
      <c r="A348" s="89">
        <v>347</v>
      </c>
      <c r="B348" s="90" t="s">
        <v>516</v>
      </c>
      <c r="C348" s="89" t="s">
        <v>167</v>
      </c>
    </row>
    <row r="349" spans="1:3">
      <c r="A349" s="89">
        <v>348</v>
      </c>
      <c r="B349" s="90" t="s">
        <v>517</v>
      </c>
      <c r="C349" s="89" t="s">
        <v>167</v>
      </c>
    </row>
    <row r="350" spans="1:3">
      <c r="A350" s="89">
        <v>349</v>
      </c>
      <c r="B350" s="90" t="s">
        <v>518</v>
      </c>
      <c r="C350" s="89" t="s">
        <v>167</v>
      </c>
    </row>
    <row r="351" spans="1:3">
      <c r="A351" s="89">
        <v>350</v>
      </c>
      <c r="B351" s="90" t="s">
        <v>519</v>
      </c>
      <c r="C351" s="89" t="s">
        <v>167</v>
      </c>
    </row>
    <row r="352" spans="1:3">
      <c r="A352" s="89">
        <v>351</v>
      </c>
      <c r="B352" s="90" t="s">
        <v>520</v>
      </c>
      <c r="C352" s="89" t="s">
        <v>167</v>
      </c>
    </row>
    <row r="353" spans="1:3">
      <c r="A353" s="89">
        <v>352</v>
      </c>
      <c r="B353" s="90" t="s">
        <v>521</v>
      </c>
      <c r="C353" s="89" t="s">
        <v>167</v>
      </c>
    </row>
    <row r="354" spans="1:3">
      <c r="A354" s="89">
        <v>353</v>
      </c>
      <c r="B354" s="90" t="s">
        <v>522</v>
      </c>
      <c r="C354" s="89" t="s">
        <v>167</v>
      </c>
    </row>
    <row r="355" spans="1:3">
      <c r="A355" s="89">
        <v>354</v>
      </c>
      <c r="B355" s="90" t="s">
        <v>523</v>
      </c>
      <c r="C355" s="89" t="s">
        <v>167</v>
      </c>
    </row>
    <row r="356" spans="1:3">
      <c r="A356" s="89">
        <v>355</v>
      </c>
      <c r="B356" s="90" t="s">
        <v>524</v>
      </c>
      <c r="C356" s="89" t="s">
        <v>167</v>
      </c>
    </row>
    <row r="357" spans="1:3" ht="20">
      <c r="A357" s="89">
        <v>356</v>
      </c>
      <c r="B357" s="90" t="s">
        <v>525</v>
      </c>
      <c r="C357" s="89" t="s">
        <v>167</v>
      </c>
    </row>
    <row r="358" spans="1:3">
      <c r="A358" s="89">
        <v>357</v>
      </c>
      <c r="B358" s="90" t="s">
        <v>526</v>
      </c>
      <c r="C358" s="89" t="s">
        <v>167</v>
      </c>
    </row>
    <row r="359" spans="1:3" ht="20">
      <c r="A359" s="89">
        <v>358</v>
      </c>
      <c r="B359" s="90" t="s">
        <v>527</v>
      </c>
      <c r="C359" s="89" t="s">
        <v>167</v>
      </c>
    </row>
    <row r="360" spans="1:3">
      <c r="A360" s="89">
        <v>359</v>
      </c>
      <c r="B360" s="90" t="s">
        <v>528</v>
      </c>
      <c r="C360" s="89" t="s">
        <v>167</v>
      </c>
    </row>
    <row r="361" spans="1:3">
      <c r="A361" s="89">
        <v>360</v>
      </c>
      <c r="B361" s="90" t="s">
        <v>529</v>
      </c>
      <c r="C361" s="89" t="s">
        <v>167</v>
      </c>
    </row>
    <row r="362" spans="1:3">
      <c r="A362" s="89">
        <v>361</v>
      </c>
      <c r="B362" s="90" t="s">
        <v>530</v>
      </c>
      <c r="C362" s="89" t="s">
        <v>167</v>
      </c>
    </row>
    <row r="363" spans="1:3">
      <c r="A363" s="89">
        <v>362</v>
      </c>
      <c r="B363" s="90" t="s">
        <v>531</v>
      </c>
      <c r="C363" s="89" t="s">
        <v>167</v>
      </c>
    </row>
    <row r="364" spans="1:3">
      <c r="A364" s="89">
        <v>363</v>
      </c>
      <c r="B364" s="90" t="s">
        <v>532</v>
      </c>
      <c r="C364" s="89" t="s">
        <v>167</v>
      </c>
    </row>
    <row r="365" spans="1:3">
      <c r="A365" s="89">
        <v>364</v>
      </c>
      <c r="B365" s="90" t="s">
        <v>533</v>
      </c>
      <c r="C365" s="89" t="s">
        <v>167</v>
      </c>
    </row>
    <row r="366" spans="1:3">
      <c r="A366" s="89">
        <v>365</v>
      </c>
      <c r="B366" s="90" t="s">
        <v>534</v>
      </c>
      <c r="C366" s="89" t="s">
        <v>167</v>
      </c>
    </row>
    <row r="367" spans="1:3">
      <c r="A367" s="89">
        <v>366</v>
      </c>
      <c r="B367" s="90" t="s">
        <v>535</v>
      </c>
      <c r="C367" s="89" t="s">
        <v>167</v>
      </c>
    </row>
    <row r="368" spans="1:3">
      <c r="A368" s="89">
        <v>367</v>
      </c>
      <c r="B368" s="90" t="s">
        <v>536</v>
      </c>
      <c r="C368" s="89" t="s">
        <v>167</v>
      </c>
    </row>
    <row r="369" spans="1:3">
      <c r="A369" s="89">
        <v>368</v>
      </c>
      <c r="B369" s="90" t="s">
        <v>537</v>
      </c>
      <c r="C369" s="89" t="s">
        <v>167</v>
      </c>
    </row>
    <row r="370" spans="1:3">
      <c r="A370" s="89">
        <v>369</v>
      </c>
      <c r="B370" s="90" t="s">
        <v>538</v>
      </c>
      <c r="C370" s="89" t="s">
        <v>167</v>
      </c>
    </row>
    <row r="371" spans="1:3">
      <c r="A371" s="89">
        <v>370</v>
      </c>
      <c r="B371" s="90" t="s">
        <v>539</v>
      </c>
      <c r="C371" s="89" t="s">
        <v>167</v>
      </c>
    </row>
    <row r="372" spans="1:3">
      <c r="A372" s="89">
        <v>371</v>
      </c>
      <c r="B372" s="90" t="s">
        <v>540</v>
      </c>
      <c r="C372" s="89" t="s">
        <v>167</v>
      </c>
    </row>
    <row r="373" spans="1:3">
      <c r="A373" s="89">
        <v>372</v>
      </c>
      <c r="B373" s="90" t="s">
        <v>541</v>
      </c>
      <c r="C373" s="89" t="s">
        <v>167</v>
      </c>
    </row>
    <row r="374" spans="1:3">
      <c r="A374" s="89">
        <v>373</v>
      </c>
      <c r="B374" s="90" t="s">
        <v>542</v>
      </c>
      <c r="C374" s="89" t="s">
        <v>167</v>
      </c>
    </row>
    <row r="375" spans="1:3">
      <c r="A375" s="89">
        <v>374</v>
      </c>
      <c r="B375" s="90" t="s">
        <v>543</v>
      </c>
      <c r="C375" s="89" t="s">
        <v>167</v>
      </c>
    </row>
    <row r="376" spans="1:3" ht="20">
      <c r="A376" s="89">
        <v>375</v>
      </c>
      <c r="B376" s="90" t="s">
        <v>544</v>
      </c>
      <c r="C376" s="89" t="s">
        <v>167</v>
      </c>
    </row>
    <row r="377" spans="1:3" ht="20">
      <c r="A377" s="89">
        <v>376</v>
      </c>
      <c r="B377" s="90" t="s">
        <v>545</v>
      </c>
      <c r="C377" s="89" t="s">
        <v>167</v>
      </c>
    </row>
    <row r="378" spans="1:3">
      <c r="A378" s="89">
        <v>377</v>
      </c>
      <c r="B378" s="90" t="s">
        <v>546</v>
      </c>
      <c r="C378" s="89" t="s">
        <v>167</v>
      </c>
    </row>
    <row r="379" spans="1:3">
      <c r="A379" s="89">
        <v>378</v>
      </c>
      <c r="B379" s="90" t="s">
        <v>547</v>
      </c>
      <c r="C379" s="89" t="s">
        <v>167</v>
      </c>
    </row>
    <row r="380" spans="1:3">
      <c r="A380" s="89">
        <v>379</v>
      </c>
      <c r="B380" s="90" t="s">
        <v>548</v>
      </c>
      <c r="C380" s="89" t="s">
        <v>167</v>
      </c>
    </row>
    <row r="381" spans="1:3">
      <c r="A381" s="89">
        <v>380</v>
      </c>
      <c r="B381" s="90" t="s">
        <v>549</v>
      </c>
      <c r="C381" s="89" t="s">
        <v>167</v>
      </c>
    </row>
    <row r="382" spans="1:3">
      <c r="A382" s="89">
        <v>381</v>
      </c>
      <c r="B382" s="90" t="s">
        <v>550</v>
      </c>
      <c r="C382" s="89" t="s">
        <v>167</v>
      </c>
    </row>
    <row r="383" spans="1:3">
      <c r="A383" s="89">
        <v>382</v>
      </c>
      <c r="B383" s="90" t="s">
        <v>551</v>
      </c>
      <c r="C383" s="89" t="s">
        <v>167</v>
      </c>
    </row>
    <row r="384" spans="1:3">
      <c r="A384" s="89">
        <v>383</v>
      </c>
      <c r="B384" s="90" t="s">
        <v>552</v>
      </c>
      <c r="C384" s="89" t="s">
        <v>167</v>
      </c>
    </row>
    <row r="385" spans="1:3">
      <c r="A385" s="89">
        <v>384</v>
      </c>
      <c r="B385" s="90" t="s">
        <v>553</v>
      </c>
      <c r="C385" s="89" t="s">
        <v>167</v>
      </c>
    </row>
    <row r="386" spans="1:3">
      <c r="A386" s="89">
        <v>385</v>
      </c>
      <c r="B386" s="90" t="s">
        <v>554</v>
      </c>
      <c r="C386" s="89" t="s">
        <v>167</v>
      </c>
    </row>
    <row r="387" spans="1:3">
      <c r="A387" s="89">
        <v>386</v>
      </c>
      <c r="B387" s="90" t="s">
        <v>555</v>
      </c>
      <c r="C387" s="89" t="s">
        <v>167</v>
      </c>
    </row>
    <row r="388" spans="1:3">
      <c r="A388" s="89">
        <v>387</v>
      </c>
      <c r="B388" s="90" t="s">
        <v>556</v>
      </c>
      <c r="C388" s="89" t="s">
        <v>167</v>
      </c>
    </row>
    <row r="389" spans="1:3">
      <c r="A389" s="89">
        <v>388</v>
      </c>
      <c r="B389" s="90" t="s">
        <v>557</v>
      </c>
      <c r="C389" s="89" t="s">
        <v>167</v>
      </c>
    </row>
    <row r="390" spans="1:3">
      <c r="A390" s="89">
        <v>389</v>
      </c>
      <c r="B390" s="90" t="s">
        <v>558</v>
      </c>
      <c r="C390" s="89" t="s">
        <v>167</v>
      </c>
    </row>
    <row r="391" spans="1:3">
      <c r="A391" s="89">
        <v>390</v>
      </c>
      <c r="B391" s="90" t="s">
        <v>559</v>
      </c>
      <c r="C391" s="89" t="s">
        <v>167</v>
      </c>
    </row>
    <row r="392" spans="1:3">
      <c r="A392" s="89">
        <v>391</v>
      </c>
      <c r="B392" s="90" t="s">
        <v>560</v>
      </c>
      <c r="C392" s="89" t="s">
        <v>167</v>
      </c>
    </row>
    <row r="393" spans="1:3">
      <c r="A393" s="89">
        <v>392</v>
      </c>
      <c r="B393" s="90" t="s">
        <v>561</v>
      </c>
      <c r="C393" s="89" t="s">
        <v>167</v>
      </c>
    </row>
    <row r="394" spans="1:3">
      <c r="A394" s="89">
        <v>393</v>
      </c>
      <c r="B394" s="90" t="s">
        <v>562</v>
      </c>
      <c r="C394" s="89" t="s">
        <v>167</v>
      </c>
    </row>
    <row r="395" spans="1:3">
      <c r="A395" s="89">
        <v>394</v>
      </c>
      <c r="B395" s="90" t="s">
        <v>563</v>
      </c>
      <c r="C395" s="89" t="s">
        <v>167</v>
      </c>
    </row>
    <row r="396" spans="1:3">
      <c r="A396" s="89">
        <v>395</v>
      </c>
      <c r="B396" s="90" t="s">
        <v>564</v>
      </c>
      <c r="C396" s="89" t="s">
        <v>167</v>
      </c>
    </row>
    <row r="397" spans="1:3">
      <c r="A397" s="89">
        <v>396</v>
      </c>
      <c r="B397" s="90" t="s">
        <v>565</v>
      </c>
      <c r="C397" s="89" t="s">
        <v>167</v>
      </c>
    </row>
    <row r="398" spans="1:3">
      <c r="A398" s="89">
        <v>397</v>
      </c>
      <c r="B398" s="90" t="s">
        <v>566</v>
      </c>
      <c r="C398" s="89" t="s">
        <v>167</v>
      </c>
    </row>
    <row r="399" spans="1:3">
      <c r="A399" s="89">
        <v>398</v>
      </c>
      <c r="B399" s="90" t="s">
        <v>567</v>
      </c>
      <c r="C399" s="89" t="s">
        <v>167</v>
      </c>
    </row>
    <row r="400" spans="1:3">
      <c r="A400" s="89">
        <v>399</v>
      </c>
      <c r="B400" s="90" t="s">
        <v>568</v>
      </c>
      <c r="C400" s="89" t="s">
        <v>167</v>
      </c>
    </row>
    <row r="401" spans="1:3">
      <c r="A401" s="89">
        <v>400</v>
      </c>
      <c r="B401" s="90" t="s">
        <v>569</v>
      </c>
      <c r="C401" s="89" t="s">
        <v>167</v>
      </c>
    </row>
    <row r="402" spans="1:3" ht="20">
      <c r="A402" s="89">
        <v>401</v>
      </c>
      <c r="B402" s="90" t="s">
        <v>570</v>
      </c>
      <c r="C402" s="89" t="s">
        <v>167</v>
      </c>
    </row>
    <row r="403" spans="1:3">
      <c r="A403" s="89">
        <v>402</v>
      </c>
      <c r="B403" s="90" t="s">
        <v>571</v>
      </c>
      <c r="C403" s="89" t="s">
        <v>167</v>
      </c>
    </row>
    <row r="404" spans="1:3">
      <c r="A404" s="89">
        <v>403</v>
      </c>
      <c r="B404" s="90" t="s">
        <v>572</v>
      </c>
      <c r="C404" s="89" t="s">
        <v>167</v>
      </c>
    </row>
    <row r="405" spans="1:3">
      <c r="A405" s="89">
        <v>404</v>
      </c>
      <c r="B405" s="90" t="s">
        <v>573</v>
      </c>
      <c r="C405" s="89" t="s">
        <v>167</v>
      </c>
    </row>
    <row r="406" spans="1:3">
      <c r="A406" s="89">
        <v>405</v>
      </c>
      <c r="B406" s="90" t="s">
        <v>574</v>
      </c>
      <c r="C406" s="89" t="s">
        <v>167</v>
      </c>
    </row>
    <row r="407" spans="1:3">
      <c r="A407" s="89">
        <v>406</v>
      </c>
      <c r="B407" s="90" t="s">
        <v>575</v>
      </c>
      <c r="C407" s="89" t="s">
        <v>167</v>
      </c>
    </row>
    <row r="408" spans="1:3">
      <c r="A408" s="89">
        <v>407</v>
      </c>
      <c r="B408" s="90" t="s">
        <v>576</v>
      </c>
      <c r="C408" s="89" t="s">
        <v>167</v>
      </c>
    </row>
    <row r="409" spans="1:3">
      <c r="A409" s="89">
        <v>408</v>
      </c>
      <c r="B409" s="90" t="s">
        <v>577</v>
      </c>
      <c r="C409" s="89" t="s">
        <v>428</v>
      </c>
    </row>
    <row r="410" spans="1:3">
      <c r="A410" s="89">
        <v>409</v>
      </c>
      <c r="B410" s="90" t="s">
        <v>578</v>
      </c>
      <c r="C410" s="89" t="s">
        <v>167</v>
      </c>
    </row>
    <row r="411" spans="1:3">
      <c r="A411" s="89">
        <v>410</v>
      </c>
      <c r="B411" s="90" t="s">
        <v>579</v>
      </c>
      <c r="C411" s="89" t="s">
        <v>167</v>
      </c>
    </row>
    <row r="412" spans="1:3">
      <c r="A412" s="89">
        <v>411</v>
      </c>
      <c r="B412" s="90" t="s">
        <v>580</v>
      </c>
      <c r="C412" s="89" t="s">
        <v>167</v>
      </c>
    </row>
    <row r="413" spans="1:3">
      <c r="A413" s="89">
        <v>412</v>
      </c>
      <c r="B413" s="90" t="s">
        <v>581</v>
      </c>
      <c r="C413" s="89" t="s">
        <v>167</v>
      </c>
    </row>
    <row r="414" spans="1:3">
      <c r="A414" s="89">
        <v>413</v>
      </c>
      <c r="B414" s="90" t="s">
        <v>582</v>
      </c>
      <c r="C414" s="89" t="s">
        <v>167</v>
      </c>
    </row>
    <row r="415" spans="1:3">
      <c r="A415" s="89">
        <v>414</v>
      </c>
      <c r="B415" s="90" t="s">
        <v>583</v>
      </c>
      <c r="C415" s="89" t="s">
        <v>167</v>
      </c>
    </row>
    <row r="416" spans="1:3">
      <c r="A416" s="89">
        <v>415</v>
      </c>
      <c r="B416" s="90" t="s">
        <v>584</v>
      </c>
      <c r="C416" s="89" t="s">
        <v>167</v>
      </c>
    </row>
    <row r="417" spans="1:3" ht="20">
      <c r="A417" s="89">
        <v>416</v>
      </c>
      <c r="B417" s="90" t="s">
        <v>585</v>
      </c>
      <c r="C417" s="89" t="s">
        <v>167</v>
      </c>
    </row>
    <row r="418" spans="1:3">
      <c r="A418" s="89">
        <v>417</v>
      </c>
      <c r="B418" s="90" t="s">
        <v>586</v>
      </c>
      <c r="C418" s="89" t="s">
        <v>167</v>
      </c>
    </row>
    <row r="419" spans="1:3">
      <c r="A419" s="89">
        <v>418</v>
      </c>
      <c r="B419" s="90" t="s">
        <v>587</v>
      </c>
      <c r="C419" s="89" t="s">
        <v>167</v>
      </c>
    </row>
    <row r="420" spans="1:3">
      <c r="A420" s="89">
        <v>419</v>
      </c>
      <c r="B420" s="90" t="s">
        <v>588</v>
      </c>
      <c r="C420" s="89" t="s">
        <v>167</v>
      </c>
    </row>
    <row r="421" spans="1:3">
      <c r="A421" s="89">
        <v>420</v>
      </c>
      <c r="B421" s="90" t="s">
        <v>589</v>
      </c>
      <c r="C421" s="89" t="s">
        <v>167</v>
      </c>
    </row>
    <row r="422" spans="1:3">
      <c r="A422" s="89">
        <v>421</v>
      </c>
      <c r="B422" s="90" t="s">
        <v>590</v>
      </c>
      <c r="C422" s="89" t="s">
        <v>428</v>
      </c>
    </row>
    <row r="423" spans="1:3">
      <c r="A423" s="89">
        <v>422</v>
      </c>
      <c r="B423" s="90" t="s">
        <v>591</v>
      </c>
      <c r="C423" s="89" t="s">
        <v>167</v>
      </c>
    </row>
    <row r="424" spans="1:3">
      <c r="A424" s="89">
        <v>423</v>
      </c>
      <c r="B424" s="90" t="s">
        <v>592</v>
      </c>
      <c r="C424" s="89" t="s">
        <v>167</v>
      </c>
    </row>
    <row r="425" spans="1:3">
      <c r="A425" s="89">
        <v>424</v>
      </c>
      <c r="B425" s="90" t="s">
        <v>593</v>
      </c>
      <c r="C425" s="89" t="s">
        <v>167</v>
      </c>
    </row>
    <row r="426" spans="1:3">
      <c r="A426" s="89">
        <v>425</v>
      </c>
      <c r="B426" s="90" t="s">
        <v>594</v>
      </c>
      <c r="C426" s="89" t="s">
        <v>167</v>
      </c>
    </row>
    <row r="427" spans="1:3">
      <c r="A427" s="89">
        <v>426</v>
      </c>
      <c r="B427" s="90" t="s">
        <v>595</v>
      </c>
      <c r="C427" s="89" t="s">
        <v>167</v>
      </c>
    </row>
    <row r="428" spans="1:3">
      <c r="A428" s="89">
        <v>427</v>
      </c>
      <c r="B428" s="90" t="s">
        <v>596</v>
      </c>
      <c r="C428" s="89" t="s">
        <v>167</v>
      </c>
    </row>
    <row r="429" spans="1:3">
      <c r="A429" s="89">
        <v>428</v>
      </c>
      <c r="B429" s="90" t="s">
        <v>597</v>
      </c>
      <c r="C429" s="89" t="s">
        <v>167</v>
      </c>
    </row>
    <row r="430" spans="1:3">
      <c r="A430" s="89">
        <v>429</v>
      </c>
      <c r="B430" s="90" t="s">
        <v>598</v>
      </c>
      <c r="C430" s="89" t="s">
        <v>167</v>
      </c>
    </row>
    <row r="431" spans="1:3" ht="20">
      <c r="A431" s="89">
        <v>430</v>
      </c>
      <c r="B431" s="90" t="s">
        <v>599</v>
      </c>
      <c r="C431" s="89" t="s">
        <v>167</v>
      </c>
    </row>
    <row r="432" spans="1:3">
      <c r="A432" s="89">
        <v>431</v>
      </c>
      <c r="B432" s="90" t="s">
        <v>600</v>
      </c>
      <c r="C432" s="89" t="s">
        <v>167</v>
      </c>
    </row>
    <row r="433" spans="1:3">
      <c r="A433" s="89">
        <v>432</v>
      </c>
      <c r="B433" s="90" t="s">
        <v>601</v>
      </c>
      <c r="C433" s="89" t="s">
        <v>167</v>
      </c>
    </row>
    <row r="434" spans="1:3">
      <c r="A434" s="89">
        <v>433</v>
      </c>
      <c r="B434" s="90" t="s">
        <v>602</v>
      </c>
      <c r="C434" s="89" t="s">
        <v>428</v>
      </c>
    </row>
    <row r="435" spans="1:3">
      <c r="A435" s="89">
        <v>434</v>
      </c>
      <c r="B435" s="90" t="s">
        <v>603</v>
      </c>
      <c r="C435" s="89" t="s">
        <v>167</v>
      </c>
    </row>
    <row r="436" spans="1:3">
      <c r="A436" s="89">
        <v>435</v>
      </c>
      <c r="B436" s="90" t="s">
        <v>604</v>
      </c>
      <c r="C436" s="89" t="s">
        <v>167</v>
      </c>
    </row>
    <row r="437" spans="1:3">
      <c r="A437" s="89">
        <v>436</v>
      </c>
      <c r="B437" s="90" t="s">
        <v>605</v>
      </c>
      <c r="C437" s="89" t="s">
        <v>167</v>
      </c>
    </row>
    <row r="438" spans="1:3">
      <c r="A438" s="89">
        <v>437</v>
      </c>
      <c r="B438" s="90" t="s">
        <v>606</v>
      </c>
      <c r="C438" s="89" t="s">
        <v>167</v>
      </c>
    </row>
    <row r="439" spans="1:3">
      <c r="A439" s="89">
        <v>438</v>
      </c>
      <c r="B439" s="90" t="s">
        <v>607</v>
      </c>
      <c r="C439" s="89" t="s">
        <v>167</v>
      </c>
    </row>
    <row r="440" spans="1:3">
      <c r="A440" s="89">
        <v>439</v>
      </c>
      <c r="B440" s="90" t="s">
        <v>608</v>
      </c>
      <c r="C440" s="89" t="s">
        <v>167</v>
      </c>
    </row>
    <row r="441" spans="1:3">
      <c r="A441" s="89">
        <v>440</v>
      </c>
      <c r="B441" s="90" t="s">
        <v>609</v>
      </c>
      <c r="C441" s="89" t="s">
        <v>167</v>
      </c>
    </row>
    <row r="442" spans="1:3">
      <c r="A442" s="89">
        <v>441</v>
      </c>
      <c r="B442" s="90" t="s">
        <v>610</v>
      </c>
      <c r="C442" s="89" t="s">
        <v>167</v>
      </c>
    </row>
    <row r="443" spans="1:3">
      <c r="A443" s="89">
        <v>442</v>
      </c>
      <c r="B443" s="90" t="s">
        <v>611</v>
      </c>
      <c r="C443" s="89" t="s">
        <v>167</v>
      </c>
    </row>
    <row r="444" spans="1:3">
      <c r="A444" s="89">
        <v>443</v>
      </c>
      <c r="B444" s="90" t="s">
        <v>612</v>
      </c>
      <c r="C444" s="89" t="s">
        <v>167</v>
      </c>
    </row>
    <row r="445" spans="1:3">
      <c r="A445" s="89">
        <v>444</v>
      </c>
      <c r="B445" s="90" t="s">
        <v>613</v>
      </c>
      <c r="C445" s="89" t="s">
        <v>167</v>
      </c>
    </row>
    <row r="446" spans="1:3">
      <c r="A446" s="89">
        <v>445</v>
      </c>
      <c r="B446" s="90" t="s">
        <v>614</v>
      </c>
      <c r="C446" s="89" t="s">
        <v>167</v>
      </c>
    </row>
    <row r="447" spans="1:3">
      <c r="A447" s="89">
        <v>446</v>
      </c>
      <c r="B447" s="90" t="s">
        <v>615</v>
      </c>
      <c r="C447" s="89" t="s">
        <v>167</v>
      </c>
    </row>
    <row r="448" spans="1:3">
      <c r="A448" s="89">
        <v>447</v>
      </c>
      <c r="B448" s="90" t="s">
        <v>616</v>
      </c>
      <c r="C448" s="89" t="s">
        <v>167</v>
      </c>
    </row>
    <row r="449" spans="1:3">
      <c r="A449" s="89">
        <v>448</v>
      </c>
      <c r="B449" s="90" t="s">
        <v>617</v>
      </c>
      <c r="C449" s="89" t="s">
        <v>167</v>
      </c>
    </row>
    <row r="450" spans="1:3">
      <c r="A450" s="89">
        <v>449</v>
      </c>
      <c r="B450" s="90" t="s">
        <v>618</v>
      </c>
      <c r="C450" s="89" t="s">
        <v>167</v>
      </c>
    </row>
    <row r="451" spans="1:3">
      <c r="A451" s="89">
        <v>450</v>
      </c>
      <c r="B451" s="90" t="s">
        <v>619</v>
      </c>
      <c r="C451" s="89" t="s">
        <v>167</v>
      </c>
    </row>
    <row r="452" spans="1:3">
      <c r="A452" s="89">
        <v>451</v>
      </c>
      <c r="B452" s="90" t="s">
        <v>620</v>
      </c>
      <c r="C452" s="89" t="s">
        <v>167</v>
      </c>
    </row>
    <row r="453" spans="1:3">
      <c r="A453" s="89">
        <v>452</v>
      </c>
      <c r="B453" s="90" t="s">
        <v>621</v>
      </c>
      <c r="C453" s="89" t="s">
        <v>167</v>
      </c>
    </row>
    <row r="454" spans="1:3">
      <c r="A454" s="89">
        <v>453</v>
      </c>
      <c r="B454" s="90" t="s">
        <v>622</v>
      </c>
      <c r="C454" s="89" t="s">
        <v>167</v>
      </c>
    </row>
    <row r="455" spans="1:3">
      <c r="A455" s="89">
        <v>454</v>
      </c>
      <c r="B455" s="90" t="s">
        <v>623</v>
      </c>
      <c r="C455" s="89" t="s">
        <v>167</v>
      </c>
    </row>
    <row r="456" spans="1:3">
      <c r="A456" s="89">
        <v>455</v>
      </c>
      <c r="B456" s="90" t="s">
        <v>624</v>
      </c>
      <c r="C456" s="89" t="s">
        <v>167</v>
      </c>
    </row>
    <row r="457" spans="1:3">
      <c r="A457" s="89">
        <v>456</v>
      </c>
      <c r="B457" s="90" t="s">
        <v>625</v>
      </c>
      <c r="C457" s="89" t="s">
        <v>167</v>
      </c>
    </row>
    <row r="458" spans="1:3">
      <c r="A458" s="89">
        <v>457</v>
      </c>
      <c r="B458" s="90" t="s">
        <v>626</v>
      </c>
      <c r="C458" s="89" t="s">
        <v>167</v>
      </c>
    </row>
    <row r="459" spans="1:3" ht="20">
      <c r="A459" s="89">
        <v>458</v>
      </c>
      <c r="B459" s="90" t="s">
        <v>627</v>
      </c>
      <c r="C459" s="89" t="s">
        <v>167</v>
      </c>
    </row>
    <row r="460" spans="1:3" ht="20">
      <c r="A460" s="89">
        <v>459</v>
      </c>
      <c r="B460" s="90" t="s">
        <v>628</v>
      </c>
      <c r="C460" s="89" t="s">
        <v>167</v>
      </c>
    </row>
    <row r="461" spans="1:3" ht="20">
      <c r="A461" s="89">
        <v>460</v>
      </c>
      <c r="B461" s="90" t="s">
        <v>629</v>
      </c>
      <c r="C461" s="89" t="s">
        <v>167</v>
      </c>
    </row>
    <row r="462" spans="1:3">
      <c r="A462" s="89">
        <v>461</v>
      </c>
      <c r="B462" s="90" t="s">
        <v>630</v>
      </c>
      <c r="C462" s="89" t="s">
        <v>167</v>
      </c>
    </row>
    <row r="463" spans="1:3">
      <c r="A463" s="89">
        <v>462</v>
      </c>
      <c r="B463" s="90" t="s">
        <v>631</v>
      </c>
      <c r="C463" s="89" t="s">
        <v>167</v>
      </c>
    </row>
    <row r="464" spans="1:3">
      <c r="A464" s="89">
        <v>463</v>
      </c>
      <c r="B464" s="90" t="s">
        <v>632</v>
      </c>
      <c r="C464" s="89" t="s">
        <v>167</v>
      </c>
    </row>
    <row r="465" spans="1:3">
      <c r="A465" s="89">
        <v>464</v>
      </c>
      <c r="B465" s="90" t="s">
        <v>633</v>
      </c>
      <c r="C465" s="89" t="s">
        <v>167</v>
      </c>
    </row>
    <row r="466" spans="1:3">
      <c r="A466" s="89">
        <v>465</v>
      </c>
      <c r="B466" s="90" t="s">
        <v>634</v>
      </c>
      <c r="C466" s="89" t="s">
        <v>167</v>
      </c>
    </row>
    <row r="467" spans="1:3">
      <c r="A467" s="89">
        <v>466</v>
      </c>
      <c r="B467" s="90" t="s">
        <v>635</v>
      </c>
      <c r="C467" s="89" t="s">
        <v>167</v>
      </c>
    </row>
    <row r="468" spans="1:3">
      <c r="A468" s="89">
        <v>467</v>
      </c>
      <c r="B468" s="90" t="s">
        <v>636</v>
      </c>
      <c r="C468" s="89" t="s">
        <v>167</v>
      </c>
    </row>
    <row r="469" spans="1:3">
      <c r="A469" s="89">
        <v>468</v>
      </c>
      <c r="B469" s="90" t="s">
        <v>637</v>
      </c>
      <c r="C469" s="89" t="s">
        <v>167</v>
      </c>
    </row>
    <row r="470" spans="1:3">
      <c r="A470" s="89">
        <v>469</v>
      </c>
      <c r="B470" s="90" t="s">
        <v>638</v>
      </c>
      <c r="C470" s="89" t="s">
        <v>167</v>
      </c>
    </row>
    <row r="471" spans="1:3">
      <c r="A471" s="89">
        <v>470</v>
      </c>
      <c r="B471" s="90" t="s">
        <v>639</v>
      </c>
      <c r="C471" s="89" t="s">
        <v>167</v>
      </c>
    </row>
    <row r="472" spans="1:3">
      <c r="A472" s="89">
        <v>471</v>
      </c>
      <c r="B472" s="90" t="s">
        <v>640</v>
      </c>
      <c r="C472" s="89" t="s">
        <v>167</v>
      </c>
    </row>
    <row r="473" spans="1:3">
      <c r="A473" s="89">
        <v>472</v>
      </c>
      <c r="B473" s="90" t="s">
        <v>641</v>
      </c>
      <c r="C473" s="89" t="s">
        <v>167</v>
      </c>
    </row>
    <row r="474" spans="1:3">
      <c r="A474" s="89">
        <v>473</v>
      </c>
      <c r="B474" s="90" t="s">
        <v>642</v>
      </c>
      <c r="C474" s="89" t="s">
        <v>167</v>
      </c>
    </row>
    <row r="475" spans="1:3">
      <c r="A475" s="89">
        <v>474</v>
      </c>
      <c r="B475" s="90" t="s">
        <v>643</v>
      </c>
      <c r="C475" s="89" t="s">
        <v>167</v>
      </c>
    </row>
    <row r="476" spans="1:3">
      <c r="A476" s="89">
        <v>475</v>
      </c>
      <c r="B476" s="90" t="s">
        <v>644</v>
      </c>
      <c r="C476" s="89" t="s">
        <v>167</v>
      </c>
    </row>
    <row r="477" spans="1:3">
      <c r="A477" s="89">
        <v>476</v>
      </c>
      <c r="B477" s="90" t="s">
        <v>645</v>
      </c>
      <c r="C477" s="89" t="s">
        <v>167</v>
      </c>
    </row>
    <row r="478" spans="1:3">
      <c r="A478" s="89">
        <v>477</v>
      </c>
      <c r="B478" s="90" t="s">
        <v>646</v>
      </c>
      <c r="C478" s="89" t="s">
        <v>167</v>
      </c>
    </row>
    <row r="479" spans="1:3">
      <c r="A479" s="89">
        <v>478</v>
      </c>
      <c r="B479" s="90" t="s">
        <v>647</v>
      </c>
      <c r="C479" s="89" t="s">
        <v>167</v>
      </c>
    </row>
    <row r="480" spans="1:3">
      <c r="A480" s="89">
        <v>479</v>
      </c>
      <c r="B480" s="90" t="s">
        <v>648</v>
      </c>
      <c r="C480" s="89" t="s">
        <v>167</v>
      </c>
    </row>
    <row r="481" spans="1:3" ht="20">
      <c r="A481" s="89">
        <v>480</v>
      </c>
      <c r="B481" s="90" t="s">
        <v>649</v>
      </c>
      <c r="C481" s="89" t="s">
        <v>167</v>
      </c>
    </row>
    <row r="482" spans="1:3" ht="20">
      <c r="A482" s="89">
        <v>481</v>
      </c>
      <c r="B482" s="90" t="s">
        <v>650</v>
      </c>
      <c r="C482" s="89" t="s">
        <v>167</v>
      </c>
    </row>
    <row r="483" spans="1:3">
      <c r="A483" s="89">
        <v>482</v>
      </c>
      <c r="B483" s="90" t="s">
        <v>651</v>
      </c>
      <c r="C483" s="89" t="s">
        <v>167</v>
      </c>
    </row>
    <row r="484" spans="1:3">
      <c r="A484" s="89">
        <v>483</v>
      </c>
      <c r="B484" s="90" t="s">
        <v>652</v>
      </c>
      <c r="C484" s="89" t="s">
        <v>167</v>
      </c>
    </row>
    <row r="485" spans="1:3">
      <c r="A485" s="89">
        <v>484</v>
      </c>
      <c r="B485" s="90" t="s">
        <v>653</v>
      </c>
      <c r="C485" s="89" t="s">
        <v>167</v>
      </c>
    </row>
    <row r="486" spans="1:3">
      <c r="A486" s="89">
        <v>485</v>
      </c>
      <c r="B486" s="90" t="s">
        <v>654</v>
      </c>
      <c r="C486" s="89" t="s">
        <v>167</v>
      </c>
    </row>
    <row r="487" spans="1:3">
      <c r="A487" s="89">
        <v>486</v>
      </c>
      <c r="B487" s="90" t="s">
        <v>655</v>
      </c>
      <c r="C487" s="89" t="s">
        <v>167</v>
      </c>
    </row>
    <row r="488" spans="1:3">
      <c r="A488" s="89">
        <v>487</v>
      </c>
      <c r="B488" s="90" t="s">
        <v>656</v>
      </c>
      <c r="C488" s="89" t="s">
        <v>167</v>
      </c>
    </row>
    <row r="489" spans="1:3">
      <c r="A489" s="89">
        <v>488</v>
      </c>
      <c r="B489" s="90" t="s">
        <v>657</v>
      </c>
      <c r="C489" s="89" t="s">
        <v>167</v>
      </c>
    </row>
    <row r="490" spans="1:3">
      <c r="A490" s="89">
        <v>489</v>
      </c>
      <c r="B490" s="90" t="s">
        <v>658</v>
      </c>
      <c r="C490" s="89" t="s">
        <v>167</v>
      </c>
    </row>
    <row r="491" spans="1:3">
      <c r="A491" s="89">
        <v>490</v>
      </c>
      <c r="B491" s="90" t="s">
        <v>659</v>
      </c>
      <c r="C491" s="89" t="s">
        <v>167</v>
      </c>
    </row>
    <row r="492" spans="1:3">
      <c r="A492" s="89">
        <v>491</v>
      </c>
      <c r="B492" s="90" t="s">
        <v>660</v>
      </c>
      <c r="C492" s="89" t="s">
        <v>167</v>
      </c>
    </row>
    <row r="493" spans="1:3">
      <c r="A493" s="89">
        <v>492</v>
      </c>
      <c r="B493" s="90" t="s">
        <v>661</v>
      </c>
      <c r="C493" s="89" t="s">
        <v>167</v>
      </c>
    </row>
    <row r="494" spans="1:3">
      <c r="A494" s="89">
        <v>493</v>
      </c>
      <c r="B494" s="90" t="s">
        <v>662</v>
      </c>
      <c r="C494" s="89" t="s">
        <v>167</v>
      </c>
    </row>
    <row r="495" spans="1:3">
      <c r="A495" s="89">
        <v>494</v>
      </c>
      <c r="B495" s="90" t="s">
        <v>663</v>
      </c>
      <c r="C495" s="89" t="s">
        <v>167</v>
      </c>
    </row>
    <row r="496" spans="1:3">
      <c r="A496" s="89">
        <v>495</v>
      </c>
      <c r="B496" s="90" t="s">
        <v>664</v>
      </c>
      <c r="C496" s="89" t="s">
        <v>167</v>
      </c>
    </row>
    <row r="497" spans="1:3">
      <c r="A497" s="89">
        <v>496</v>
      </c>
      <c r="B497" s="90" t="s">
        <v>665</v>
      </c>
      <c r="C497" s="89" t="s">
        <v>167</v>
      </c>
    </row>
    <row r="498" spans="1:3">
      <c r="A498" s="89">
        <v>497</v>
      </c>
      <c r="B498" s="90" t="s">
        <v>666</v>
      </c>
      <c r="C498" s="89" t="s">
        <v>167</v>
      </c>
    </row>
    <row r="499" spans="1:3">
      <c r="A499" s="89">
        <v>498</v>
      </c>
      <c r="B499" s="90" t="s">
        <v>667</v>
      </c>
      <c r="C499" s="89" t="s">
        <v>167</v>
      </c>
    </row>
    <row r="500" spans="1:3">
      <c r="A500" s="89">
        <v>499</v>
      </c>
      <c r="B500" s="90" t="s">
        <v>668</v>
      </c>
      <c r="C500" s="89" t="s">
        <v>167</v>
      </c>
    </row>
    <row r="501" spans="1:3">
      <c r="A501" s="89">
        <v>500</v>
      </c>
      <c r="B501" s="90" t="s">
        <v>669</v>
      </c>
      <c r="C501" s="89" t="s">
        <v>167</v>
      </c>
    </row>
    <row r="502" spans="1:3">
      <c r="A502" s="89">
        <v>501</v>
      </c>
      <c r="B502" s="90" t="s">
        <v>670</v>
      </c>
      <c r="C502" s="89" t="s">
        <v>167</v>
      </c>
    </row>
    <row r="503" spans="1:3">
      <c r="A503" s="89">
        <v>502</v>
      </c>
      <c r="B503" s="90" t="s">
        <v>671</v>
      </c>
      <c r="C503" s="89" t="s">
        <v>167</v>
      </c>
    </row>
    <row r="504" spans="1:3">
      <c r="A504" s="89">
        <v>503</v>
      </c>
      <c r="B504" s="90" t="s">
        <v>672</v>
      </c>
      <c r="C504" s="89" t="s">
        <v>167</v>
      </c>
    </row>
    <row r="505" spans="1:3">
      <c r="A505" s="89">
        <v>504</v>
      </c>
      <c r="B505" s="90" t="s">
        <v>673</v>
      </c>
      <c r="C505" s="89" t="s">
        <v>167</v>
      </c>
    </row>
    <row r="506" spans="1:3">
      <c r="A506" s="89">
        <v>505</v>
      </c>
      <c r="B506" s="90" t="s">
        <v>674</v>
      </c>
      <c r="C506" s="89" t="s">
        <v>167</v>
      </c>
    </row>
    <row r="507" spans="1:3">
      <c r="A507" s="89">
        <v>506</v>
      </c>
      <c r="B507" s="90" t="s">
        <v>675</v>
      </c>
      <c r="C507" s="89" t="s">
        <v>167</v>
      </c>
    </row>
    <row r="508" spans="1:3">
      <c r="A508" s="89">
        <v>507</v>
      </c>
      <c r="B508" s="90" t="s">
        <v>676</v>
      </c>
      <c r="C508" s="89" t="s">
        <v>167</v>
      </c>
    </row>
    <row r="509" spans="1:3">
      <c r="A509" s="89">
        <v>508</v>
      </c>
      <c r="B509" s="90" t="s">
        <v>677</v>
      </c>
      <c r="C509" s="89" t="s">
        <v>167</v>
      </c>
    </row>
    <row r="510" spans="1:3">
      <c r="A510" s="89">
        <v>509</v>
      </c>
      <c r="B510" s="90" t="s">
        <v>678</v>
      </c>
      <c r="C510" s="89" t="s">
        <v>167</v>
      </c>
    </row>
    <row r="511" spans="1:3">
      <c r="A511" s="89">
        <v>510</v>
      </c>
      <c r="B511" s="90" t="s">
        <v>679</v>
      </c>
      <c r="C511" s="89" t="s">
        <v>167</v>
      </c>
    </row>
    <row r="512" spans="1:3">
      <c r="A512" s="89">
        <v>511</v>
      </c>
      <c r="B512" s="90" t="s">
        <v>680</v>
      </c>
      <c r="C512" s="89" t="s">
        <v>167</v>
      </c>
    </row>
    <row r="513" spans="1:3">
      <c r="A513" s="89">
        <v>512</v>
      </c>
      <c r="B513" s="90" t="s">
        <v>681</v>
      </c>
      <c r="C513" s="89" t="s">
        <v>167</v>
      </c>
    </row>
    <row r="514" spans="1:3">
      <c r="A514" s="89">
        <v>513</v>
      </c>
      <c r="B514" s="90" t="s">
        <v>682</v>
      </c>
      <c r="C514" s="89" t="s">
        <v>167</v>
      </c>
    </row>
    <row r="515" spans="1:3">
      <c r="A515" s="89">
        <v>514</v>
      </c>
      <c r="B515" s="90" t="s">
        <v>683</v>
      </c>
      <c r="C515" s="89" t="s">
        <v>167</v>
      </c>
    </row>
    <row r="516" spans="1:3">
      <c r="A516" s="89">
        <v>515</v>
      </c>
      <c r="B516" s="90" t="s">
        <v>684</v>
      </c>
      <c r="C516" s="89" t="s">
        <v>167</v>
      </c>
    </row>
    <row r="517" spans="1:3">
      <c r="A517" s="89">
        <v>516</v>
      </c>
      <c r="B517" s="90" t="s">
        <v>685</v>
      </c>
      <c r="C517" s="89" t="s">
        <v>167</v>
      </c>
    </row>
    <row r="518" spans="1:3">
      <c r="A518" s="89">
        <v>517</v>
      </c>
      <c r="B518" s="90" t="s">
        <v>686</v>
      </c>
      <c r="C518" s="89" t="s">
        <v>167</v>
      </c>
    </row>
    <row r="519" spans="1:3">
      <c r="A519" s="89">
        <v>518</v>
      </c>
      <c r="B519" s="90" t="s">
        <v>687</v>
      </c>
      <c r="C519" s="89" t="s">
        <v>167</v>
      </c>
    </row>
    <row r="520" spans="1:3">
      <c r="A520" s="89">
        <v>519</v>
      </c>
      <c r="B520" s="90" t="s">
        <v>688</v>
      </c>
      <c r="C520" s="89" t="s">
        <v>167</v>
      </c>
    </row>
    <row r="521" spans="1:3">
      <c r="A521" s="89">
        <v>520</v>
      </c>
      <c r="B521" s="90" t="s">
        <v>689</v>
      </c>
      <c r="C521" s="89" t="s">
        <v>167</v>
      </c>
    </row>
    <row r="522" spans="1:3">
      <c r="A522" s="89">
        <v>521</v>
      </c>
      <c r="B522" s="90" t="s">
        <v>690</v>
      </c>
      <c r="C522" s="89" t="s">
        <v>167</v>
      </c>
    </row>
    <row r="523" spans="1:3">
      <c r="A523" s="89">
        <v>522</v>
      </c>
      <c r="B523" s="90" t="s">
        <v>691</v>
      </c>
      <c r="C523" s="89" t="s">
        <v>167</v>
      </c>
    </row>
    <row r="524" spans="1:3">
      <c r="A524" s="89">
        <v>523</v>
      </c>
      <c r="B524" s="90" t="s">
        <v>692</v>
      </c>
      <c r="C524" s="89" t="s">
        <v>167</v>
      </c>
    </row>
    <row r="525" spans="1:3">
      <c r="A525" s="89">
        <v>524</v>
      </c>
      <c r="B525" s="90" t="s">
        <v>693</v>
      </c>
      <c r="C525" s="89" t="s">
        <v>167</v>
      </c>
    </row>
    <row r="526" spans="1:3">
      <c r="A526" s="89">
        <v>525</v>
      </c>
      <c r="B526" s="90" t="s">
        <v>694</v>
      </c>
      <c r="C526" s="89" t="s">
        <v>167</v>
      </c>
    </row>
    <row r="527" spans="1:3">
      <c r="A527" s="89">
        <v>526</v>
      </c>
      <c r="B527" s="90" t="s">
        <v>695</v>
      </c>
      <c r="C527" s="89" t="s">
        <v>167</v>
      </c>
    </row>
    <row r="528" spans="1:3">
      <c r="A528" s="89">
        <v>527</v>
      </c>
      <c r="B528" s="90" t="s">
        <v>696</v>
      </c>
      <c r="C528" s="89" t="s">
        <v>167</v>
      </c>
    </row>
    <row r="529" spans="1:3">
      <c r="A529" s="89">
        <v>528</v>
      </c>
      <c r="B529" s="90" t="s">
        <v>697</v>
      </c>
      <c r="C529" s="89" t="s">
        <v>167</v>
      </c>
    </row>
    <row r="530" spans="1:3">
      <c r="A530" s="89">
        <v>529</v>
      </c>
      <c r="B530" s="90" t="s">
        <v>698</v>
      </c>
      <c r="C530" s="89" t="s">
        <v>167</v>
      </c>
    </row>
    <row r="531" spans="1:3">
      <c r="A531" s="89">
        <v>530</v>
      </c>
      <c r="B531" s="90" t="s">
        <v>699</v>
      </c>
      <c r="C531" s="89" t="s">
        <v>167</v>
      </c>
    </row>
    <row r="532" spans="1:3">
      <c r="A532" s="89">
        <v>531</v>
      </c>
      <c r="B532" s="90" t="s">
        <v>700</v>
      </c>
      <c r="C532" s="89" t="s">
        <v>167</v>
      </c>
    </row>
    <row r="533" spans="1:3">
      <c r="A533" s="89">
        <v>532</v>
      </c>
      <c r="B533" s="90" t="s">
        <v>701</v>
      </c>
      <c r="C533" s="89" t="s">
        <v>167</v>
      </c>
    </row>
    <row r="534" spans="1:3">
      <c r="A534" s="89">
        <v>533</v>
      </c>
      <c r="B534" s="90" t="s">
        <v>702</v>
      </c>
      <c r="C534" s="89" t="s">
        <v>167</v>
      </c>
    </row>
    <row r="535" spans="1:3">
      <c r="A535" s="89">
        <v>534</v>
      </c>
      <c r="B535" s="90" t="s">
        <v>703</v>
      </c>
      <c r="C535" s="89" t="s">
        <v>167</v>
      </c>
    </row>
    <row r="536" spans="1:3">
      <c r="A536" s="89">
        <v>535</v>
      </c>
      <c r="B536" s="90" t="s">
        <v>704</v>
      </c>
      <c r="C536" s="89" t="s">
        <v>167</v>
      </c>
    </row>
    <row r="537" spans="1:3">
      <c r="A537" s="89">
        <v>536</v>
      </c>
      <c r="B537" s="90" t="s">
        <v>705</v>
      </c>
      <c r="C537" s="89" t="s">
        <v>167</v>
      </c>
    </row>
    <row r="538" spans="1:3">
      <c r="A538" s="89">
        <v>537</v>
      </c>
      <c r="B538" s="90" t="s">
        <v>706</v>
      </c>
      <c r="C538" s="89" t="s">
        <v>167</v>
      </c>
    </row>
    <row r="539" spans="1:3">
      <c r="A539" s="89">
        <v>538</v>
      </c>
      <c r="B539" s="90" t="s">
        <v>707</v>
      </c>
      <c r="C539" s="89" t="s">
        <v>167</v>
      </c>
    </row>
    <row r="540" spans="1:3">
      <c r="A540" s="89">
        <v>539</v>
      </c>
      <c r="B540" s="90" t="s">
        <v>708</v>
      </c>
      <c r="C540" s="89" t="s">
        <v>167</v>
      </c>
    </row>
    <row r="541" spans="1:3">
      <c r="A541" s="89">
        <v>540</v>
      </c>
      <c r="B541" s="90" t="s">
        <v>709</v>
      </c>
      <c r="C541" s="89" t="s">
        <v>167</v>
      </c>
    </row>
    <row r="542" spans="1:3">
      <c r="A542" s="89">
        <v>541</v>
      </c>
      <c r="B542" s="90" t="s">
        <v>710</v>
      </c>
      <c r="C542" s="89" t="s">
        <v>167</v>
      </c>
    </row>
    <row r="543" spans="1:3">
      <c r="A543" s="89">
        <v>542</v>
      </c>
      <c r="B543" s="90" t="s">
        <v>711</v>
      </c>
      <c r="C543" s="89" t="s">
        <v>167</v>
      </c>
    </row>
    <row r="544" spans="1:3">
      <c r="A544" s="89">
        <v>543</v>
      </c>
      <c r="B544" s="90" t="s">
        <v>712</v>
      </c>
      <c r="C544" s="89" t="s">
        <v>167</v>
      </c>
    </row>
    <row r="545" spans="1:3">
      <c r="A545" s="89">
        <v>544</v>
      </c>
      <c r="B545" s="90" t="s">
        <v>713</v>
      </c>
      <c r="C545" s="89" t="s">
        <v>167</v>
      </c>
    </row>
    <row r="546" spans="1:3">
      <c r="A546" s="89">
        <v>545</v>
      </c>
      <c r="B546" s="90" t="s">
        <v>714</v>
      </c>
      <c r="C546" s="89" t="s">
        <v>1</v>
      </c>
    </row>
    <row r="547" spans="1:3">
      <c r="A547" s="89">
        <v>546</v>
      </c>
      <c r="B547" s="90" t="s">
        <v>715</v>
      </c>
      <c r="C547" s="89" t="s">
        <v>167</v>
      </c>
    </row>
    <row r="548" spans="1:3">
      <c r="A548" s="89">
        <v>547</v>
      </c>
      <c r="B548" s="90" t="s">
        <v>716</v>
      </c>
      <c r="C548" s="89" t="s">
        <v>167</v>
      </c>
    </row>
    <row r="549" spans="1:3">
      <c r="A549" s="89">
        <v>548</v>
      </c>
      <c r="B549" s="90" t="s">
        <v>717</v>
      </c>
      <c r="C549" s="89" t="s">
        <v>167</v>
      </c>
    </row>
    <row r="550" spans="1:3">
      <c r="A550" s="89">
        <v>549</v>
      </c>
      <c r="B550" s="90" t="s">
        <v>718</v>
      </c>
      <c r="C550" s="89" t="s">
        <v>167</v>
      </c>
    </row>
    <row r="551" spans="1:3">
      <c r="A551" s="89">
        <v>550</v>
      </c>
      <c r="B551" s="90" t="s">
        <v>719</v>
      </c>
      <c r="C551" s="89" t="s">
        <v>167</v>
      </c>
    </row>
    <row r="552" spans="1:3">
      <c r="A552" s="89">
        <v>551</v>
      </c>
      <c r="B552" s="90" t="s">
        <v>720</v>
      </c>
      <c r="C552" s="89" t="s">
        <v>167</v>
      </c>
    </row>
    <row r="553" spans="1:3">
      <c r="A553" s="89">
        <v>552</v>
      </c>
      <c r="B553" s="90" t="s">
        <v>721</v>
      </c>
      <c r="C553" s="89" t="s">
        <v>167</v>
      </c>
    </row>
    <row r="554" spans="1:3">
      <c r="A554" s="89">
        <v>553</v>
      </c>
      <c r="B554" s="90" t="s">
        <v>722</v>
      </c>
      <c r="C554" s="89" t="s">
        <v>167</v>
      </c>
    </row>
    <row r="555" spans="1:3">
      <c r="A555" s="89">
        <v>554</v>
      </c>
      <c r="B555" s="90" t="s">
        <v>723</v>
      </c>
      <c r="C555" s="89" t="s">
        <v>167</v>
      </c>
    </row>
    <row r="556" spans="1:3">
      <c r="A556" s="89">
        <v>555</v>
      </c>
      <c r="B556" s="90" t="s">
        <v>724</v>
      </c>
      <c r="C556" s="89" t="s">
        <v>167</v>
      </c>
    </row>
    <row r="557" spans="1:3">
      <c r="A557" s="89">
        <v>556</v>
      </c>
      <c r="B557" s="90" t="s">
        <v>725</v>
      </c>
      <c r="C557" s="89" t="s">
        <v>167</v>
      </c>
    </row>
    <row r="558" spans="1:3">
      <c r="A558" s="89">
        <v>557</v>
      </c>
      <c r="B558" s="90" t="s">
        <v>726</v>
      </c>
      <c r="C558" s="89" t="s">
        <v>167</v>
      </c>
    </row>
    <row r="559" spans="1:3">
      <c r="A559" s="89">
        <v>558</v>
      </c>
      <c r="B559" s="90" t="s">
        <v>727</v>
      </c>
      <c r="C559" s="89" t="s">
        <v>428</v>
      </c>
    </row>
    <row r="560" spans="1:3">
      <c r="A560" s="89">
        <v>559</v>
      </c>
      <c r="B560" s="90" t="s">
        <v>728</v>
      </c>
      <c r="C560" s="89" t="s">
        <v>428</v>
      </c>
    </row>
    <row r="561" spans="1:3">
      <c r="A561" s="89">
        <v>560</v>
      </c>
      <c r="B561" s="90" t="s">
        <v>729</v>
      </c>
      <c r="C561" s="89" t="s">
        <v>167</v>
      </c>
    </row>
    <row r="562" spans="1:3">
      <c r="A562" s="89">
        <v>561</v>
      </c>
      <c r="B562" s="90" t="s">
        <v>730</v>
      </c>
      <c r="C562" s="89" t="s">
        <v>167</v>
      </c>
    </row>
    <row r="563" spans="1:3">
      <c r="A563" s="89">
        <v>562</v>
      </c>
      <c r="B563" s="90" t="s">
        <v>731</v>
      </c>
      <c r="C563" s="89" t="s">
        <v>732</v>
      </c>
    </row>
    <row r="564" spans="1:3">
      <c r="A564" s="89">
        <v>563</v>
      </c>
      <c r="B564" s="90" t="s">
        <v>733</v>
      </c>
      <c r="C564" s="89" t="s">
        <v>224</v>
      </c>
    </row>
    <row r="565" spans="1:3">
      <c r="A565" s="89">
        <v>564</v>
      </c>
      <c r="B565" s="90" t="s">
        <v>734</v>
      </c>
      <c r="C565" s="89" t="s">
        <v>167</v>
      </c>
    </row>
    <row r="566" spans="1:3">
      <c r="A566" s="89">
        <v>565</v>
      </c>
      <c r="B566" s="90" t="s">
        <v>735</v>
      </c>
      <c r="C566" s="89" t="s">
        <v>167</v>
      </c>
    </row>
    <row r="567" spans="1:3">
      <c r="A567" s="89">
        <v>566</v>
      </c>
      <c r="B567" s="90" t="s">
        <v>736</v>
      </c>
      <c r="C567" s="89" t="s">
        <v>732</v>
      </c>
    </row>
    <row r="568" spans="1:3">
      <c r="A568" s="89">
        <v>567</v>
      </c>
      <c r="B568" s="90" t="s">
        <v>737</v>
      </c>
      <c r="C568" s="89" t="s">
        <v>167</v>
      </c>
    </row>
    <row r="569" spans="1:3">
      <c r="A569" s="89">
        <v>568</v>
      </c>
      <c r="B569" s="90" t="s">
        <v>738</v>
      </c>
      <c r="C569" s="89" t="s">
        <v>167</v>
      </c>
    </row>
    <row r="570" spans="1:3">
      <c r="A570" s="89">
        <v>569</v>
      </c>
      <c r="B570" s="90" t="s">
        <v>739</v>
      </c>
      <c r="C570" s="89" t="s">
        <v>167</v>
      </c>
    </row>
    <row r="571" spans="1:3">
      <c r="A571" s="89">
        <v>570</v>
      </c>
      <c r="B571" s="90" t="s">
        <v>740</v>
      </c>
      <c r="C571" s="89" t="s">
        <v>732</v>
      </c>
    </row>
    <row r="572" spans="1:3">
      <c r="A572" s="89">
        <v>571</v>
      </c>
      <c r="B572" s="90" t="s">
        <v>741</v>
      </c>
      <c r="C572" s="89" t="s">
        <v>167</v>
      </c>
    </row>
    <row r="573" spans="1:3">
      <c r="A573" s="89">
        <v>572</v>
      </c>
      <c r="B573" s="90" t="s">
        <v>742</v>
      </c>
      <c r="C573" s="89" t="s">
        <v>167</v>
      </c>
    </row>
    <row r="574" spans="1:3">
      <c r="A574" s="89">
        <v>573</v>
      </c>
      <c r="B574" s="90" t="s">
        <v>743</v>
      </c>
      <c r="C574" s="89" t="s">
        <v>167</v>
      </c>
    </row>
    <row r="575" spans="1:3">
      <c r="A575" s="89">
        <v>574</v>
      </c>
      <c r="B575" s="90" t="s">
        <v>744</v>
      </c>
      <c r="C575" s="89" t="s">
        <v>167</v>
      </c>
    </row>
    <row r="576" spans="1:3">
      <c r="A576" s="89">
        <v>575</v>
      </c>
      <c r="B576" s="90" t="s">
        <v>745</v>
      </c>
      <c r="C576" s="89" t="s">
        <v>167</v>
      </c>
    </row>
    <row r="577" spans="1:3">
      <c r="A577" s="89">
        <v>576</v>
      </c>
      <c r="B577" s="90" t="s">
        <v>746</v>
      </c>
      <c r="C577" s="89" t="s">
        <v>167</v>
      </c>
    </row>
    <row r="578" spans="1:3">
      <c r="A578" s="89">
        <v>577</v>
      </c>
      <c r="B578" s="90" t="s">
        <v>747</v>
      </c>
      <c r="C578" s="89" t="s">
        <v>167</v>
      </c>
    </row>
    <row r="579" spans="1:3" ht="20">
      <c r="A579" s="89">
        <v>578</v>
      </c>
      <c r="B579" s="90" t="s">
        <v>748</v>
      </c>
      <c r="C579" s="89" t="s">
        <v>167</v>
      </c>
    </row>
    <row r="580" spans="1:3">
      <c r="A580" s="89">
        <v>579</v>
      </c>
      <c r="B580" s="90" t="s">
        <v>749</v>
      </c>
      <c r="C580" s="89" t="s">
        <v>167</v>
      </c>
    </row>
    <row r="581" spans="1:3">
      <c r="A581" s="89">
        <v>580</v>
      </c>
      <c r="B581" s="90" t="s">
        <v>750</v>
      </c>
      <c r="C581" s="89" t="s">
        <v>167</v>
      </c>
    </row>
    <row r="582" spans="1:3">
      <c r="A582" s="89">
        <v>581</v>
      </c>
      <c r="B582" s="90" t="s">
        <v>751</v>
      </c>
      <c r="C582" s="89" t="s">
        <v>167</v>
      </c>
    </row>
    <row r="583" spans="1:3">
      <c r="A583" s="89">
        <v>582</v>
      </c>
      <c r="B583" s="90" t="s">
        <v>752</v>
      </c>
      <c r="C583" s="89" t="s">
        <v>167</v>
      </c>
    </row>
    <row r="584" spans="1:3">
      <c r="A584" s="89">
        <v>583</v>
      </c>
      <c r="B584" s="90" t="s">
        <v>753</v>
      </c>
      <c r="C584" s="89" t="s">
        <v>167</v>
      </c>
    </row>
    <row r="585" spans="1:3">
      <c r="A585" s="89">
        <v>584</v>
      </c>
      <c r="B585" s="90" t="s">
        <v>754</v>
      </c>
      <c r="C585" s="89" t="s">
        <v>167</v>
      </c>
    </row>
    <row r="586" spans="1:3">
      <c r="A586" s="89">
        <v>585</v>
      </c>
      <c r="B586" s="90" t="s">
        <v>755</v>
      </c>
      <c r="C586" s="89" t="s">
        <v>167</v>
      </c>
    </row>
    <row r="587" spans="1:3" ht="20">
      <c r="A587" s="89">
        <v>586</v>
      </c>
      <c r="B587" s="90" t="s">
        <v>756</v>
      </c>
      <c r="C587" s="89" t="s">
        <v>167</v>
      </c>
    </row>
    <row r="588" spans="1:3">
      <c r="A588" s="89">
        <v>587</v>
      </c>
      <c r="B588" s="90" t="s">
        <v>757</v>
      </c>
      <c r="C588" s="89" t="s">
        <v>167</v>
      </c>
    </row>
    <row r="589" spans="1:3">
      <c r="A589" s="89">
        <v>588</v>
      </c>
      <c r="B589" s="90" t="s">
        <v>758</v>
      </c>
      <c r="C589" s="89" t="s">
        <v>167</v>
      </c>
    </row>
    <row r="590" spans="1:3">
      <c r="A590" s="89">
        <v>589</v>
      </c>
      <c r="B590" s="90" t="s">
        <v>759</v>
      </c>
      <c r="C590" s="89" t="s">
        <v>167</v>
      </c>
    </row>
    <row r="591" spans="1:3">
      <c r="A591" s="89">
        <v>590</v>
      </c>
      <c r="B591" s="90" t="s">
        <v>760</v>
      </c>
      <c r="C591" s="89" t="s">
        <v>167</v>
      </c>
    </row>
    <row r="592" spans="1:3">
      <c r="A592" s="89">
        <v>591</v>
      </c>
      <c r="B592" s="90" t="s">
        <v>761</v>
      </c>
      <c r="C592" s="89" t="s">
        <v>167</v>
      </c>
    </row>
    <row r="593" spans="1:3">
      <c r="A593" s="89">
        <v>592</v>
      </c>
      <c r="B593" s="90" t="s">
        <v>762</v>
      </c>
      <c r="C593" s="89" t="s">
        <v>167</v>
      </c>
    </row>
    <row r="594" spans="1:3">
      <c r="A594" s="89">
        <v>593</v>
      </c>
      <c r="B594" s="90" t="s">
        <v>763</v>
      </c>
      <c r="C594" s="89" t="s">
        <v>167</v>
      </c>
    </row>
    <row r="595" spans="1:3">
      <c r="A595" s="89">
        <v>594</v>
      </c>
      <c r="B595" s="90" t="s">
        <v>764</v>
      </c>
      <c r="C595" s="89" t="s">
        <v>167</v>
      </c>
    </row>
    <row r="596" spans="1:3">
      <c r="A596" s="89">
        <v>595</v>
      </c>
      <c r="B596" s="90" t="s">
        <v>765</v>
      </c>
      <c r="C596" s="89" t="s">
        <v>167</v>
      </c>
    </row>
    <row r="597" spans="1:3">
      <c r="A597" s="89">
        <v>596</v>
      </c>
      <c r="B597" s="90" t="s">
        <v>766</v>
      </c>
      <c r="C597" s="89" t="s">
        <v>167</v>
      </c>
    </row>
    <row r="598" spans="1:3">
      <c r="A598" s="89">
        <v>597</v>
      </c>
      <c r="B598" s="90" t="s">
        <v>767</v>
      </c>
      <c r="C598" s="89" t="s">
        <v>167</v>
      </c>
    </row>
    <row r="599" spans="1:3">
      <c r="A599" s="89">
        <v>598</v>
      </c>
      <c r="B599" s="90" t="s">
        <v>768</v>
      </c>
      <c r="C599" s="89" t="s">
        <v>167</v>
      </c>
    </row>
    <row r="600" spans="1:3" ht="20">
      <c r="A600" s="89">
        <v>599</v>
      </c>
      <c r="B600" s="90" t="s">
        <v>769</v>
      </c>
      <c r="C600" s="89" t="s">
        <v>167</v>
      </c>
    </row>
    <row r="601" spans="1:3">
      <c r="A601" s="89">
        <v>600</v>
      </c>
      <c r="B601" s="90" t="s">
        <v>770</v>
      </c>
      <c r="C601" s="89" t="s">
        <v>167</v>
      </c>
    </row>
    <row r="602" spans="1:3">
      <c r="A602" s="89">
        <v>601</v>
      </c>
      <c r="B602" s="90" t="s">
        <v>771</v>
      </c>
      <c r="C602" s="89" t="s">
        <v>167</v>
      </c>
    </row>
    <row r="603" spans="1:3">
      <c r="A603" s="89">
        <v>602</v>
      </c>
      <c r="B603" s="90" t="s">
        <v>772</v>
      </c>
      <c r="C603" s="89" t="s">
        <v>167</v>
      </c>
    </row>
    <row r="604" spans="1:3">
      <c r="A604" s="89">
        <v>603</v>
      </c>
      <c r="B604" s="90" t="s">
        <v>773</v>
      </c>
      <c r="C604" s="89" t="s">
        <v>167</v>
      </c>
    </row>
    <row r="605" spans="1:3">
      <c r="A605" s="89">
        <v>604</v>
      </c>
      <c r="B605" s="90" t="s">
        <v>774</v>
      </c>
      <c r="C605" s="89" t="s">
        <v>167</v>
      </c>
    </row>
    <row r="606" spans="1:3">
      <c r="A606" s="89">
        <v>605</v>
      </c>
      <c r="B606" s="90" t="s">
        <v>775</v>
      </c>
      <c r="C606" s="89" t="s">
        <v>167</v>
      </c>
    </row>
    <row r="607" spans="1:3">
      <c r="A607" s="89">
        <v>606</v>
      </c>
      <c r="B607" s="90" t="s">
        <v>776</v>
      </c>
      <c r="C607" s="89" t="s">
        <v>167</v>
      </c>
    </row>
    <row r="608" spans="1:3">
      <c r="A608" s="89">
        <v>607</v>
      </c>
      <c r="B608" s="90" t="s">
        <v>777</v>
      </c>
      <c r="C608" s="89" t="s">
        <v>167</v>
      </c>
    </row>
    <row r="609" spans="1:3">
      <c r="A609" s="89">
        <v>608</v>
      </c>
      <c r="B609" s="90" t="s">
        <v>778</v>
      </c>
      <c r="C609" s="89" t="s">
        <v>167</v>
      </c>
    </row>
    <row r="610" spans="1:3">
      <c r="A610" s="89">
        <v>609</v>
      </c>
      <c r="B610" s="90" t="s">
        <v>779</v>
      </c>
      <c r="C610" s="89" t="s">
        <v>224</v>
      </c>
    </row>
    <row r="611" spans="1:3">
      <c r="A611" s="89">
        <v>610</v>
      </c>
      <c r="B611" s="90" t="s">
        <v>780</v>
      </c>
      <c r="C611" s="89" t="s">
        <v>167</v>
      </c>
    </row>
    <row r="612" spans="1:3">
      <c r="A612" s="89">
        <v>611</v>
      </c>
      <c r="B612" s="90" t="s">
        <v>781</v>
      </c>
      <c r="C612" s="89" t="s">
        <v>167</v>
      </c>
    </row>
    <row r="613" spans="1:3">
      <c r="A613" s="89">
        <v>612</v>
      </c>
      <c r="B613" s="90" t="s">
        <v>782</v>
      </c>
      <c r="C613" s="89" t="s">
        <v>167</v>
      </c>
    </row>
    <row r="614" spans="1:3">
      <c r="A614" s="89">
        <v>613</v>
      </c>
      <c r="B614" s="90" t="s">
        <v>783</v>
      </c>
      <c r="C614" s="89" t="s">
        <v>167</v>
      </c>
    </row>
    <row r="615" spans="1:3">
      <c r="A615" s="89">
        <v>614</v>
      </c>
      <c r="B615" s="90" t="s">
        <v>784</v>
      </c>
      <c r="C615" s="89" t="s">
        <v>167</v>
      </c>
    </row>
    <row r="616" spans="1:3">
      <c r="A616" s="89">
        <v>615</v>
      </c>
      <c r="B616" s="90" t="s">
        <v>785</v>
      </c>
      <c r="C616" s="89" t="s">
        <v>167</v>
      </c>
    </row>
    <row r="617" spans="1:3">
      <c r="A617" s="89">
        <v>616</v>
      </c>
      <c r="B617" s="90" t="s">
        <v>786</v>
      </c>
      <c r="C617" s="89" t="s">
        <v>167</v>
      </c>
    </row>
    <row r="618" spans="1:3" ht="20">
      <c r="A618" s="89">
        <v>617</v>
      </c>
      <c r="B618" s="90" t="s">
        <v>787</v>
      </c>
      <c r="C618" s="89" t="s">
        <v>167</v>
      </c>
    </row>
    <row r="619" spans="1:3">
      <c r="A619" s="89">
        <v>618</v>
      </c>
      <c r="B619" s="90" t="s">
        <v>788</v>
      </c>
      <c r="C619" s="89" t="s">
        <v>167</v>
      </c>
    </row>
    <row r="620" spans="1:3">
      <c r="A620" s="89">
        <v>619</v>
      </c>
      <c r="B620" s="90" t="s">
        <v>789</v>
      </c>
      <c r="C620" s="89" t="s">
        <v>167</v>
      </c>
    </row>
    <row r="621" spans="1:3">
      <c r="A621" s="89">
        <v>620</v>
      </c>
      <c r="B621" s="90" t="s">
        <v>790</v>
      </c>
      <c r="C621" s="89" t="s">
        <v>167</v>
      </c>
    </row>
    <row r="622" spans="1:3">
      <c r="A622" s="89">
        <v>621</v>
      </c>
      <c r="B622" s="90" t="s">
        <v>791</v>
      </c>
      <c r="C622" s="89" t="s">
        <v>167</v>
      </c>
    </row>
    <row r="623" spans="1:3">
      <c r="A623" s="89">
        <v>622</v>
      </c>
      <c r="B623" s="90" t="s">
        <v>792</v>
      </c>
      <c r="C623" s="89" t="s">
        <v>167</v>
      </c>
    </row>
    <row r="624" spans="1:3">
      <c r="A624" s="89">
        <v>623</v>
      </c>
      <c r="B624" s="90" t="s">
        <v>793</v>
      </c>
      <c r="C624" s="89" t="s">
        <v>167</v>
      </c>
    </row>
    <row r="625" spans="1:3">
      <c r="A625" s="89">
        <v>624</v>
      </c>
      <c r="B625" s="90" t="s">
        <v>794</v>
      </c>
      <c r="C625" s="89" t="s">
        <v>167</v>
      </c>
    </row>
    <row r="626" spans="1:3">
      <c r="A626" s="89">
        <v>625</v>
      </c>
      <c r="B626" s="90" t="s">
        <v>795</v>
      </c>
      <c r="C626" s="89" t="s">
        <v>167</v>
      </c>
    </row>
    <row r="627" spans="1:3">
      <c r="A627" s="89">
        <v>626</v>
      </c>
      <c r="B627" s="90" t="s">
        <v>796</v>
      </c>
      <c r="C627" s="89" t="s">
        <v>167</v>
      </c>
    </row>
    <row r="628" spans="1:3">
      <c r="A628" s="89">
        <v>627</v>
      </c>
      <c r="B628" s="90" t="s">
        <v>797</v>
      </c>
      <c r="C628" s="89" t="s">
        <v>167</v>
      </c>
    </row>
    <row r="629" spans="1:3">
      <c r="A629" s="89">
        <v>628</v>
      </c>
      <c r="B629" s="90" t="s">
        <v>798</v>
      </c>
      <c r="C629" s="89" t="s">
        <v>167</v>
      </c>
    </row>
    <row r="630" spans="1:3">
      <c r="A630" s="89">
        <v>629</v>
      </c>
      <c r="B630" s="90" t="s">
        <v>799</v>
      </c>
      <c r="C630" s="89" t="s">
        <v>167</v>
      </c>
    </row>
    <row r="631" spans="1:3">
      <c r="A631" s="89">
        <v>630</v>
      </c>
      <c r="B631" s="90" t="s">
        <v>800</v>
      </c>
      <c r="C631" s="89" t="s">
        <v>167</v>
      </c>
    </row>
    <row r="632" spans="1:3">
      <c r="A632" s="89">
        <v>631</v>
      </c>
      <c r="B632" s="90" t="s">
        <v>801</v>
      </c>
      <c r="C632" s="89" t="s">
        <v>3</v>
      </c>
    </row>
    <row r="633" spans="1:3">
      <c r="A633" s="89">
        <v>632</v>
      </c>
      <c r="B633" s="90" t="s">
        <v>802</v>
      </c>
      <c r="C633" s="89" t="s">
        <v>3</v>
      </c>
    </row>
    <row r="634" spans="1:3">
      <c r="A634" s="89">
        <v>633</v>
      </c>
      <c r="B634" s="90" t="s">
        <v>803</v>
      </c>
      <c r="C634" s="89" t="s">
        <v>3</v>
      </c>
    </row>
    <row r="635" spans="1:3">
      <c r="A635" s="89">
        <v>634</v>
      </c>
      <c r="B635" s="90" t="s">
        <v>804</v>
      </c>
      <c r="C635" s="89" t="s">
        <v>3</v>
      </c>
    </row>
    <row r="636" spans="1:3">
      <c r="A636" s="89">
        <v>635</v>
      </c>
      <c r="B636" s="90" t="s">
        <v>805</v>
      </c>
      <c r="C636" s="89" t="s">
        <v>167</v>
      </c>
    </row>
    <row r="637" spans="1:3">
      <c r="A637" s="89">
        <v>636</v>
      </c>
      <c r="B637" s="90" t="s">
        <v>806</v>
      </c>
      <c r="C637" s="89" t="s">
        <v>167</v>
      </c>
    </row>
    <row r="638" spans="1:3">
      <c r="A638" s="89">
        <v>637</v>
      </c>
      <c r="B638" s="90" t="s">
        <v>807</v>
      </c>
      <c r="C638" s="89" t="s">
        <v>167</v>
      </c>
    </row>
    <row r="639" spans="1:3">
      <c r="A639" s="89">
        <v>638</v>
      </c>
      <c r="B639" s="90" t="s">
        <v>808</v>
      </c>
      <c r="C639" s="89" t="s">
        <v>3</v>
      </c>
    </row>
    <row r="640" spans="1:3">
      <c r="A640" s="89">
        <v>639</v>
      </c>
      <c r="B640" s="90" t="s">
        <v>809</v>
      </c>
      <c r="C640" s="89" t="s">
        <v>167</v>
      </c>
    </row>
    <row r="641" spans="1:3">
      <c r="A641" s="89">
        <v>640</v>
      </c>
      <c r="B641" s="90" t="s">
        <v>810</v>
      </c>
      <c r="C641" s="89" t="s">
        <v>167</v>
      </c>
    </row>
    <row r="642" spans="1:3">
      <c r="A642" s="89">
        <v>641</v>
      </c>
      <c r="B642" s="90" t="s">
        <v>811</v>
      </c>
      <c r="C642" s="89" t="s">
        <v>167</v>
      </c>
    </row>
    <row r="643" spans="1:3">
      <c r="A643" s="89">
        <v>642</v>
      </c>
      <c r="B643" s="90" t="s">
        <v>812</v>
      </c>
      <c r="C643" s="89" t="s">
        <v>167</v>
      </c>
    </row>
    <row r="644" spans="1:3">
      <c r="A644" s="89">
        <v>643</v>
      </c>
      <c r="B644" s="90" t="s">
        <v>813</v>
      </c>
      <c r="C644" s="89" t="s">
        <v>167</v>
      </c>
    </row>
    <row r="645" spans="1:3">
      <c r="A645" s="89">
        <v>644</v>
      </c>
      <c r="B645" s="90" t="s">
        <v>814</v>
      </c>
      <c r="C645" s="89" t="s">
        <v>167</v>
      </c>
    </row>
    <row r="646" spans="1:3">
      <c r="A646" s="89">
        <v>645</v>
      </c>
      <c r="B646" s="90" t="s">
        <v>815</v>
      </c>
      <c r="C646" s="89" t="s">
        <v>167</v>
      </c>
    </row>
    <row r="647" spans="1:3">
      <c r="A647" s="89">
        <v>646</v>
      </c>
      <c r="B647" s="90" t="s">
        <v>816</v>
      </c>
      <c r="C647" s="89" t="s">
        <v>167</v>
      </c>
    </row>
    <row r="648" spans="1:3">
      <c r="A648" s="89">
        <v>647</v>
      </c>
      <c r="B648" s="90" t="s">
        <v>817</v>
      </c>
      <c r="C648" s="89" t="s">
        <v>167</v>
      </c>
    </row>
    <row r="649" spans="1:3">
      <c r="A649" s="89">
        <v>648</v>
      </c>
      <c r="B649" s="90" t="s">
        <v>818</v>
      </c>
      <c r="C649" s="89" t="s">
        <v>167</v>
      </c>
    </row>
    <row r="650" spans="1:3">
      <c r="A650" s="89">
        <v>649</v>
      </c>
      <c r="B650" s="90" t="s">
        <v>819</v>
      </c>
      <c r="C650" s="89" t="s">
        <v>167</v>
      </c>
    </row>
    <row r="651" spans="1:3">
      <c r="A651" s="89">
        <v>650</v>
      </c>
      <c r="B651" s="90" t="s">
        <v>820</v>
      </c>
      <c r="C651" s="89" t="s">
        <v>167</v>
      </c>
    </row>
    <row r="652" spans="1:3">
      <c r="A652" s="89">
        <v>651</v>
      </c>
      <c r="B652" s="90" t="s">
        <v>821</v>
      </c>
      <c r="C652" s="89" t="s">
        <v>167</v>
      </c>
    </row>
    <row r="653" spans="1:3">
      <c r="A653" s="89">
        <v>652</v>
      </c>
      <c r="B653" s="90" t="s">
        <v>822</v>
      </c>
      <c r="C653" s="89" t="s">
        <v>167</v>
      </c>
    </row>
    <row r="654" spans="1:3">
      <c r="A654" s="89">
        <v>653</v>
      </c>
      <c r="B654" s="90" t="s">
        <v>823</v>
      </c>
      <c r="C654" s="89" t="s">
        <v>167</v>
      </c>
    </row>
    <row r="655" spans="1:3" ht="20">
      <c r="A655" s="89">
        <v>654</v>
      </c>
      <c r="B655" s="90" t="s">
        <v>824</v>
      </c>
      <c r="C655" s="89" t="s">
        <v>167</v>
      </c>
    </row>
    <row r="656" spans="1:3">
      <c r="A656" s="89">
        <v>655</v>
      </c>
      <c r="B656" s="90" t="s">
        <v>825</v>
      </c>
      <c r="C656" s="89" t="s">
        <v>167</v>
      </c>
    </row>
    <row r="657" spans="1:3">
      <c r="A657" s="89">
        <v>656</v>
      </c>
      <c r="B657" s="90" t="s">
        <v>826</v>
      </c>
      <c r="C657" s="89" t="s">
        <v>167</v>
      </c>
    </row>
    <row r="658" spans="1:3" ht="20">
      <c r="A658" s="89">
        <v>657</v>
      </c>
      <c r="B658" s="90" t="s">
        <v>827</v>
      </c>
      <c r="C658" s="89" t="s">
        <v>167</v>
      </c>
    </row>
    <row r="659" spans="1:3" ht="20">
      <c r="A659" s="89">
        <v>658</v>
      </c>
      <c r="B659" s="90" t="s">
        <v>828</v>
      </c>
      <c r="C659" s="89" t="s">
        <v>167</v>
      </c>
    </row>
    <row r="660" spans="1:3" ht="20">
      <c r="A660" s="89">
        <v>659</v>
      </c>
      <c r="B660" s="90" t="s">
        <v>829</v>
      </c>
      <c r="C660" s="89" t="s">
        <v>167</v>
      </c>
    </row>
    <row r="661" spans="1:3">
      <c r="A661" s="89">
        <v>660</v>
      </c>
      <c r="B661" s="90" t="s">
        <v>830</v>
      </c>
      <c r="C661" s="89" t="s">
        <v>167</v>
      </c>
    </row>
    <row r="662" spans="1:3">
      <c r="A662" s="89">
        <v>661</v>
      </c>
      <c r="B662" s="90" t="s">
        <v>831</v>
      </c>
      <c r="C662" s="89" t="s">
        <v>224</v>
      </c>
    </row>
    <row r="663" spans="1:3">
      <c r="A663" s="89">
        <v>662</v>
      </c>
      <c r="B663" s="90" t="s">
        <v>832</v>
      </c>
      <c r="C663" s="89" t="s">
        <v>167</v>
      </c>
    </row>
    <row r="664" spans="1:3">
      <c r="A664" s="89">
        <v>663</v>
      </c>
      <c r="B664" s="90" t="s">
        <v>833</v>
      </c>
      <c r="C664" s="89" t="s">
        <v>167</v>
      </c>
    </row>
    <row r="665" spans="1:3">
      <c r="A665" s="89">
        <v>664</v>
      </c>
      <c r="B665" s="90" t="s">
        <v>834</v>
      </c>
      <c r="C665" s="89" t="s">
        <v>224</v>
      </c>
    </row>
    <row r="666" spans="1:3">
      <c r="A666" s="89">
        <v>665</v>
      </c>
      <c r="B666" s="90" t="s">
        <v>835</v>
      </c>
      <c r="C666" s="89" t="s">
        <v>167</v>
      </c>
    </row>
    <row r="667" spans="1:3">
      <c r="A667" s="89">
        <v>666</v>
      </c>
      <c r="B667" s="90" t="s">
        <v>836</v>
      </c>
      <c r="C667" s="89" t="s">
        <v>167</v>
      </c>
    </row>
    <row r="668" spans="1:3">
      <c r="A668" s="89">
        <v>667</v>
      </c>
      <c r="B668" s="90" t="s">
        <v>837</v>
      </c>
      <c r="C668" s="89" t="s">
        <v>167</v>
      </c>
    </row>
    <row r="669" spans="1:3">
      <c r="A669" s="89">
        <v>668</v>
      </c>
      <c r="B669" s="90" t="s">
        <v>838</v>
      </c>
      <c r="C669" s="89" t="s">
        <v>167</v>
      </c>
    </row>
    <row r="670" spans="1:3">
      <c r="A670" s="89">
        <v>669</v>
      </c>
      <c r="B670" s="90" t="s">
        <v>839</v>
      </c>
      <c r="C670" s="89" t="s">
        <v>167</v>
      </c>
    </row>
    <row r="671" spans="1:3">
      <c r="A671" s="89">
        <v>670</v>
      </c>
      <c r="B671" s="90" t="s">
        <v>840</v>
      </c>
      <c r="C671" s="89" t="s">
        <v>167</v>
      </c>
    </row>
    <row r="672" spans="1:3">
      <c r="A672" s="89">
        <v>671</v>
      </c>
      <c r="B672" s="90" t="s">
        <v>841</v>
      </c>
      <c r="C672" s="89" t="s">
        <v>167</v>
      </c>
    </row>
    <row r="673" spans="1:3">
      <c r="A673" s="89">
        <v>672</v>
      </c>
      <c r="B673" s="90" t="s">
        <v>842</v>
      </c>
      <c r="C673" s="89" t="s">
        <v>167</v>
      </c>
    </row>
    <row r="674" spans="1:3">
      <c r="A674" s="89">
        <v>673</v>
      </c>
      <c r="B674" s="90" t="s">
        <v>843</v>
      </c>
      <c r="C674" s="89" t="s">
        <v>167</v>
      </c>
    </row>
    <row r="675" spans="1:3">
      <c r="A675" s="89">
        <v>674</v>
      </c>
      <c r="B675" s="90" t="s">
        <v>844</v>
      </c>
      <c r="C675" s="89" t="s">
        <v>167</v>
      </c>
    </row>
    <row r="676" spans="1:3">
      <c r="A676" s="89">
        <v>675</v>
      </c>
      <c r="B676" s="90" t="s">
        <v>845</v>
      </c>
      <c r="C676" s="89" t="s">
        <v>167</v>
      </c>
    </row>
    <row r="677" spans="1:3">
      <c r="A677" s="89">
        <v>676</v>
      </c>
      <c r="B677" s="90" t="s">
        <v>846</v>
      </c>
      <c r="C677" s="89" t="s">
        <v>167</v>
      </c>
    </row>
    <row r="678" spans="1:3">
      <c r="A678" s="89">
        <v>677</v>
      </c>
      <c r="B678" s="90" t="s">
        <v>847</v>
      </c>
      <c r="C678" s="89" t="s">
        <v>224</v>
      </c>
    </row>
    <row r="679" spans="1:3">
      <c r="A679" s="89">
        <v>678</v>
      </c>
      <c r="B679" s="90" t="s">
        <v>848</v>
      </c>
      <c r="C679" s="89" t="s">
        <v>224</v>
      </c>
    </row>
    <row r="680" spans="1:3">
      <c r="A680" s="89">
        <v>679</v>
      </c>
      <c r="B680" s="90" t="s">
        <v>849</v>
      </c>
      <c r="C680" s="89" t="s">
        <v>224</v>
      </c>
    </row>
    <row r="681" spans="1:3">
      <c r="A681" s="89">
        <v>680</v>
      </c>
      <c r="B681" s="90" t="s">
        <v>850</v>
      </c>
      <c r="C681" s="89" t="s">
        <v>167</v>
      </c>
    </row>
    <row r="682" spans="1:3">
      <c r="A682" s="89">
        <v>681</v>
      </c>
      <c r="B682" s="90" t="s">
        <v>851</v>
      </c>
      <c r="C682" s="89" t="s">
        <v>167</v>
      </c>
    </row>
    <row r="683" spans="1:3">
      <c r="A683" s="89">
        <v>682</v>
      </c>
      <c r="B683" s="90" t="s">
        <v>852</v>
      </c>
      <c r="C683" s="89" t="s">
        <v>167</v>
      </c>
    </row>
    <row r="684" spans="1:3">
      <c r="A684" s="89">
        <v>683</v>
      </c>
      <c r="B684" s="90" t="s">
        <v>853</v>
      </c>
      <c r="C684" s="89" t="s">
        <v>167</v>
      </c>
    </row>
    <row r="685" spans="1:3">
      <c r="A685" s="89">
        <v>684</v>
      </c>
      <c r="B685" s="90" t="s">
        <v>854</v>
      </c>
      <c r="C685" s="89" t="s">
        <v>167</v>
      </c>
    </row>
    <row r="686" spans="1:3">
      <c r="A686" s="89">
        <v>685</v>
      </c>
      <c r="B686" s="90" t="s">
        <v>855</v>
      </c>
      <c r="C686" s="89" t="s">
        <v>167</v>
      </c>
    </row>
    <row r="687" spans="1:3">
      <c r="A687" s="89">
        <v>686</v>
      </c>
      <c r="B687" s="90" t="s">
        <v>856</v>
      </c>
      <c r="C687" s="89" t="s">
        <v>167</v>
      </c>
    </row>
    <row r="688" spans="1:3">
      <c r="A688" s="89">
        <v>687</v>
      </c>
      <c r="B688" s="90" t="s">
        <v>857</v>
      </c>
      <c r="C688" s="89" t="s">
        <v>167</v>
      </c>
    </row>
    <row r="689" spans="1:3">
      <c r="A689" s="89">
        <v>688</v>
      </c>
      <c r="B689" s="90" t="s">
        <v>858</v>
      </c>
      <c r="C689" s="89" t="s">
        <v>167</v>
      </c>
    </row>
    <row r="690" spans="1:3">
      <c r="A690" s="89">
        <v>689</v>
      </c>
      <c r="B690" s="90" t="s">
        <v>859</v>
      </c>
      <c r="C690" s="89" t="s">
        <v>167</v>
      </c>
    </row>
    <row r="691" spans="1:3">
      <c r="A691" s="89">
        <v>690</v>
      </c>
      <c r="B691" s="90" t="s">
        <v>860</v>
      </c>
      <c r="C691" s="89" t="s">
        <v>167</v>
      </c>
    </row>
    <row r="692" spans="1:3">
      <c r="A692" s="89">
        <v>691</v>
      </c>
      <c r="B692" s="90" t="s">
        <v>861</v>
      </c>
      <c r="C692" s="89" t="s">
        <v>167</v>
      </c>
    </row>
    <row r="693" spans="1:3">
      <c r="A693" s="89">
        <v>692</v>
      </c>
      <c r="B693" s="90" t="s">
        <v>862</v>
      </c>
      <c r="C693" s="89" t="s">
        <v>167</v>
      </c>
    </row>
    <row r="694" spans="1:3">
      <c r="A694" s="89">
        <v>693</v>
      </c>
      <c r="B694" s="90" t="s">
        <v>863</v>
      </c>
      <c r="C694" s="89" t="s">
        <v>167</v>
      </c>
    </row>
    <row r="695" spans="1:3">
      <c r="A695" s="89">
        <v>694</v>
      </c>
      <c r="B695" s="90" t="s">
        <v>864</v>
      </c>
      <c r="C695" s="89" t="s">
        <v>167</v>
      </c>
    </row>
    <row r="696" spans="1:3">
      <c r="A696" s="89">
        <v>695</v>
      </c>
      <c r="B696" s="90" t="s">
        <v>865</v>
      </c>
      <c r="C696" s="89" t="s">
        <v>167</v>
      </c>
    </row>
    <row r="697" spans="1:3">
      <c r="A697" s="89">
        <v>696</v>
      </c>
      <c r="B697" s="90" t="s">
        <v>866</v>
      </c>
      <c r="C697" s="89" t="s">
        <v>167</v>
      </c>
    </row>
    <row r="698" spans="1:3">
      <c r="A698" s="89">
        <v>697</v>
      </c>
      <c r="B698" s="90" t="s">
        <v>867</v>
      </c>
      <c r="C698" s="89" t="s">
        <v>167</v>
      </c>
    </row>
    <row r="699" spans="1:3">
      <c r="A699" s="89">
        <v>698</v>
      </c>
      <c r="B699" s="90" t="s">
        <v>868</v>
      </c>
      <c r="C699" s="89" t="s">
        <v>167</v>
      </c>
    </row>
    <row r="700" spans="1:3">
      <c r="A700" s="89">
        <v>699</v>
      </c>
      <c r="B700" s="90" t="s">
        <v>869</v>
      </c>
      <c r="C700" s="89" t="s">
        <v>167</v>
      </c>
    </row>
    <row r="701" spans="1:3">
      <c r="A701" s="89">
        <v>700</v>
      </c>
      <c r="B701" s="90" t="s">
        <v>870</v>
      </c>
      <c r="C701" s="89" t="s">
        <v>167</v>
      </c>
    </row>
    <row r="702" spans="1:3">
      <c r="A702" s="89">
        <v>701</v>
      </c>
      <c r="B702" s="90" t="s">
        <v>871</v>
      </c>
      <c r="C702" s="89" t="s">
        <v>167</v>
      </c>
    </row>
    <row r="703" spans="1:3">
      <c r="A703" s="89">
        <v>702</v>
      </c>
      <c r="B703" s="90" t="s">
        <v>872</v>
      </c>
      <c r="C703" s="89" t="s">
        <v>167</v>
      </c>
    </row>
    <row r="704" spans="1:3">
      <c r="A704" s="89">
        <v>703</v>
      </c>
      <c r="B704" s="90" t="s">
        <v>873</v>
      </c>
      <c r="C704" s="89" t="s">
        <v>167</v>
      </c>
    </row>
    <row r="705" spans="1:3">
      <c r="A705" s="89">
        <v>704</v>
      </c>
      <c r="B705" s="90" t="s">
        <v>874</v>
      </c>
      <c r="C705" s="89" t="s">
        <v>167</v>
      </c>
    </row>
    <row r="706" spans="1:3" ht="20">
      <c r="A706" s="89">
        <v>705</v>
      </c>
      <c r="B706" s="90" t="s">
        <v>875</v>
      </c>
      <c r="C706" s="89" t="s">
        <v>167</v>
      </c>
    </row>
    <row r="707" spans="1:3">
      <c r="A707" s="89">
        <v>706</v>
      </c>
      <c r="B707" s="90" t="s">
        <v>876</v>
      </c>
      <c r="C707" s="89" t="s">
        <v>167</v>
      </c>
    </row>
    <row r="708" spans="1:3" ht="20">
      <c r="A708" s="89">
        <v>707</v>
      </c>
      <c r="B708" s="90" t="s">
        <v>877</v>
      </c>
      <c r="C708" s="89" t="s">
        <v>167</v>
      </c>
    </row>
    <row r="709" spans="1:3">
      <c r="A709" s="89">
        <v>708</v>
      </c>
      <c r="B709" s="90" t="s">
        <v>878</v>
      </c>
      <c r="C709" s="89" t="s">
        <v>167</v>
      </c>
    </row>
    <row r="710" spans="1:3">
      <c r="A710" s="89">
        <v>709</v>
      </c>
      <c r="B710" s="90" t="s">
        <v>879</v>
      </c>
      <c r="C710" s="89" t="s">
        <v>167</v>
      </c>
    </row>
    <row r="711" spans="1:3">
      <c r="A711" s="89">
        <v>710</v>
      </c>
      <c r="B711" s="90" t="s">
        <v>880</v>
      </c>
      <c r="C711" s="89" t="s">
        <v>167</v>
      </c>
    </row>
    <row r="712" spans="1:3">
      <c r="A712" s="89">
        <v>711</v>
      </c>
      <c r="B712" s="90" t="s">
        <v>881</v>
      </c>
      <c r="C712" s="89" t="s">
        <v>167</v>
      </c>
    </row>
    <row r="713" spans="1:3">
      <c r="A713" s="89">
        <v>712</v>
      </c>
      <c r="B713" s="90" t="s">
        <v>882</v>
      </c>
      <c r="C713" s="89" t="s">
        <v>167</v>
      </c>
    </row>
    <row r="714" spans="1:3" ht="20">
      <c r="A714" s="89">
        <v>713</v>
      </c>
      <c r="B714" s="90" t="s">
        <v>883</v>
      </c>
      <c r="C714" s="89" t="s">
        <v>167</v>
      </c>
    </row>
    <row r="715" spans="1:3">
      <c r="A715" s="89">
        <v>714</v>
      </c>
      <c r="B715" s="90" t="s">
        <v>884</v>
      </c>
      <c r="C715" s="89" t="s">
        <v>167</v>
      </c>
    </row>
    <row r="716" spans="1:3">
      <c r="A716" s="89">
        <v>715</v>
      </c>
      <c r="B716" s="90" t="s">
        <v>885</v>
      </c>
      <c r="C716" s="89" t="s">
        <v>167</v>
      </c>
    </row>
    <row r="717" spans="1:3">
      <c r="A717" s="89">
        <v>716</v>
      </c>
      <c r="B717" s="90" t="s">
        <v>886</v>
      </c>
      <c r="C717" s="89" t="s">
        <v>167</v>
      </c>
    </row>
    <row r="718" spans="1:3">
      <c r="A718" s="89">
        <v>717</v>
      </c>
      <c r="B718" s="90" t="s">
        <v>887</v>
      </c>
      <c r="C718" s="89" t="s">
        <v>167</v>
      </c>
    </row>
    <row r="719" spans="1:3">
      <c r="A719" s="89">
        <v>718</v>
      </c>
      <c r="B719" s="90" t="s">
        <v>888</v>
      </c>
      <c r="C719" s="89" t="s">
        <v>167</v>
      </c>
    </row>
    <row r="720" spans="1:3">
      <c r="A720" s="89">
        <v>719</v>
      </c>
      <c r="B720" s="90" t="s">
        <v>889</v>
      </c>
      <c r="C720" s="89" t="s">
        <v>167</v>
      </c>
    </row>
    <row r="721" spans="1:3">
      <c r="A721" s="89">
        <v>720</v>
      </c>
      <c r="B721" s="90" t="s">
        <v>890</v>
      </c>
      <c r="C721" s="89" t="s">
        <v>167</v>
      </c>
    </row>
    <row r="722" spans="1:3">
      <c r="A722" s="89">
        <v>721</v>
      </c>
      <c r="B722" s="90" t="s">
        <v>891</v>
      </c>
      <c r="C722" s="89" t="s">
        <v>167</v>
      </c>
    </row>
    <row r="723" spans="1:3">
      <c r="A723" s="89">
        <v>722</v>
      </c>
      <c r="B723" s="90" t="s">
        <v>892</v>
      </c>
      <c r="C723" s="89" t="s">
        <v>167</v>
      </c>
    </row>
    <row r="724" spans="1:3">
      <c r="A724" s="89">
        <v>723</v>
      </c>
      <c r="B724" s="90" t="s">
        <v>893</v>
      </c>
      <c r="C724" s="89" t="s">
        <v>894</v>
      </c>
    </row>
    <row r="725" spans="1:3">
      <c r="A725" s="89">
        <v>724</v>
      </c>
      <c r="B725" s="90" t="s">
        <v>895</v>
      </c>
      <c r="C725" s="89" t="s">
        <v>894</v>
      </c>
    </row>
    <row r="726" spans="1:3">
      <c r="A726" s="89">
        <v>725</v>
      </c>
      <c r="B726" s="90" t="s">
        <v>896</v>
      </c>
      <c r="C726" s="89" t="s">
        <v>894</v>
      </c>
    </row>
    <row r="727" spans="1:3">
      <c r="A727" s="89">
        <v>726</v>
      </c>
      <c r="B727" s="90" t="s">
        <v>897</v>
      </c>
      <c r="C727" s="89" t="s">
        <v>894</v>
      </c>
    </row>
    <row r="728" spans="1:3">
      <c r="A728" s="89">
        <v>727</v>
      </c>
      <c r="B728" s="90" t="s">
        <v>898</v>
      </c>
      <c r="C728" s="89" t="s">
        <v>894</v>
      </c>
    </row>
    <row r="729" spans="1:3">
      <c r="A729" s="89">
        <v>728</v>
      </c>
      <c r="B729" s="90" t="s">
        <v>899</v>
      </c>
      <c r="C729" s="89" t="s">
        <v>894</v>
      </c>
    </row>
    <row r="730" spans="1:3">
      <c r="A730" s="89">
        <v>729</v>
      </c>
      <c r="B730" s="90" t="s">
        <v>900</v>
      </c>
      <c r="C730" s="89" t="s">
        <v>894</v>
      </c>
    </row>
    <row r="731" spans="1:3">
      <c r="A731" s="89">
        <v>730</v>
      </c>
      <c r="B731" s="90" t="s">
        <v>901</v>
      </c>
      <c r="C731" s="89" t="s">
        <v>894</v>
      </c>
    </row>
    <row r="732" spans="1:3">
      <c r="A732" s="89">
        <v>731</v>
      </c>
      <c r="B732" s="90" t="s">
        <v>902</v>
      </c>
      <c r="C732" s="89" t="s">
        <v>894</v>
      </c>
    </row>
    <row r="733" spans="1:3">
      <c r="A733" s="89">
        <v>732</v>
      </c>
      <c r="B733" s="90" t="s">
        <v>903</v>
      </c>
      <c r="C733" s="89" t="s">
        <v>894</v>
      </c>
    </row>
    <row r="734" spans="1:3">
      <c r="A734" s="89">
        <v>733</v>
      </c>
      <c r="B734" s="90" t="s">
        <v>904</v>
      </c>
      <c r="C734" s="89" t="s">
        <v>894</v>
      </c>
    </row>
    <row r="735" spans="1:3">
      <c r="A735" s="89">
        <v>734</v>
      </c>
      <c r="B735" s="90" t="s">
        <v>905</v>
      </c>
      <c r="C735" s="89" t="s">
        <v>894</v>
      </c>
    </row>
    <row r="736" spans="1:3">
      <c r="A736" s="89">
        <v>735</v>
      </c>
      <c r="B736" s="90" t="s">
        <v>906</v>
      </c>
      <c r="C736" s="89" t="s">
        <v>894</v>
      </c>
    </row>
    <row r="737" spans="1:3">
      <c r="A737" s="89">
        <v>736</v>
      </c>
      <c r="B737" s="90" t="s">
        <v>907</v>
      </c>
      <c r="C737" s="89" t="s">
        <v>167</v>
      </c>
    </row>
    <row r="738" spans="1:3">
      <c r="A738" s="89">
        <v>737</v>
      </c>
      <c r="B738" s="90" t="s">
        <v>908</v>
      </c>
      <c r="C738" s="89" t="s">
        <v>167</v>
      </c>
    </row>
    <row r="739" spans="1:3">
      <c r="A739" s="89">
        <v>738</v>
      </c>
      <c r="B739" s="90" t="s">
        <v>909</v>
      </c>
      <c r="C739" s="89" t="s">
        <v>167</v>
      </c>
    </row>
    <row r="740" spans="1:3">
      <c r="A740" s="89">
        <v>739</v>
      </c>
      <c r="B740" s="90" t="s">
        <v>910</v>
      </c>
      <c r="C740" s="89" t="s">
        <v>167</v>
      </c>
    </row>
    <row r="741" spans="1:3">
      <c r="A741" s="89">
        <v>740</v>
      </c>
      <c r="B741" s="90" t="s">
        <v>911</v>
      </c>
      <c r="C741" s="89" t="s">
        <v>167</v>
      </c>
    </row>
    <row r="742" spans="1:3">
      <c r="A742" s="89">
        <v>741</v>
      </c>
      <c r="B742" s="90" t="s">
        <v>912</v>
      </c>
      <c r="C742" s="89" t="s">
        <v>167</v>
      </c>
    </row>
    <row r="743" spans="1:3">
      <c r="A743" s="89">
        <v>742</v>
      </c>
      <c r="B743" s="90" t="s">
        <v>913</v>
      </c>
      <c r="C743" s="89" t="s">
        <v>167</v>
      </c>
    </row>
    <row r="744" spans="1:3">
      <c r="A744" s="89">
        <v>743</v>
      </c>
      <c r="B744" s="90" t="s">
        <v>914</v>
      </c>
      <c r="C744" s="89" t="s">
        <v>167</v>
      </c>
    </row>
    <row r="745" spans="1:3">
      <c r="A745" s="89">
        <v>744</v>
      </c>
      <c r="B745" s="90" t="s">
        <v>915</v>
      </c>
      <c r="C745" s="89" t="s">
        <v>167</v>
      </c>
    </row>
    <row r="746" spans="1:3">
      <c r="A746" s="89">
        <v>745</v>
      </c>
      <c r="B746" s="90" t="s">
        <v>916</v>
      </c>
      <c r="C746" s="89" t="s">
        <v>167</v>
      </c>
    </row>
    <row r="747" spans="1:3">
      <c r="A747" s="89">
        <v>746</v>
      </c>
      <c r="B747" s="90" t="s">
        <v>917</v>
      </c>
      <c r="C747" s="89" t="s">
        <v>167</v>
      </c>
    </row>
    <row r="748" spans="1:3">
      <c r="A748" s="89">
        <v>747</v>
      </c>
      <c r="B748" s="90" t="s">
        <v>918</v>
      </c>
      <c r="C748" s="89" t="s">
        <v>167</v>
      </c>
    </row>
    <row r="749" spans="1:3">
      <c r="A749" s="89">
        <v>748</v>
      </c>
      <c r="B749" s="90" t="s">
        <v>919</v>
      </c>
      <c r="C749" s="89" t="s">
        <v>167</v>
      </c>
    </row>
    <row r="750" spans="1:3">
      <c r="A750" s="89">
        <v>749</v>
      </c>
      <c r="B750" s="90" t="s">
        <v>920</v>
      </c>
      <c r="C750" s="89" t="s">
        <v>167</v>
      </c>
    </row>
    <row r="751" spans="1:3">
      <c r="A751" s="89">
        <v>750</v>
      </c>
      <c r="B751" s="90" t="s">
        <v>921</v>
      </c>
      <c r="C751" s="89" t="s">
        <v>167</v>
      </c>
    </row>
    <row r="752" spans="1:3">
      <c r="A752" s="89">
        <v>751</v>
      </c>
      <c r="B752" s="90" t="s">
        <v>922</v>
      </c>
      <c r="C752" s="89" t="s">
        <v>167</v>
      </c>
    </row>
    <row r="753" spans="1:3">
      <c r="A753" s="89">
        <v>752</v>
      </c>
      <c r="B753" s="90" t="s">
        <v>923</v>
      </c>
      <c r="C753" s="89" t="s">
        <v>167</v>
      </c>
    </row>
    <row r="754" spans="1:3">
      <c r="A754" s="89">
        <v>753</v>
      </c>
      <c r="B754" s="90" t="s">
        <v>924</v>
      </c>
      <c r="C754" s="89" t="s">
        <v>167</v>
      </c>
    </row>
    <row r="755" spans="1:3">
      <c r="A755" s="89">
        <v>754</v>
      </c>
      <c r="B755" s="90" t="s">
        <v>925</v>
      </c>
      <c r="C755" s="89" t="s">
        <v>167</v>
      </c>
    </row>
    <row r="756" spans="1:3">
      <c r="A756" s="89">
        <v>755</v>
      </c>
      <c r="B756" s="90" t="s">
        <v>926</v>
      </c>
      <c r="C756" s="89" t="s">
        <v>167</v>
      </c>
    </row>
    <row r="757" spans="1:3">
      <c r="A757" s="89">
        <v>756</v>
      </c>
      <c r="B757" s="90" t="s">
        <v>927</v>
      </c>
      <c r="C757" s="89" t="s">
        <v>167</v>
      </c>
    </row>
    <row r="758" spans="1:3">
      <c r="A758" s="89">
        <v>757</v>
      </c>
      <c r="B758" s="90" t="s">
        <v>928</v>
      </c>
      <c r="C758" s="89" t="s">
        <v>167</v>
      </c>
    </row>
    <row r="759" spans="1:3">
      <c r="A759" s="89">
        <v>758</v>
      </c>
      <c r="B759" s="90" t="s">
        <v>929</v>
      </c>
      <c r="C759" s="89" t="s">
        <v>167</v>
      </c>
    </row>
    <row r="760" spans="1:3">
      <c r="A760" s="89">
        <v>759</v>
      </c>
      <c r="B760" s="90" t="s">
        <v>930</v>
      </c>
      <c r="C760" s="89" t="s">
        <v>167</v>
      </c>
    </row>
    <row r="761" spans="1:3">
      <c r="A761" s="89">
        <v>760</v>
      </c>
      <c r="B761" s="90" t="s">
        <v>931</v>
      </c>
      <c r="C761" s="89" t="s">
        <v>167</v>
      </c>
    </row>
    <row r="762" spans="1:3">
      <c r="A762" s="89">
        <v>761</v>
      </c>
      <c r="B762" s="90" t="s">
        <v>932</v>
      </c>
      <c r="C762" s="89" t="s">
        <v>167</v>
      </c>
    </row>
    <row r="763" spans="1:3">
      <c r="A763" s="89">
        <v>762</v>
      </c>
      <c r="B763" s="90" t="s">
        <v>933</v>
      </c>
      <c r="C763" s="89" t="s">
        <v>167</v>
      </c>
    </row>
    <row r="764" spans="1:3">
      <c r="A764" s="89">
        <v>763</v>
      </c>
      <c r="B764" s="90" t="s">
        <v>934</v>
      </c>
      <c r="C764" s="89" t="s">
        <v>167</v>
      </c>
    </row>
    <row r="765" spans="1:3">
      <c r="A765" s="89">
        <v>764</v>
      </c>
      <c r="B765" s="90" t="s">
        <v>935</v>
      </c>
      <c r="C765" s="89" t="s">
        <v>167</v>
      </c>
    </row>
    <row r="766" spans="1:3">
      <c r="A766" s="89">
        <v>765</v>
      </c>
      <c r="B766" s="90" t="s">
        <v>936</v>
      </c>
      <c r="C766" s="89" t="s">
        <v>167</v>
      </c>
    </row>
    <row r="767" spans="1:3">
      <c r="A767" s="89">
        <v>766</v>
      </c>
      <c r="B767" s="90" t="s">
        <v>937</v>
      </c>
      <c r="C767" s="89" t="s">
        <v>167</v>
      </c>
    </row>
    <row r="768" spans="1:3">
      <c r="A768" s="89">
        <v>767</v>
      </c>
      <c r="B768" s="90" t="s">
        <v>938</v>
      </c>
      <c r="C768" s="89" t="s">
        <v>167</v>
      </c>
    </row>
    <row r="769" spans="1:3">
      <c r="A769" s="89">
        <v>768</v>
      </c>
      <c r="B769" s="90" t="s">
        <v>939</v>
      </c>
      <c r="C769" s="89" t="s">
        <v>167</v>
      </c>
    </row>
    <row r="770" spans="1:3">
      <c r="A770" s="89">
        <v>769</v>
      </c>
      <c r="B770" s="90" t="s">
        <v>940</v>
      </c>
      <c r="C770" s="89" t="s">
        <v>167</v>
      </c>
    </row>
    <row r="771" spans="1:3">
      <c r="A771" s="89">
        <v>770</v>
      </c>
      <c r="B771" s="90" t="s">
        <v>941</v>
      </c>
      <c r="C771" s="89" t="s">
        <v>167</v>
      </c>
    </row>
    <row r="772" spans="1:3">
      <c r="A772" s="89">
        <v>771</v>
      </c>
      <c r="B772" s="90" t="s">
        <v>942</v>
      </c>
      <c r="C772" s="89" t="s">
        <v>167</v>
      </c>
    </row>
    <row r="773" spans="1:3">
      <c r="A773" s="89">
        <v>772</v>
      </c>
      <c r="B773" s="90" t="s">
        <v>943</v>
      </c>
      <c r="C773" s="89" t="s">
        <v>167</v>
      </c>
    </row>
    <row r="774" spans="1:3">
      <c r="A774" s="89">
        <v>773</v>
      </c>
      <c r="B774" s="90" t="s">
        <v>944</v>
      </c>
      <c r="C774" s="89" t="s">
        <v>167</v>
      </c>
    </row>
    <row r="775" spans="1:3">
      <c r="A775" s="89">
        <v>774</v>
      </c>
      <c r="B775" s="90" t="s">
        <v>945</v>
      </c>
      <c r="C775" s="89" t="s">
        <v>167</v>
      </c>
    </row>
    <row r="776" spans="1:3">
      <c r="A776" s="89">
        <v>775</v>
      </c>
      <c r="B776" s="90" t="s">
        <v>946</v>
      </c>
      <c r="C776" s="89" t="s">
        <v>224</v>
      </c>
    </row>
    <row r="777" spans="1:3">
      <c r="A777" s="89">
        <v>776</v>
      </c>
      <c r="B777" s="90" t="s">
        <v>947</v>
      </c>
      <c r="C777" s="89" t="s">
        <v>167</v>
      </c>
    </row>
    <row r="778" spans="1:3">
      <c r="A778" s="89">
        <v>777</v>
      </c>
      <c r="B778" s="90" t="s">
        <v>948</v>
      </c>
      <c r="C778" s="89" t="s">
        <v>167</v>
      </c>
    </row>
    <row r="779" spans="1:3">
      <c r="A779" s="89">
        <v>778</v>
      </c>
      <c r="B779" s="90" t="s">
        <v>949</v>
      </c>
      <c r="C779" s="89" t="s">
        <v>167</v>
      </c>
    </row>
    <row r="780" spans="1:3">
      <c r="A780" s="89">
        <v>779</v>
      </c>
      <c r="B780" s="90" t="s">
        <v>950</v>
      </c>
      <c r="C780" s="89" t="s">
        <v>167</v>
      </c>
    </row>
    <row r="781" spans="1:3">
      <c r="A781" s="89">
        <v>780</v>
      </c>
      <c r="B781" s="90" t="s">
        <v>951</v>
      </c>
      <c r="C781" s="89" t="s">
        <v>167</v>
      </c>
    </row>
    <row r="782" spans="1:3">
      <c r="A782" s="89">
        <v>781</v>
      </c>
      <c r="B782" s="90" t="s">
        <v>952</v>
      </c>
      <c r="C782" s="89" t="s">
        <v>167</v>
      </c>
    </row>
    <row r="783" spans="1:3">
      <c r="A783" s="89">
        <v>782</v>
      </c>
      <c r="B783" s="90" t="s">
        <v>953</v>
      </c>
      <c r="C783" s="89" t="s">
        <v>167</v>
      </c>
    </row>
    <row r="784" spans="1:3">
      <c r="A784" s="89">
        <v>783</v>
      </c>
      <c r="B784" s="90" t="s">
        <v>954</v>
      </c>
      <c r="C784" s="89" t="s">
        <v>167</v>
      </c>
    </row>
    <row r="785" spans="1:3">
      <c r="A785" s="89">
        <v>784</v>
      </c>
      <c r="B785" s="90" t="s">
        <v>955</v>
      </c>
      <c r="C785" s="89" t="s">
        <v>167</v>
      </c>
    </row>
    <row r="786" spans="1:3">
      <c r="A786" s="89">
        <v>785</v>
      </c>
      <c r="B786" s="90" t="s">
        <v>956</v>
      </c>
      <c r="C786" s="89" t="s">
        <v>167</v>
      </c>
    </row>
    <row r="787" spans="1:3">
      <c r="A787" s="89">
        <v>786</v>
      </c>
      <c r="B787" s="90" t="s">
        <v>957</v>
      </c>
      <c r="C787" s="89" t="s">
        <v>167</v>
      </c>
    </row>
    <row r="788" spans="1:3">
      <c r="A788" s="89">
        <v>787</v>
      </c>
      <c r="B788" s="90" t="s">
        <v>958</v>
      </c>
      <c r="C788" s="89" t="s">
        <v>167</v>
      </c>
    </row>
    <row r="789" spans="1:3">
      <c r="A789" s="89">
        <v>788</v>
      </c>
      <c r="B789" s="90" t="s">
        <v>959</v>
      </c>
      <c r="C789" s="89" t="s">
        <v>167</v>
      </c>
    </row>
    <row r="790" spans="1:3">
      <c r="A790" s="89">
        <v>789</v>
      </c>
      <c r="B790" s="90" t="s">
        <v>960</v>
      </c>
      <c r="C790" s="89" t="s">
        <v>167</v>
      </c>
    </row>
    <row r="791" spans="1:3">
      <c r="A791" s="89">
        <v>790</v>
      </c>
      <c r="B791" s="90" t="s">
        <v>961</v>
      </c>
      <c r="C791" s="89" t="s">
        <v>167</v>
      </c>
    </row>
    <row r="792" spans="1:3" ht="20">
      <c r="A792" s="89">
        <v>791</v>
      </c>
      <c r="B792" s="90" t="s">
        <v>962</v>
      </c>
      <c r="C792" s="89" t="s">
        <v>167</v>
      </c>
    </row>
    <row r="793" spans="1:3">
      <c r="A793" s="89">
        <v>792</v>
      </c>
      <c r="B793" s="90" t="s">
        <v>963</v>
      </c>
      <c r="C793" s="89" t="s">
        <v>167</v>
      </c>
    </row>
    <row r="794" spans="1:3">
      <c r="A794" s="89">
        <v>793</v>
      </c>
      <c r="B794" s="90" t="s">
        <v>964</v>
      </c>
      <c r="C794" s="89" t="s">
        <v>167</v>
      </c>
    </row>
    <row r="795" spans="1:3">
      <c r="A795" s="89">
        <v>794</v>
      </c>
      <c r="B795" s="90" t="s">
        <v>965</v>
      </c>
      <c r="C795" s="89" t="s">
        <v>167</v>
      </c>
    </row>
    <row r="796" spans="1:3">
      <c r="A796" s="89">
        <v>795</v>
      </c>
      <c r="B796" s="90" t="s">
        <v>966</v>
      </c>
      <c r="C796" s="89" t="s">
        <v>167</v>
      </c>
    </row>
    <row r="797" spans="1:3" ht="20">
      <c r="A797" s="89">
        <v>796</v>
      </c>
      <c r="B797" s="90" t="s">
        <v>967</v>
      </c>
      <c r="C797" s="89" t="s">
        <v>167</v>
      </c>
    </row>
    <row r="798" spans="1:3" ht="20">
      <c r="A798" s="89">
        <v>797</v>
      </c>
      <c r="B798" s="90" t="s">
        <v>968</v>
      </c>
      <c r="C798" s="89" t="s">
        <v>167</v>
      </c>
    </row>
    <row r="799" spans="1:3">
      <c r="A799" s="89">
        <v>798</v>
      </c>
      <c r="B799" s="90" t="s">
        <v>969</v>
      </c>
      <c r="C799" s="89" t="s">
        <v>167</v>
      </c>
    </row>
    <row r="800" spans="1:3" ht="20">
      <c r="A800" s="89">
        <v>799</v>
      </c>
      <c r="B800" s="90" t="s">
        <v>970</v>
      </c>
      <c r="C800" s="89" t="s">
        <v>167</v>
      </c>
    </row>
    <row r="801" spans="1:3">
      <c r="A801" s="89">
        <v>800</v>
      </c>
      <c r="B801" s="90" t="s">
        <v>971</v>
      </c>
      <c r="C801" s="89" t="s">
        <v>167</v>
      </c>
    </row>
    <row r="802" spans="1:3" ht="20">
      <c r="A802" s="89">
        <v>801</v>
      </c>
      <c r="B802" s="90" t="s">
        <v>972</v>
      </c>
      <c r="C802" s="89" t="s">
        <v>167</v>
      </c>
    </row>
    <row r="803" spans="1:3" ht="20">
      <c r="A803" s="89">
        <v>802</v>
      </c>
      <c r="B803" s="90" t="s">
        <v>973</v>
      </c>
      <c r="C803" s="89" t="s">
        <v>167</v>
      </c>
    </row>
    <row r="804" spans="1:3">
      <c r="A804" s="89">
        <v>803</v>
      </c>
      <c r="B804" s="90" t="s">
        <v>974</v>
      </c>
      <c r="C804" s="89" t="s">
        <v>167</v>
      </c>
    </row>
    <row r="805" spans="1:3">
      <c r="A805" s="89">
        <v>804</v>
      </c>
      <c r="B805" s="90" t="s">
        <v>975</v>
      </c>
      <c r="C805" s="89" t="s">
        <v>167</v>
      </c>
    </row>
    <row r="806" spans="1:3">
      <c r="A806" s="89">
        <v>805</v>
      </c>
      <c r="B806" s="90" t="s">
        <v>976</v>
      </c>
      <c r="C806" s="89" t="s">
        <v>167</v>
      </c>
    </row>
    <row r="807" spans="1:3">
      <c r="A807" s="89">
        <v>806</v>
      </c>
      <c r="B807" s="90" t="s">
        <v>977</v>
      </c>
      <c r="C807" s="89" t="s">
        <v>167</v>
      </c>
    </row>
    <row r="808" spans="1:3">
      <c r="A808" s="89">
        <v>807</v>
      </c>
      <c r="B808" s="90" t="s">
        <v>978</v>
      </c>
      <c r="C808" s="89" t="s">
        <v>167</v>
      </c>
    </row>
    <row r="809" spans="1:3">
      <c r="A809" s="89">
        <v>808</v>
      </c>
      <c r="B809" s="90" t="s">
        <v>979</v>
      </c>
      <c r="C809" s="89" t="s">
        <v>167</v>
      </c>
    </row>
    <row r="810" spans="1:3">
      <c r="A810" s="89">
        <v>809</v>
      </c>
      <c r="B810" s="90" t="s">
        <v>980</v>
      </c>
      <c r="C810" s="89" t="s">
        <v>167</v>
      </c>
    </row>
    <row r="811" spans="1:3">
      <c r="A811" s="89">
        <v>810</v>
      </c>
      <c r="B811" s="90" t="s">
        <v>981</v>
      </c>
      <c r="C811" s="89" t="s">
        <v>167</v>
      </c>
    </row>
    <row r="812" spans="1:3">
      <c r="A812" s="89">
        <v>811</v>
      </c>
      <c r="B812" s="90" t="s">
        <v>982</v>
      </c>
      <c r="C812" s="89" t="s">
        <v>167</v>
      </c>
    </row>
    <row r="813" spans="1:3">
      <c r="A813" s="89">
        <v>812</v>
      </c>
      <c r="B813" s="90" t="s">
        <v>983</v>
      </c>
      <c r="C813" s="89" t="s">
        <v>167</v>
      </c>
    </row>
    <row r="814" spans="1:3">
      <c r="A814" s="89">
        <v>813</v>
      </c>
      <c r="B814" s="90" t="s">
        <v>984</v>
      </c>
      <c r="C814" s="89" t="s">
        <v>167</v>
      </c>
    </row>
    <row r="815" spans="1:3">
      <c r="A815" s="89">
        <v>814</v>
      </c>
      <c r="B815" s="90" t="s">
        <v>985</v>
      </c>
      <c r="C815" s="89" t="s">
        <v>167</v>
      </c>
    </row>
    <row r="816" spans="1:3">
      <c r="A816" s="89">
        <v>815</v>
      </c>
      <c r="B816" s="90" t="s">
        <v>986</v>
      </c>
      <c r="C816" s="89" t="s">
        <v>167</v>
      </c>
    </row>
    <row r="817" spans="1:3">
      <c r="A817" s="89">
        <v>816</v>
      </c>
      <c r="B817" s="90" t="s">
        <v>987</v>
      </c>
      <c r="C817" s="89" t="s">
        <v>167</v>
      </c>
    </row>
    <row r="818" spans="1:3">
      <c r="A818" s="89">
        <v>817</v>
      </c>
      <c r="B818" s="90" t="s">
        <v>988</v>
      </c>
      <c r="C818" s="89" t="s">
        <v>167</v>
      </c>
    </row>
    <row r="819" spans="1:3">
      <c r="A819" s="89">
        <v>818</v>
      </c>
      <c r="B819" s="90" t="s">
        <v>989</v>
      </c>
      <c r="C819" s="89" t="s">
        <v>167</v>
      </c>
    </row>
    <row r="820" spans="1:3">
      <c r="A820" s="89">
        <v>819</v>
      </c>
      <c r="B820" s="90" t="s">
        <v>990</v>
      </c>
      <c r="C820" s="89" t="s">
        <v>167</v>
      </c>
    </row>
    <row r="821" spans="1:3">
      <c r="A821" s="89">
        <v>820</v>
      </c>
      <c r="B821" s="90" t="s">
        <v>991</v>
      </c>
      <c r="C821" s="89" t="s">
        <v>167</v>
      </c>
    </row>
    <row r="822" spans="1:3">
      <c r="A822" s="89">
        <v>821</v>
      </c>
      <c r="B822" s="90" t="s">
        <v>992</v>
      </c>
      <c r="C822" s="89" t="s">
        <v>167</v>
      </c>
    </row>
    <row r="823" spans="1:3">
      <c r="A823" s="89">
        <v>822</v>
      </c>
      <c r="B823" s="90" t="s">
        <v>993</v>
      </c>
      <c r="C823" s="89" t="s">
        <v>167</v>
      </c>
    </row>
    <row r="824" spans="1:3">
      <c r="A824" s="89">
        <v>823</v>
      </c>
      <c r="B824" s="90" t="s">
        <v>994</v>
      </c>
      <c r="C824" s="89" t="s">
        <v>167</v>
      </c>
    </row>
    <row r="825" spans="1:3">
      <c r="A825" s="89">
        <v>824</v>
      </c>
      <c r="B825" s="90" t="s">
        <v>995</v>
      </c>
      <c r="C825" s="89" t="s">
        <v>167</v>
      </c>
    </row>
    <row r="826" spans="1:3">
      <c r="A826" s="89">
        <v>825</v>
      </c>
      <c r="B826" s="90" t="s">
        <v>996</v>
      </c>
      <c r="C826" s="89" t="s">
        <v>167</v>
      </c>
    </row>
    <row r="827" spans="1:3">
      <c r="A827" s="89">
        <v>826</v>
      </c>
      <c r="B827" s="90" t="s">
        <v>997</v>
      </c>
      <c r="C827" s="89" t="s">
        <v>167</v>
      </c>
    </row>
    <row r="828" spans="1:3">
      <c r="A828" s="89">
        <v>827</v>
      </c>
      <c r="B828" s="90" t="s">
        <v>998</v>
      </c>
      <c r="C828" s="89" t="s">
        <v>167</v>
      </c>
    </row>
    <row r="829" spans="1:3">
      <c r="A829" s="89">
        <v>828</v>
      </c>
      <c r="B829" s="90" t="s">
        <v>999</v>
      </c>
      <c r="C829" s="89" t="s">
        <v>167</v>
      </c>
    </row>
    <row r="830" spans="1:3">
      <c r="A830" s="89">
        <v>829</v>
      </c>
      <c r="B830" s="90" t="s">
        <v>1000</v>
      </c>
      <c r="C830" s="89" t="s">
        <v>167</v>
      </c>
    </row>
    <row r="831" spans="1:3">
      <c r="A831" s="89">
        <v>830</v>
      </c>
      <c r="B831" s="90" t="s">
        <v>1001</v>
      </c>
      <c r="C831" s="89" t="s">
        <v>167</v>
      </c>
    </row>
    <row r="832" spans="1:3">
      <c r="A832" s="89">
        <v>831</v>
      </c>
      <c r="B832" s="90" t="s">
        <v>1002</v>
      </c>
      <c r="C832" s="89" t="s">
        <v>167</v>
      </c>
    </row>
    <row r="833" spans="1:3">
      <c r="A833" s="89">
        <v>832</v>
      </c>
      <c r="B833" s="90" t="s">
        <v>1003</v>
      </c>
      <c r="C833" s="89" t="s">
        <v>167</v>
      </c>
    </row>
    <row r="834" spans="1:3">
      <c r="A834" s="89">
        <v>833</v>
      </c>
      <c r="B834" s="90" t="s">
        <v>1004</v>
      </c>
      <c r="C834" s="89" t="s">
        <v>167</v>
      </c>
    </row>
    <row r="835" spans="1:3">
      <c r="A835" s="89">
        <v>834</v>
      </c>
      <c r="B835" s="90" t="s">
        <v>1005</v>
      </c>
      <c r="C835" s="89" t="s">
        <v>167</v>
      </c>
    </row>
    <row r="836" spans="1:3">
      <c r="A836" s="89">
        <v>835</v>
      </c>
      <c r="B836" s="90" t="s">
        <v>1006</v>
      </c>
      <c r="C836" s="89" t="s">
        <v>167</v>
      </c>
    </row>
    <row r="837" spans="1:3">
      <c r="A837" s="89">
        <v>836</v>
      </c>
      <c r="B837" s="90" t="s">
        <v>1007</v>
      </c>
      <c r="C837" s="89" t="s">
        <v>167</v>
      </c>
    </row>
    <row r="838" spans="1:3">
      <c r="A838" s="89">
        <v>837</v>
      </c>
      <c r="B838" s="90" t="s">
        <v>1008</v>
      </c>
      <c r="C838" s="89" t="s">
        <v>167</v>
      </c>
    </row>
    <row r="839" spans="1:3">
      <c r="A839" s="89">
        <v>838</v>
      </c>
      <c r="B839" s="90" t="s">
        <v>1009</v>
      </c>
      <c r="C839" s="89" t="s">
        <v>167</v>
      </c>
    </row>
    <row r="840" spans="1:3">
      <c r="A840" s="89">
        <v>839</v>
      </c>
      <c r="B840" s="90" t="s">
        <v>1010</v>
      </c>
      <c r="C840" s="89" t="s">
        <v>167</v>
      </c>
    </row>
    <row r="841" spans="1:3">
      <c r="A841" s="89">
        <v>840</v>
      </c>
      <c r="B841" s="90" t="s">
        <v>1011</v>
      </c>
      <c r="C841" s="89" t="s">
        <v>167</v>
      </c>
    </row>
    <row r="842" spans="1:3">
      <c r="A842" s="89">
        <v>841</v>
      </c>
      <c r="B842" s="90" t="s">
        <v>1012</v>
      </c>
      <c r="C842" s="89" t="s">
        <v>167</v>
      </c>
    </row>
    <row r="843" spans="1:3">
      <c r="A843" s="89">
        <v>842</v>
      </c>
      <c r="B843" s="90" t="s">
        <v>1013</v>
      </c>
      <c r="C843" s="89" t="s">
        <v>167</v>
      </c>
    </row>
    <row r="844" spans="1:3">
      <c r="A844" s="89">
        <v>843</v>
      </c>
      <c r="B844" s="90" t="s">
        <v>1014</v>
      </c>
      <c r="C844" s="89" t="s">
        <v>167</v>
      </c>
    </row>
    <row r="845" spans="1:3">
      <c r="A845" s="89">
        <v>844</v>
      </c>
      <c r="B845" s="90" t="s">
        <v>1015</v>
      </c>
      <c r="C845" s="89" t="s">
        <v>167</v>
      </c>
    </row>
    <row r="846" spans="1:3">
      <c r="A846" s="89">
        <v>845</v>
      </c>
      <c r="B846" s="90" t="s">
        <v>1016</v>
      </c>
      <c r="C846" s="89" t="s">
        <v>167</v>
      </c>
    </row>
    <row r="847" spans="1:3">
      <c r="A847" s="89">
        <v>846</v>
      </c>
      <c r="B847" s="90" t="s">
        <v>1017</v>
      </c>
      <c r="C847" s="89" t="s">
        <v>167</v>
      </c>
    </row>
    <row r="848" spans="1:3">
      <c r="A848" s="89">
        <v>847</v>
      </c>
      <c r="B848" s="90" t="s">
        <v>1018</v>
      </c>
      <c r="C848" s="89" t="s">
        <v>167</v>
      </c>
    </row>
    <row r="849" spans="1:3">
      <c r="A849" s="89">
        <v>848</v>
      </c>
      <c r="B849" s="90" t="s">
        <v>1019</v>
      </c>
      <c r="C849" s="89" t="s">
        <v>224</v>
      </c>
    </row>
    <row r="850" spans="1:3">
      <c r="A850" s="89">
        <v>849</v>
      </c>
      <c r="B850" s="90" t="s">
        <v>1020</v>
      </c>
      <c r="C850" s="89" t="s">
        <v>167</v>
      </c>
    </row>
    <row r="851" spans="1:3">
      <c r="A851" s="89">
        <v>850</v>
      </c>
      <c r="B851" s="90" t="s">
        <v>1021</v>
      </c>
      <c r="C851" s="89" t="s">
        <v>167</v>
      </c>
    </row>
    <row r="852" spans="1:3">
      <c r="A852" s="89">
        <v>851</v>
      </c>
      <c r="B852" s="90" t="s">
        <v>1022</v>
      </c>
      <c r="C852" s="89" t="s">
        <v>224</v>
      </c>
    </row>
    <row r="853" spans="1:3">
      <c r="A853" s="89">
        <v>852</v>
      </c>
      <c r="B853" s="90" t="s">
        <v>1023</v>
      </c>
      <c r="C853" s="89" t="s">
        <v>167</v>
      </c>
    </row>
    <row r="854" spans="1:3">
      <c r="A854" s="89">
        <v>853</v>
      </c>
      <c r="B854" s="90" t="s">
        <v>1024</v>
      </c>
      <c r="C854" s="89" t="s">
        <v>167</v>
      </c>
    </row>
    <row r="855" spans="1:3" ht="20">
      <c r="A855" s="89">
        <v>854</v>
      </c>
      <c r="B855" s="90" t="s">
        <v>1025</v>
      </c>
      <c r="C855" s="89" t="s">
        <v>167</v>
      </c>
    </row>
    <row r="856" spans="1:3">
      <c r="A856" s="89">
        <v>855</v>
      </c>
      <c r="B856" s="90" t="s">
        <v>1026</v>
      </c>
      <c r="C856" s="89" t="s">
        <v>167</v>
      </c>
    </row>
    <row r="857" spans="1:3" ht="20">
      <c r="A857" s="89">
        <v>856</v>
      </c>
      <c r="B857" s="90" t="s">
        <v>1027</v>
      </c>
      <c r="C857" s="89" t="s">
        <v>224</v>
      </c>
    </row>
    <row r="858" spans="1:3" ht="20">
      <c r="A858" s="89">
        <v>857</v>
      </c>
      <c r="B858" s="90" t="s">
        <v>1028</v>
      </c>
      <c r="C858" s="89" t="s">
        <v>224</v>
      </c>
    </row>
    <row r="859" spans="1:3" ht="20">
      <c r="A859" s="89">
        <v>858</v>
      </c>
      <c r="B859" s="90" t="s">
        <v>1029</v>
      </c>
      <c r="C859" s="89" t="s">
        <v>224</v>
      </c>
    </row>
    <row r="860" spans="1:3">
      <c r="A860" s="89">
        <v>859</v>
      </c>
      <c r="B860" s="90" t="s">
        <v>1030</v>
      </c>
      <c r="C860" s="89" t="s">
        <v>167</v>
      </c>
    </row>
    <row r="861" spans="1:3">
      <c r="A861" s="89">
        <v>860</v>
      </c>
      <c r="B861" s="90" t="s">
        <v>1031</v>
      </c>
      <c r="C861" s="89" t="s">
        <v>224</v>
      </c>
    </row>
    <row r="862" spans="1:3">
      <c r="A862" s="89">
        <v>861</v>
      </c>
      <c r="B862" s="90" t="s">
        <v>1032</v>
      </c>
      <c r="C862" s="89" t="s">
        <v>167</v>
      </c>
    </row>
    <row r="863" spans="1:3">
      <c r="A863" s="89">
        <v>862</v>
      </c>
      <c r="B863" s="90" t="s">
        <v>1033</v>
      </c>
      <c r="C863" s="89" t="s">
        <v>167</v>
      </c>
    </row>
    <row r="864" spans="1:3">
      <c r="A864" s="89">
        <v>863</v>
      </c>
      <c r="B864" s="90" t="s">
        <v>1034</v>
      </c>
      <c r="C864" s="89" t="s">
        <v>224</v>
      </c>
    </row>
    <row r="865" spans="1:3">
      <c r="A865" s="89">
        <v>864</v>
      </c>
      <c r="B865" s="90" t="s">
        <v>1035</v>
      </c>
      <c r="C865" s="89" t="s">
        <v>167</v>
      </c>
    </row>
    <row r="866" spans="1:3">
      <c r="A866" s="89">
        <v>865</v>
      </c>
      <c r="B866" s="90" t="s">
        <v>1036</v>
      </c>
      <c r="C866" s="89" t="s">
        <v>167</v>
      </c>
    </row>
    <row r="867" spans="1:3">
      <c r="A867" s="89">
        <v>866</v>
      </c>
      <c r="B867" s="90" t="s">
        <v>1037</v>
      </c>
      <c r="C867" s="89" t="s">
        <v>224</v>
      </c>
    </row>
    <row r="868" spans="1:3">
      <c r="A868" s="89">
        <v>867</v>
      </c>
      <c r="B868" s="90" t="s">
        <v>1038</v>
      </c>
      <c r="C868" s="89" t="s">
        <v>224</v>
      </c>
    </row>
    <row r="869" spans="1:3">
      <c r="A869" s="89">
        <v>868</v>
      </c>
      <c r="B869" s="90" t="s">
        <v>1039</v>
      </c>
      <c r="C869" s="89" t="s">
        <v>224</v>
      </c>
    </row>
    <row r="870" spans="1:3">
      <c r="A870" s="89">
        <v>869</v>
      </c>
      <c r="B870" s="90" t="s">
        <v>1040</v>
      </c>
      <c r="C870" s="89" t="s">
        <v>224</v>
      </c>
    </row>
    <row r="871" spans="1:3">
      <c r="A871" s="89">
        <v>870</v>
      </c>
      <c r="B871" s="90" t="s">
        <v>1041</v>
      </c>
      <c r="C871" s="89" t="s">
        <v>224</v>
      </c>
    </row>
    <row r="872" spans="1:3">
      <c r="A872" s="89">
        <v>871</v>
      </c>
      <c r="B872" s="90" t="s">
        <v>1042</v>
      </c>
      <c r="C872" s="89" t="s">
        <v>167</v>
      </c>
    </row>
    <row r="873" spans="1:3">
      <c r="A873" s="89">
        <v>872</v>
      </c>
      <c r="B873" s="90" t="s">
        <v>1043</v>
      </c>
      <c r="C873" s="89" t="s">
        <v>224</v>
      </c>
    </row>
    <row r="874" spans="1:3">
      <c r="A874" s="89">
        <v>873</v>
      </c>
      <c r="B874" s="90" t="s">
        <v>1044</v>
      </c>
      <c r="C874" s="89" t="s">
        <v>167</v>
      </c>
    </row>
    <row r="875" spans="1:3">
      <c r="A875" s="89">
        <v>874</v>
      </c>
      <c r="B875" s="90" t="s">
        <v>1045</v>
      </c>
      <c r="C875" s="89" t="s">
        <v>224</v>
      </c>
    </row>
    <row r="876" spans="1:3">
      <c r="A876" s="89">
        <v>875</v>
      </c>
      <c r="B876" s="90" t="s">
        <v>1046</v>
      </c>
      <c r="C876" s="89" t="s">
        <v>167</v>
      </c>
    </row>
    <row r="877" spans="1:3">
      <c r="A877" s="89">
        <v>876</v>
      </c>
      <c r="B877" s="90" t="s">
        <v>1047</v>
      </c>
      <c r="C877" s="89" t="s">
        <v>224</v>
      </c>
    </row>
    <row r="878" spans="1:3">
      <c r="A878" s="89">
        <v>877</v>
      </c>
      <c r="B878" s="90" t="s">
        <v>1048</v>
      </c>
      <c r="C878" s="89" t="s">
        <v>167</v>
      </c>
    </row>
    <row r="879" spans="1:3">
      <c r="A879" s="89">
        <v>878</v>
      </c>
      <c r="B879" s="90" t="s">
        <v>1049</v>
      </c>
      <c r="C879" s="89" t="s">
        <v>167</v>
      </c>
    </row>
    <row r="880" spans="1:3">
      <c r="A880" s="89">
        <v>879</v>
      </c>
      <c r="B880" s="90" t="s">
        <v>1050</v>
      </c>
      <c r="C880" s="89" t="s">
        <v>167</v>
      </c>
    </row>
    <row r="881" spans="1:3">
      <c r="A881" s="89">
        <v>880</v>
      </c>
      <c r="B881" s="90" t="s">
        <v>1051</v>
      </c>
      <c r="C881" s="89" t="s">
        <v>167</v>
      </c>
    </row>
    <row r="882" spans="1:3">
      <c r="A882" s="89">
        <v>881</v>
      </c>
      <c r="B882" s="90" t="s">
        <v>1052</v>
      </c>
      <c r="C882" s="89" t="s">
        <v>167</v>
      </c>
    </row>
    <row r="883" spans="1:3">
      <c r="A883" s="89">
        <v>882</v>
      </c>
      <c r="B883" s="90" t="s">
        <v>1053</v>
      </c>
      <c r="C883" s="89" t="s">
        <v>167</v>
      </c>
    </row>
    <row r="884" spans="1:3">
      <c r="A884" s="89">
        <v>883</v>
      </c>
      <c r="B884" s="90" t="s">
        <v>1054</v>
      </c>
      <c r="C884" s="89" t="s">
        <v>167</v>
      </c>
    </row>
    <row r="885" spans="1:3">
      <c r="A885" s="89">
        <v>884</v>
      </c>
      <c r="B885" s="90" t="s">
        <v>1055</v>
      </c>
      <c r="C885" s="89" t="s">
        <v>167</v>
      </c>
    </row>
    <row r="886" spans="1:3">
      <c r="A886" s="89">
        <v>885</v>
      </c>
      <c r="B886" s="90" t="s">
        <v>1056</v>
      </c>
      <c r="C886" s="89" t="s">
        <v>167</v>
      </c>
    </row>
    <row r="887" spans="1:3">
      <c r="A887" s="89">
        <v>886</v>
      </c>
      <c r="B887" s="90" t="s">
        <v>1057</v>
      </c>
      <c r="C887" s="89" t="s">
        <v>167</v>
      </c>
    </row>
    <row r="888" spans="1:3">
      <c r="A888" s="89">
        <v>887</v>
      </c>
      <c r="B888" s="90" t="s">
        <v>1058</v>
      </c>
      <c r="C888" s="89" t="s">
        <v>167</v>
      </c>
    </row>
    <row r="889" spans="1:3">
      <c r="A889" s="89">
        <v>888</v>
      </c>
      <c r="B889" s="90" t="s">
        <v>1059</v>
      </c>
      <c r="C889" s="89" t="s">
        <v>167</v>
      </c>
    </row>
    <row r="890" spans="1:3">
      <c r="A890" s="89">
        <v>889</v>
      </c>
      <c r="B890" s="90" t="s">
        <v>1060</v>
      </c>
      <c r="C890" s="89" t="s">
        <v>167</v>
      </c>
    </row>
    <row r="891" spans="1:3">
      <c r="A891" s="89">
        <v>890</v>
      </c>
      <c r="B891" s="90" t="s">
        <v>1061</v>
      </c>
      <c r="C891" s="89" t="s">
        <v>167</v>
      </c>
    </row>
    <row r="892" spans="1:3">
      <c r="A892" s="89">
        <v>891</v>
      </c>
      <c r="B892" s="90" t="s">
        <v>1062</v>
      </c>
      <c r="C892" s="89" t="s">
        <v>224</v>
      </c>
    </row>
    <row r="893" spans="1:3">
      <c r="A893" s="89">
        <v>892</v>
      </c>
      <c r="B893" s="90" t="s">
        <v>1063</v>
      </c>
      <c r="C893" s="89" t="s">
        <v>224</v>
      </c>
    </row>
    <row r="894" spans="1:3">
      <c r="A894" s="89">
        <v>893</v>
      </c>
      <c r="B894" s="90" t="s">
        <v>1064</v>
      </c>
      <c r="C894" s="89" t="s">
        <v>224</v>
      </c>
    </row>
    <row r="895" spans="1:3">
      <c r="A895" s="89">
        <v>894</v>
      </c>
      <c r="B895" s="90" t="s">
        <v>1065</v>
      </c>
      <c r="C895" s="89" t="s">
        <v>224</v>
      </c>
    </row>
    <row r="896" spans="1:3">
      <c r="A896" s="89">
        <v>895</v>
      </c>
      <c r="B896" s="90" t="s">
        <v>1066</v>
      </c>
      <c r="C896" s="89" t="s">
        <v>224</v>
      </c>
    </row>
    <row r="897" spans="1:3">
      <c r="A897" s="89">
        <v>896</v>
      </c>
      <c r="B897" s="90" t="s">
        <v>1067</v>
      </c>
      <c r="C897" s="89" t="s">
        <v>167</v>
      </c>
    </row>
    <row r="898" spans="1:3">
      <c r="A898" s="89">
        <v>897</v>
      </c>
      <c r="B898" s="90" t="s">
        <v>1068</v>
      </c>
      <c r="C898" s="89" t="s">
        <v>224</v>
      </c>
    </row>
    <row r="899" spans="1:3">
      <c r="A899" s="89">
        <v>898</v>
      </c>
      <c r="B899" s="90" t="s">
        <v>1069</v>
      </c>
      <c r="C899" s="89" t="s">
        <v>167</v>
      </c>
    </row>
    <row r="900" spans="1:3">
      <c r="A900" s="89">
        <v>899</v>
      </c>
      <c r="B900" s="90" t="s">
        <v>1070</v>
      </c>
      <c r="C900" s="89" t="s">
        <v>167</v>
      </c>
    </row>
    <row r="901" spans="1:3">
      <c r="A901" s="89">
        <v>900</v>
      </c>
      <c r="B901" s="90" t="s">
        <v>1071</v>
      </c>
      <c r="C901" s="89" t="s">
        <v>167</v>
      </c>
    </row>
    <row r="902" spans="1:3">
      <c r="A902" s="89">
        <v>901</v>
      </c>
      <c r="B902" s="90" t="s">
        <v>1072</v>
      </c>
      <c r="C902" s="89" t="s">
        <v>167</v>
      </c>
    </row>
    <row r="903" spans="1:3">
      <c r="A903" s="89">
        <v>902</v>
      </c>
      <c r="B903" s="90" t="s">
        <v>1073</v>
      </c>
      <c r="C903" s="89" t="s">
        <v>167</v>
      </c>
    </row>
    <row r="904" spans="1:3">
      <c r="A904" s="89">
        <v>903</v>
      </c>
      <c r="B904" s="90" t="s">
        <v>1074</v>
      </c>
      <c r="C904" s="89" t="s">
        <v>167</v>
      </c>
    </row>
    <row r="905" spans="1:3">
      <c r="A905" s="89">
        <v>904</v>
      </c>
      <c r="B905" s="90" t="s">
        <v>1075</v>
      </c>
      <c r="C905" s="89" t="s">
        <v>224</v>
      </c>
    </row>
    <row r="906" spans="1:3">
      <c r="A906" s="89">
        <v>905</v>
      </c>
      <c r="B906" s="90" t="s">
        <v>1076</v>
      </c>
      <c r="C906" s="89" t="s">
        <v>224</v>
      </c>
    </row>
    <row r="907" spans="1:3" ht="20">
      <c r="A907" s="89">
        <v>906</v>
      </c>
      <c r="B907" s="90" t="s">
        <v>1077</v>
      </c>
      <c r="C907" s="89" t="s">
        <v>167</v>
      </c>
    </row>
    <row r="908" spans="1:3" ht="20">
      <c r="A908" s="89">
        <v>907</v>
      </c>
      <c r="B908" s="90" t="s">
        <v>1078</v>
      </c>
      <c r="C908" s="89" t="s">
        <v>167</v>
      </c>
    </row>
    <row r="909" spans="1:3">
      <c r="A909" s="89">
        <v>908</v>
      </c>
      <c r="B909" s="90" t="s">
        <v>1079</v>
      </c>
      <c r="C909" s="89" t="s">
        <v>167</v>
      </c>
    </row>
    <row r="910" spans="1:3">
      <c r="A910" s="89">
        <v>909</v>
      </c>
      <c r="B910" s="90" t="s">
        <v>1080</v>
      </c>
      <c r="C910" s="89" t="s">
        <v>167</v>
      </c>
    </row>
    <row r="911" spans="1:3">
      <c r="A911" s="89">
        <v>910</v>
      </c>
      <c r="B911" s="90" t="s">
        <v>1081</v>
      </c>
      <c r="C911" s="89" t="s">
        <v>167</v>
      </c>
    </row>
    <row r="912" spans="1:3">
      <c r="A912" s="89">
        <v>911</v>
      </c>
      <c r="B912" s="90" t="s">
        <v>1082</v>
      </c>
      <c r="C912" s="89" t="s">
        <v>224</v>
      </c>
    </row>
    <row r="913" spans="1:3">
      <c r="A913" s="89">
        <v>912</v>
      </c>
      <c r="B913" s="90" t="s">
        <v>1083</v>
      </c>
      <c r="C913" s="89" t="s">
        <v>224</v>
      </c>
    </row>
    <row r="914" spans="1:3">
      <c r="A914" s="89">
        <v>913</v>
      </c>
      <c r="B914" s="90" t="s">
        <v>1084</v>
      </c>
      <c r="C914" s="89" t="s">
        <v>224</v>
      </c>
    </row>
    <row r="915" spans="1:3">
      <c r="A915" s="89">
        <v>914</v>
      </c>
      <c r="B915" s="90" t="s">
        <v>1085</v>
      </c>
      <c r="C915" s="89" t="s">
        <v>224</v>
      </c>
    </row>
    <row r="916" spans="1:3">
      <c r="A916" s="89">
        <v>915</v>
      </c>
      <c r="B916" s="90" t="s">
        <v>1086</v>
      </c>
      <c r="C916" s="89" t="s">
        <v>224</v>
      </c>
    </row>
    <row r="917" spans="1:3">
      <c r="A917" s="89">
        <v>916</v>
      </c>
      <c r="B917" s="90" t="s">
        <v>1087</v>
      </c>
      <c r="C917" s="89" t="s">
        <v>167</v>
      </c>
    </row>
    <row r="918" spans="1:3">
      <c r="A918" s="89">
        <v>917</v>
      </c>
      <c r="B918" s="90" t="s">
        <v>1088</v>
      </c>
      <c r="C918" s="89" t="s">
        <v>224</v>
      </c>
    </row>
    <row r="919" spans="1:3">
      <c r="A919" s="89">
        <v>918</v>
      </c>
      <c r="B919" s="90" t="s">
        <v>1089</v>
      </c>
      <c r="C919" s="89" t="s">
        <v>224</v>
      </c>
    </row>
    <row r="920" spans="1:3">
      <c r="A920" s="89">
        <v>919</v>
      </c>
      <c r="B920" s="90" t="s">
        <v>1090</v>
      </c>
      <c r="C920" s="89" t="s">
        <v>224</v>
      </c>
    </row>
    <row r="921" spans="1:3">
      <c r="A921" s="89">
        <v>920</v>
      </c>
      <c r="B921" s="90" t="s">
        <v>1091</v>
      </c>
      <c r="C921" s="89" t="s">
        <v>224</v>
      </c>
    </row>
    <row r="922" spans="1:3">
      <c r="A922" s="89">
        <v>921</v>
      </c>
      <c r="B922" s="90" t="s">
        <v>1092</v>
      </c>
      <c r="C922" s="89" t="s">
        <v>224</v>
      </c>
    </row>
    <row r="923" spans="1:3">
      <c r="A923" s="89">
        <v>922</v>
      </c>
      <c r="B923" s="90" t="s">
        <v>1093</v>
      </c>
      <c r="C923" s="89" t="s">
        <v>167</v>
      </c>
    </row>
    <row r="924" spans="1:3">
      <c r="A924" s="89">
        <v>923</v>
      </c>
      <c r="B924" s="90" t="s">
        <v>1094</v>
      </c>
      <c r="C924" s="89" t="s">
        <v>167</v>
      </c>
    </row>
    <row r="925" spans="1:3">
      <c r="A925" s="89">
        <v>924</v>
      </c>
      <c r="B925" s="90" t="s">
        <v>1095</v>
      </c>
      <c r="C925" s="89" t="s">
        <v>167</v>
      </c>
    </row>
    <row r="926" spans="1:3">
      <c r="A926" s="89">
        <v>925</v>
      </c>
      <c r="B926" s="90" t="s">
        <v>1096</v>
      </c>
      <c r="C926" s="89" t="s">
        <v>167</v>
      </c>
    </row>
    <row r="927" spans="1:3">
      <c r="A927" s="89">
        <v>926</v>
      </c>
      <c r="B927" s="90" t="s">
        <v>1097</v>
      </c>
      <c r="C927" s="89" t="s">
        <v>167</v>
      </c>
    </row>
    <row r="928" spans="1:3">
      <c r="A928" s="89">
        <v>927</v>
      </c>
      <c r="B928" s="90" t="s">
        <v>1098</v>
      </c>
      <c r="C928" s="89" t="s">
        <v>224</v>
      </c>
    </row>
    <row r="929" spans="1:3">
      <c r="A929" s="89">
        <v>928</v>
      </c>
      <c r="B929" s="90" t="s">
        <v>1099</v>
      </c>
      <c r="C929" s="89" t="s">
        <v>224</v>
      </c>
    </row>
    <row r="930" spans="1:3">
      <c r="A930" s="89">
        <v>929</v>
      </c>
      <c r="B930" s="90" t="s">
        <v>1100</v>
      </c>
      <c r="C930" s="89" t="s">
        <v>224</v>
      </c>
    </row>
    <row r="931" spans="1:3">
      <c r="A931" s="89">
        <v>930</v>
      </c>
      <c r="B931" s="90" t="s">
        <v>1101</v>
      </c>
      <c r="C931" s="89" t="s">
        <v>167</v>
      </c>
    </row>
    <row r="932" spans="1:3" ht="20">
      <c r="A932" s="89">
        <v>931</v>
      </c>
      <c r="B932" s="90" t="s">
        <v>1102</v>
      </c>
      <c r="C932" s="89" t="s">
        <v>167</v>
      </c>
    </row>
    <row r="933" spans="1:3">
      <c r="A933" s="89">
        <v>932</v>
      </c>
      <c r="B933" s="90" t="s">
        <v>1103</v>
      </c>
      <c r="C933" s="89" t="s">
        <v>167</v>
      </c>
    </row>
    <row r="934" spans="1:3">
      <c r="A934" s="89">
        <v>933</v>
      </c>
      <c r="B934" s="90" t="s">
        <v>1104</v>
      </c>
      <c r="C934" s="89" t="s">
        <v>167</v>
      </c>
    </row>
    <row r="935" spans="1:3">
      <c r="A935" s="89">
        <v>934</v>
      </c>
      <c r="B935" s="90" t="s">
        <v>1105</v>
      </c>
      <c r="C935" s="89" t="s">
        <v>167</v>
      </c>
    </row>
    <row r="936" spans="1:3">
      <c r="A936" s="89">
        <v>935</v>
      </c>
      <c r="B936" s="90" t="s">
        <v>1106</v>
      </c>
      <c r="C936" s="89" t="s">
        <v>167</v>
      </c>
    </row>
    <row r="937" spans="1:3">
      <c r="A937" s="89">
        <v>936</v>
      </c>
      <c r="B937" s="90" t="s">
        <v>1107</v>
      </c>
      <c r="C937" s="89" t="s">
        <v>167</v>
      </c>
    </row>
    <row r="938" spans="1:3">
      <c r="A938" s="89">
        <v>937</v>
      </c>
      <c r="B938" s="90" t="s">
        <v>1108</v>
      </c>
      <c r="C938" s="89" t="s">
        <v>167</v>
      </c>
    </row>
    <row r="939" spans="1:3">
      <c r="A939" s="89">
        <v>938</v>
      </c>
      <c r="B939" s="90" t="s">
        <v>1109</v>
      </c>
      <c r="C939" s="89" t="s">
        <v>167</v>
      </c>
    </row>
    <row r="940" spans="1:3">
      <c r="A940" s="89">
        <v>939</v>
      </c>
      <c r="B940" s="90" t="s">
        <v>1110</v>
      </c>
      <c r="C940" s="89" t="s">
        <v>167</v>
      </c>
    </row>
    <row r="941" spans="1:3">
      <c r="A941" s="89">
        <v>940</v>
      </c>
      <c r="B941" s="90" t="s">
        <v>1111</v>
      </c>
      <c r="C941" s="89" t="s">
        <v>167</v>
      </c>
    </row>
    <row r="942" spans="1:3">
      <c r="A942" s="89">
        <v>941</v>
      </c>
      <c r="B942" s="90" t="s">
        <v>1112</v>
      </c>
      <c r="C942" s="89" t="s">
        <v>167</v>
      </c>
    </row>
    <row r="943" spans="1:3">
      <c r="A943" s="89">
        <v>942</v>
      </c>
      <c r="B943" s="90" t="s">
        <v>1113</v>
      </c>
      <c r="C943" s="89" t="s">
        <v>167</v>
      </c>
    </row>
    <row r="944" spans="1:3">
      <c r="A944" s="89">
        <v>943</v>
      </c>
      <c r="B944" s="90" t="s">
        <v>1114</v>
      </c>
      <c r="C944" s="89" t="s">
        <v>167</v>
      </c>
    </row>
    <row r="945" spans="1:3">
      <c r="A945" s="89">
        <v>944</v>
      </c>
      <c r="B945" s="90" t="s">
        <v>1115</v>
      </c>
      <c r="C945" s="89" t="s">
        <v>167</v>
      </c>
    </row>
    <row r="946" spans="1:3">
      <c r="A946" s="89">
        <v>945</v>
      </c>
      <c r="B946" s="90" t="s">
        <v>1116</v>
      </c>
      <c r="C946" s="89" t="s">
        <v>167</v>
      </c>
    </row>
    <row r="947" spans="1:3">
      <c r="A947" s="89">
        <v>946</v>
      </c>
      <c r="B947" s="90" t="s">
        <v>1117</v>
      </c>
      <c r="C947" s="89" t="s">
        <v>167</v>
      </c>
    </row>
    <row r="948" spans="1:3">
      <c r="A948" s="89">
        <v>947</v>
      </c>
      <c r="B948" s="90" t="s">
        <v>1118</v>
      </c>
      <c r="C948" s="89" t="s">
        <v>167</v>
      </c>
    </row>
    <row r="949" spans="1:3">
      <c r="A949" s="89">
        <v>948</v>
      </c>
      <c r="B949" s="90" t="s">
        <v>1119</v>
      </c>
      <c r="C949" s="89" t="s">
        <v>167</v>
      </c>
    </row>
    <row r="950" spans="1:3">
      <c r="A950" s="89">
        <v>949</v>
      </c>
      <c r="B950" s="90" t="s">
        <v>1120</v>
      </c>
      <c r="C950" s="89" t="s">
        <v>167</v>
      </c>
    </row>
    <row r="951" spans="1:3">
      <c r="A951" s="89">
        <v>950</v>
      </c>
      <c r="B951" s="90" t="s">
        <v>1121</v>
      </c>
      <c r="C951" s="89" t="s">
        <v>224</v>
      </c>
    </row>
    <row r="952" spans="1:3">
      <c r="A952" s="89">
        <v>951</v>
      </c>
      <c r="B952" s="90" t="s">
        <v>1122</v>
      </c>
      <c r="C952" s="89" t="s">
        <v>167</v>
      </c>
    </row>
    <row r="953" spans="1:3">
      <c r="A953" s="89">
        <v>952</v>
      </c>
      <c r="B953" s="90" t="s">
        <v>1123</v>
      </c>
      <c r="C953" s="89" t="s">
        <v>167</v>
      </c>
    </row>
    <row r="954" spans="1:3">
      <c r="A954" s="89">
        <v>953</v>
      </c>
      <c r="B954" s="90" t="s">
        <v>1124</v>
      </c>
      <c r="C954" s="89" t="s">
        <v>167</v>
      </c>
    </row>
    <row r="955" spans="1:3">
      <c r="A955" s="89">
        <v>954</v>
      </c>
      <c r="B955" s="90" t="s">
        <v>1125</v>
      </c>
      <c r="C955" s="89" t="s">
        <v>167</v>
      </c>
    </row>
    <row r="956" spans="1:3">
      <c r="A956" s="89">
        <v>955</v>
      </c>
      <c r="B956" s="90" t="s">
        <v>1126</v>
      </c>
      <c r="C956" s="89" t="s">
        <v>167</v>
      </c>
    </row>
    <row r="957" spans="1:3">
      <c r="A957" s="89">
        <v>956</v>
      </c>
      <c r="B957" s="90" t="s">
        <v>1127</v>
      </c>
      <c r="C957" s="89" t="s">
        <v>167</v>
      </c>
    </row>
    <row r="958" spans="1:3">
      <c r="A958" s="89">
        <v>957</v>
      </c>
      <c r="B958" s="90" t="s">
        <v>1128</v>
      </c>
      <c r="C958" s="89" t="s">
        <v>167</v>
      </c>
    </row>
    <row r="959" spans="1:3">
      <c r="A959" s="89">
        <v>958</v>
      </c>
      <c r="B959" s="90" t="s">
        <v>1129</v>
      </c>
      <c r="C959" s="89" t="s">
        <v>167</v>
      </c>
    </row>
    <row r="960" spans="1:3">
      <c r="A960" s="89">
        <v>959</v>
      </c>
      <c r="B960" s="90" t="s">
        <v>1130</v>
      </c>
      <c r="C960" s="89" t="s">
        <v>167</v>
      </c>
    </row>
    <row r="961" spans="1:3">
      <c r="A961" s="89">
        <v>960</v>
      </c>
      <c r="B961" s="90" t="s">
        <v>1131</v>
      </c>
      <c r="C961" s="89" t="s">
        <v>167</v>
      </c>
    </row>
    <row r="962" spans="1:3">
      <c r="A962" s="89">
        <v>961</v>
      </c>
      <c r="B962" s="90" t="s">
        <v>1132</v>
      </c>
      <c r="C962" s="89" t="s">
        <v>167</v>
      </c>
    </row>
    <row r="963" spans="1:3">
      <c r="A963" s="89">
        <v>962</v>
      </c>
      <c r="B963" s="90" t="s">
        <v>1133</v>
      </c>
      <c r="C963" s="89" t="s">
        <v>428</v>
      </c>
    </row>
    <row r="964" spans="1:3">
      <c r="A964" s="89">
        <v>963</v>
      </c>
      <c r="B964" s="90" t="s">
        <v>1134</v>
      </c>
      <c r="C964" s="89" t="s">
        <v>428</v>
      </c>
    </row>
    <row r="965" spans="1:3">
      <c r="A965" s="89">
        <v>964</v>
      </c>
      <c r="B965" s="90" t="s">
        <v>1135</v>
      </c>
      <c r="C965" s="89" t="s">
        <v>167</v>
      </c>
    </row>
    <row r="966" spans="1:3">
      <c r="A966" s="89">
        <v>965</v>
      </c>
      <c r="B966" s="90" t="s">
        <v>1136</v>
      </c>
      <c r="C966" s="89" t="s">
        <v>167</v>
      </c>
    </row>
    <row r="967" spans="1:3">
      <c r="A967" s="89">
        <v>966</v>
      </c>
      <c r="B967" s="90" t="s">
        <v>1137</v>
      </c>
      <c r="C967" s="89" t="s">
        <v>428</v>
      </c>
    </row>
    <row r="968" spans="1:3">
      <c r="A968" s="89">
        <v>967</v>
      </c>
      <c r="B968" s="90" t="s">
        <v>1138</v>
      </c>
      <c r="C968" s="89" t="s">
        <v>428</v>
      </c>
    </row>
    <row r="969" spans="1:3">
      <c r="A969" s="89">
        <v>968</v>
      </c>
      <c r="B969" s="90" t="s">
        <v>1139</v>
      </c>
      <c r="C969" s="89" t="s">
        <v>167</v>
      </c>
    </row>
    <row r="970" spans="1:3">
      <c r="A970" s="89">
        <v>969</v>
      </c>
      <c r="B970" s="90" t="s">
        <v>1140</v>
      </c>
      <c r="C970" s="89" t="s">
        <v>167</v>
      </c>
    </row>
    <row r="971" spans="1:3">
      <c r="A971" s="89">
        <v>970</v>
      </c>
      <c r="B971" s="90" t="s">
        <v>1141</v>
      </c>
      <c r="C971" s="89" t="s">
        <v>167</v>
      </c>
    </row>
    <row r="972" spans="1:3">
      <c r="A972" s="89">
        <v>971</v>
      </c>
      <c r="B972" s="90" t="s">
        <v>1142</v>
      </c>
      <c r="C972" s="89" t="s">
        <v>167</v>
      </c>
    </row>
    <row r="973" spans="1:3">
      <c r="A973" s="89">
        <v>972</v>
      </c>
      <c r="B973" s="90" t="s">
        <v>1143</v>
      </c>
      <c r="C973" s="89" t="s">
        <v>167</v>
      </c>
    </row>
    <row r="974" spans="1:3">
      <c r="A974" s="89">
        <v>973</v>
      </c>
      <c r="B974" s="90" t="s">
        <v>1144</v>
      </c>
      <c r="C974" s="89" t="s">
        <v>167</v>
      </c>
    </row>
    <row r="975" spans="1:3">
      <c r="A975" s="89">
        <v>974</v>
      </c>
      <c r="B975" s="90" t="s">
        <v>1145</v>
      </c>
      <c r="C975" s="89" t="s">
        <v>167</v>
      </c>
    </row>
    <row r="976" spans="1:3">
      <c r="A976" s="89">
        <v>975</v>
      </c>
      <c r="B976" s="90" t="s">
        <v>1146</v>
      </c>
      <c r="C976" s="89" t="s">
        <v>167</v>
      </c>
    </row>
    <row r="977" spans="1:3">
      <c r="A977" s="89">
        <v>976</v>
      </c>
      <c r="B977" s="90" t="s">
        <v>1147</v>
      </c>
      <c r="C977" s="89" t="s">
        <v>167</v>
      </c>
    </row>
    <row r="978" spans="1:3">
      <c r="A978" s="89">
        <v>977</v>
      </c>
      <c r="B978" s="90" t="s">
        <v>1148</v>
      </c>
      <c r="C978" s="89" t="s">
        <v>167</v>
      </c>
    </row>
    <row r="979" spans="1:3">
      <c r="A979" s="89">
        <v>978</v>
      </c>
      <c r="B979" s="90" t="s">
        <v>1149</v>
      </c>
      <c r="C979" s="89" t="s">
        <v>167</v>
      </c>
    </row>
    <row r="980" spans="1:3">
      <c r="A980" s="89">
        <v>979</v>
      </c>
      <c r="B980" s="90" t="s">
        <v>1150</v>
      </c>
      <c r="C980" s="89" t="s">
        <v>167</v>
      </c>
    </row>
    <row r="981" spans="1:3">
      <c r="A981" s="89">
        <v>980</v>
      </c>
      <c r="B981" s="90" t="s">
        <v>1151</v>
      </c>
      <c r="C981" s="89" t="s">
        <v>167</v>
      </c>
    </row>
    <row r="982" spans="1:3">
      <c r="A982" s="89">
        <v>981</v>
      </c>
      <c r="B982" s="90" t="s">
        <v>1152</v>
      </c>
      <c r="C982" s="89" t="s">
        <v>167</v>
      </c>
    </row>
    <row r="983" spans="1:3">
      <c r="A983" s="89">
        <v>982</v>
      </c>
      <c r="B983" s="90" t="s">
        <v>1153</v>
      </c>
      <c r="C983" s="89" t="s">
        <v>167</v>
      </c>
    </row>
    <row r="984" spans="1:3">
      <c r="A984" s="89">
        <v>983</v>
      </c>
      <c r="B984" s="90" t="s">
        <v>1154</v>
      </c>
      <c r="C984" s="89" t="s">
        <v>167</v>
      </c>
    </row>
    <row r="985" spans="1:3">
      <c r="A985" s="89">
        <v>984</v>
      </c>
      <c r="B985" s="90" t="s">
        <v>1155</v>
      </c>
      <c r="C985" s="89" t="s">
        <v>167</v>
      </c>
    </row>
    <row r="986" spans="1:3">
      <c r="A986" s="89">
        <v>985</v>
      </c>
      <c r="B986" s="90" t="s">
        <v>1156</v>
      </c>
      <c r="C986" s="89" t="s">
        <v>167</v>
      </c>
    </row>
    <row r="987" spans="1:3">
      <c r="A987" s="89">
        <v>986</v>
      </c>
      <c r="B987" s="90" t="s">
        <v>1157</v>
      </c>
      <c r="C987" s="89" t="s">
        <v>167</v>
      </c>
    </row>
    <row r="988" spans="1:3">
      <c r="A988" s="89">
        <v>987</v>
      </c>
      <c r="B988" s="90" t="s">
        <v>1158</v>
      </c>
      <c r="C988" s="89" t="s">
        <v>167</v>
      </c>
    </row>
    <row r="989" spans="1:3">
      <c r="A989" s="89">
        <v>988</v>
      </c>
      <c r="B989" s="90" t="s">
        <v>1159</v>
      </c>
      <c r="C989" s="89" t="s">
        <v>167</v>
      </c>
    </row>
    <row r="990" spans="1:3">
      <c r="A990" s="89">
        <v>989</v>
      </c>
      <c r="B990" s="90" t="s">
        <v>1160</v>
      </c>
      <c r="C990" s="89" t="s">
        <v>167</v>
      </c>
    </row>
    <row r="991" spans="1:3">
      <c r="A991" s="89">
        <v>990</v>
      </c>
      <c r="B991" s="90" t="s">
        <v>1161</v>
      </c>
      <c r="C991" s="89" t="s">
        <v>167</v>
      </c>
    </row>
    <row r="992" spans="1:3">
      <c r="A992" s="89">
        <v>991</v>
      </c>
      <c r="B992" s="90" t="s">
        <v>1162</v>
      </c>
      <c r="C992" s="89" t="s">
        <v>167</v>
      </c>
    </row>
    <row r="993" spans="1:3">
      <c r="A993" s="89">
        <v>992</v>
      </c>
      <c r="B993" s="90" t="s">
        <v>1163</v>
      </c>
      <c r="C993" s="89" t="s">
        <v>167</v>
      </c>
    </row>
    <row r="994" spans="1:3">
      <c r="A994" s="89">
        <v>993</v>
      </c>
      <c r="B994" s="90" t="s">
        <v>1164</v>
      </c>
      <c r="C994" s="89" t="s">
        <v>167</v>
      </c>
    </row>
    <row r="995" spans="1:3">
      <c r="A995" s="89">
        <v>994</v>
      </c>
      <c r="B995" s="90" t="s">
        <v>1165</v>
      </c>
      <c r="C995" s="89" t="s">
        <v>167</v>
      </c>
    </row>
    <row r="996" spans="1:3">
      <c r="A996" s="89">
        <v>995</v>
      </c>
      <c r="B996" s="90" t="s">
        <v>1166</v>
      </c>
      <c r="C996" s="89" t="s">
        <v>167</v>
      </c>
    </row>
    <row r="997" spans="1:3">
      <c r="A997" s="89">
        <v>996</v>
      </c>
      <c r="B997" s="90" t="s">
        <v>1167</v>
      </c>
      <c r="C997" s="89" t="s">
        <v>167</v>
      </c>
    </row>
    <row r="998" spans="1:3">
      <c r="A998" s="89">
        <v>997</v>
      </c>
      <c r="B998" s="90" t="s">
        <v>1168</v>
      </c>
      <c r="C998" s="89" t="s">
        <v>167</v>
      </c>
    </row>
    <row r="999" spans="1:3">
      <c r="A999" s="89">
        <v>998</v>
      </c>
      <c r="B999" s="90" t="s">
        <v>1169</v>
      </c>
      <c r="C999" s="89" t="s">
        <v>167</v>
      </c>
    </row>
    <row r="1000" spans="1:3">
      <c r="A1000" s="89">
        <v>999</v>
      </c>
      <c r="B1000" s="90" t="s">
        <v>1170</v>
      </c>
      <c r="C1000" s="89" t="s">
        <v>167</v>
      </c>
    </row>
    <row r="1001" spans="1:3">
      <c r="A1001" s="89">
        <v>1000</v>
      </c>
      <c r="B1001" s="90" t="s">
        <v>1171</v>
      </c>
      <c r="C1001" s="89" t="s">
        <v>167</v>
      </c>
    </row>
    <row r="1002" spans="1:3">
      <c r="A1002" s="89">
        <v>1001</v>
      </c>
      <c r="B1002" s="90" t="s">
        <v>1172</v>
      </c>
      <c r="C1002" s="89" t="s">
        <v>167</v>
      </c>
    </row>
    <row r="1003" spans="1:3">
      <c r="A1003" s="89">
        <v>1002</v>
      </c>
      <c r="B1003" s="90" t="s">
        <v>1173</v>
      </c>
      <c r="C1003" s="89" t="s">
        <v>167</v>
      </c>
    </row>
    <row r="1004" spans="1:3">
      <c r="A1004" s="89">
        <v>1003</v>
      </c>
      <c r="B1004" s="90" t="s">
        <v>1174</v>
      </c>
      <c r="C1004" s="89" t="s">
        <v>167</v>
      </c>
    </row>
    <row r="1005" spans="1:3">
      <c r="A1005" s="89">
        <v>1004</v>
      </c>
      <c r="B1005" s="90" t="s">
        <v>1175</v>
      </c>
      <c r="C1005" s="89" t="s">
        <v>167</v>
      </c>
    </row>
    <row r="1006" spans="1:3">
      <c r="A1006" s="89">
        <v>1005</v>
      </c>
      <c r="B1006" s="90" t="s">
        <v>1176</v>
      </c>
      <c r="C1006" s="89" t="s">
        <v>167</v>
      </c>
    </row>
    <row r="1007" spans="1:3">
      <c r="A1007" s="89">
        <v>1006</v>
      </c>
      <c r="B1007" s="90" t="s">
        <v>1177</v>
      </c>
      <c r="C1007" s="89" t="s">
        <v>167</v>
      </c>
    </row>
    <row r="1008" spans="1:3">
      <c r="A1008" s="89">
        <v>1007</v>
      </c>
      <c r="B1008" s="90" t="s">
        <v>1178</v>
      </c>
      <c r="C1008" s="89" t="s">
        <v>167</v>
      </c>
    </row>
    <row r="1009" spans="1:3">
      <c r="A1009" s="89">
        <v>1008</v>
      </c>
      <c r="B1009" s="90" t="s">
        <v>1179</v>
      </c>
      <c r="C1009" s="89" t="s">
        <v>167</v>
      </c>
    </row>
    <row r="1010" spans="1:3">
      <c r="A1010" s="89">
        <v>1009</v>
      </c>
      <c r="B1010" s="90" t="s">
        <v>1180</v>
      </c>
      <c r="C1010" s="89" t="s">
        <v>167</v>
      </c>
    </row>
    <row r="1011" spans="1:3">
      <c r="A1011" s="89">
        <v>1010</v>
      </c>
      <c r="B1011" s="90" t="s">
        <v>1181</v>
      </c>
      <c r="C1011" s="89" t="s">
        <v>167</v>
      </c>
    </row>
    <row r="1012" spans="1:3">
      <c r="A1012" s="89">
        <v>1011</v>
      </c>
      <c r="B1012" s="90" t="s">
        <v>1182</v>
      </c>
      <c r="C1012" s="89" t="s">
        <v>167</v>
      </c>
    </row>
    <row r="1013" spans="1:3">
      <c r="A1013" s="89">
        <v>1012</v>
      </c>
      <c r="B1013" s="90" t="s">
        <v>1183</v>
      </c>
      <c r="C1013" s="89" t="s">
        <v>167</v>
      </c>
    </row>
    <row r="1014" spans="1:3">
      <c r="A1014" s="89">
        <v>1013</v>
      </c>
      <c r="B1014" s="90" t="s">
        <v>1184</v>
      </c>
      <c r="C1014" s="89" t="s">
        <v>167</v>
      </c>
    </row>
    <row r="1015" spans="1:3">
      <c r="A1015" s="89">
        <v>1014</v>
      </c>
      <c r="B1015" s="90" t="s">
        <v>1185</v>
      </c>
      <c r="C1015" s="89" t="s">
        <v>167</v>
      </c>
    </row>
    <row r="1016" spans="1:3">
      <c r="A1016" s="89">
        <v>1015</v>
      </c>
      <c r="B1016" s="90" t="s">
        <v>1186</v>
      </c>
      <c r="C1016" s="89" t="s">
        <v>167</v>
      </c>
    </row>
    <row r="1017" spans="1:3">
      <c r="A1017" s="89">
        <v>1016</v>
      </c>
      <c r="B1017" s="90" t="s">
        <v>1187</v>
      </c>
      <c r="C1017" s="89" t="s">
        <v>167</v>
      </c>
    </row>
    <row r="1018" spans="1:3">
      <c r="A1018" s="89">
        <v>1017</v>
      </c>
      <c r="B1018" s="90" t="s">
        <v>1188</v>
      </c>
      <c r="C1018" s="89" t="s">
        <v>167</v>
      </c>
    </row>
    <row r="1019" spans="1:3">
      <c r="A1019" s="89">
        <v>1018</v>
      </c>
      <c r="B1019" s="90" t="s">
        <v>1189</v>
      </c>
      <c r="C1019" s="89" t="s">
        <v>167</v>
      </c>
    </row>
    <row r="1020" spans="1:3">
      <c r="A1020" s="89">
        <v>1019</v>
      </c>
      <c r="B1020" s="90" t="s">
        <v>1190</v>
      </c>
      <c r="C1020" s="89" t="s">
        <v>167</v>
      </c>
    </row>
    <row r="1021" spans="1:3">
      <c r="A1021" s="89">
        <v>1020</v>
      </c>
      <c r="B1021" s="90" t="s">
        <v>1191</v>
      </c>
      <c r="C1021" s="89" t="s">
        <v>167</v>
      </c>
    </row>
    <row r="1022" spans="1:3">
      <c r="A1022" s="89">
        <v>1021</v>
      </c>
      <c r="B1022" s="90" t="s">
        <v>1192</v>
      </c>
      <c r="C1022" s="89" t="s">
        <v>167</v>
      </c>
    </row>
    <row r="1023" spans="1:3">
      <c r="A1023" s="89">
        <v>1022</v>
      </c>
      <c r="B1023" s="90" t="s">
        <v>1193</v>
      </c>
      <c r="C1023" s="89" t="s">
        <v>167</v>
      </c>
    </row>
    <row r="1024" spans="1:3">
      <c r="A1024" s="89">
        <v>1023</v>
      </c>
      <c r="B1024" s="90" t="s">
        <v>1194</v>
      </c>
      <c r="C1024" s="89" t="s">
        <v>167</v>
      </c>
    </row>
    <row r="1025" spans="1:3">
      <c r="A1025" s="89">
        <v>1024</v>
      </c>
      <c r="B1025" s="90" t="s">
        <v>1195</v>
      </c>
      <c r="C1025" s="89" t="s">
        <v>167</v>
      </c>
    </row>
    <row r="1026" spans="1:3">
      <c r="A1026" s="89">
        <v>1025</v>
      </c>
      <c r="B1026" s="90" t="s">
        <v>1196</v>
      </c>
      <c r="C1026" s="89" t="s">
        <v>167</v>
      </c>
    </row>
    <row r="1027" spans="1:3">
      <c r="A1027" s="89">
        <v>1026</v>
      </c>
      <c r="B1027" s="90" t="s">
        <v>1197</v>
      </c>
      <c r="C1027" s="89" t="s">
        <v>167</v>
      </c>
    </row>
    <row r="1028" spans="1:3">
      <c r="A1028" s="89">
        <v>1027</v>
      </c>
      <c r="B1028" s="90" t="s">
        <v>1198</v>
      </c>
      <c r="C1028" s="89" t="s">
        <v>167</v>
      </c>
    </row>
    <row r="1029" spans="1:3">
      <c r="A1029" s="89">
        <v>1028</v>
      </c>
      <c r="B1029" s="90" t="s">
        <v>1199</v>
      </c>
      <c r="C1029" s="89" t="s">
        <v>167</v>
      </c>
    </row>
    <row r="1030" spans="1:3">
      <c r="A1030" s="89">
        <v>1029</v>
      </c>
      <c r="B1030" s="90" t="s">
        <v>1200</v>
      </c>
      <c r="C1030" s="89" t="s">
        <v>167</v>
      </c>
    </row>
    <row r="1031" spans="1:3">
      <c r="A1031" s="89">
        <v>1030</v>
      </c>
      <c r="B1031" s="90" t="s">
        <v>1201</v>
      </c>
      <c r="C1031" s="89" t="s">
        <v>167</v>
      </c>
    </row>
    <row r="1032" spans="1:3">
      <c r="A1032" s="89">
        <v>1031</v>
      </c>
      <c r="B1032" s="90" t="s">
        <v>1202</v>
      </c>
      <c r="C1032" s="89" t="s">
        <v>167</v>
      </c>
    </row>
    <row r="1033" spans="1:3">
      <c r="A1033" s="89">
        <v>1032</v>
      </c>
      <c r="B1033" s="90" t="s">
        <v>1203</v>
      </c>
      <c r="C1033" s="89" t="s">
        <v>3</v>
      </c>
    </row>
    <row r="1034" spans="1:3">
      <c r="A1034" s="89">
        <v>1033</v>
      </c>
      <c r="B1034" s="90" t="s">
        <v>1204</v>
      </c>
      <c r="C1034" s="89" t="s">
        <v>167</v>
      </c>
    </row>
    <row r="1035" spans="1:3">
      <c r="A1035" s="89">
        <v>1034</v>
      </c>
      <c r="B1035" s="90" t="s">
        <v>1205</v>
      </c>
      <c r="C1035" s="89" t="s">
        <v>167</v>
      </c>
    </row>
    <row r="1036" spans="1:3">
      <c r="A1036" s="89">
        <v>1035</v>
      </c>
      <c r="B1036" s="90" t="s">
        <v>1206</v>
      </c>
      <c r="C1036" s="89" t="s">
        <v>167</v>
      </c>
    </row>
    <row r="1037" spans="1:3">
      <c r="A1037" s="89">
        <v>1036</v>
      </c>
      <c r="B1037" s="90" t="s">
        <v>1207</v>
      </c>
      <c r="C1037" s="89" t="s">
        <v>167</v>
      </c>
    </row>
    <row r="1038" spans="1:3">
      <c r="A1038" s="89">
        <v>1037</v>
      </c>
      <c r="B1038" s="90" t="s">
        <v>1208</v>
      </c>
      <c r="C1038" s="89" t="s">
        <v>167</v>
      </c>
    </row>
    <row r="1039" spans="1:3">
      <c r="A1039" s="89">
        <v>1038</v>
      </c>
      <c r="B1039" s="90" t="s">
        <v>1209</v>
      </c>
      <c r="C1039" s="89" t="s">
        <v>167</v>
      </c>
    </row>
    <row r="1040" spans="1:3">
      <c r="A1040" s="89">
        <v>1039</v>
      </c>
      <c r="B1040" s="90" t="s">
        <v>1210</v>
      </c>
      <c r="C1040" s="89" t="s">
        <v>167</v>
      </c>
    </row>
    <row r="1041" spans="1:3">
      <c r="A1041" s="89">
        <v>1040</v>
      </c>
      <c r="B1041" s="90" t="s">
        <v>1211</v>
      </c>
      <c r="C1041" s="89" t="s">
        <v>167</v>
      </c>
    </row>
    <row r="1042" spans="1:3">
      <c r="A1042" s="89">
        <v>1041</v>
      </c>
      <c r="B1042" s="90" t="s">
        <v>1212</v>
      </c>
      <c r="C1042" s="89" t="s">
        <v>167</v>
      </c>
    </row>
    <row r="1043" spans="1:3">
      <c r="A1043" s="89">
        <v>1042</v>
      </c>
      <c r="B1043" s="90" t="s">
        <v>1213</v>
      </c>
      <c r="C1043" s="89" t="s">
        <v>167</v>
      </c>
    </row>
    <row r="1044" spans="1:3">
      <c r="A1044" s="89">
        <v>1043</v>
      </c>
      <c r="B1044" s="90" t="s">
        <v>1214</v>
      </c>
      <c r="C1044" s="89" t="s">
        <v>167</v>
      </c>
    </row>
    <row r="1045" spans="1:3">
      <c r="A1045" s="89">
        <v>1044</v>
      </c>
      <c r="B1045" s="90" t="s">
        <v>1215</v>
      </c>
      <c r="C1045" s="89" t="s">
        <v>167</v>
      </c>
    </row>
    <row r="1046" spans="1:3">
      <c r="A1046" s="89">
        <v>1045</v>
      </c>
      <c r="B1046" s="90" t="s">
        <v>1216</v>
      </c>
      <c r="C1046" s="89" t="s">
        <v>167</v>
      </c>
    </row>
    <row r="1047" spans="1:3">
      <c r="A1047" s="89">
        <v>1046</v>
      </c>
      <c r="B1047" s="90" t="s">
        <v>1217</v>
      </c>
      <c r="C1047" s="89" t="s">
        <v>167</v>
      </c>
    </row>
    <row r="1048" spans="1:3">
      <c r="A1048" s="89">
        <v>1047</v>
      </c>
      <c r="B1048" s="90" t="s">
        <v>1218</v>
      </c>
      <c r="C1048" s="89" t="s">
        <v>167</v>
      </c>
    </row>
    <row r="1049" spans="1:3">
      <c r="A1049" s="89">
        <v>1048</v>
      </c>
      <c r="B1049" s="90" t="s">
        <v>1219</v>
      </c>
      <c r="C1049" s="89" t="s">
        <v>167</v>
      </c>
    </row>
    <row r="1050" spans="1:3">
      <c r="A1050" s="89">
        <v>1049</v>
      </c>
      <c r="B1050" s="90" t="s">
        <v>1220</v>
      </c>
      <c r="C1050" s="89" t="s">
        <v>167</v>
      </c>
    </row>
    <row r="1051" spans="1:3">
      <c r="A1051" s="89">
        <v>1050</v>
      </c>
      <c r="B1051" s="90" t="s">
        <v>1221</v>
      </c>
      <c r="C1051" s="89" t="s">
        <v>167</v>
      </c>
    </row>
    <row r="1052" spans="1:3">
      <c r="A1052" s="89">
        <v>1051</v>
      </c>
      <c r="B1052" s="90" t="s">
        <v>1222</v>
      </c>
      <c r="C1052" s="89" t="s">
        <v>167</v>
      </c>
    </row>
    <row r="1053" spans="1:3">
      <c r="A1053" s="89">
        <v>1052</v>
      </c>
      <c r="B1053" s="90" t="s">
        <v>1223</v>
      </c>
      <c r="C1053" s="89" t="s">
        <v>167</v>
      </c>
    </row>
    <row r="1054" spans="1:3">
      <c r="A1054" s="89">
        <v>1053</v>
      </c>
      <c r="B1054" s="90" t="s">
        <v>1224</v>
      </c>
      <c r="C1054" s="89" t="s">
        <v>167</v>
      </c>
    </row>
    <row r="1055" spans="1:3">
      <c r="A1055" s="89">
        <v>1054</v>
      </c>
      <c r="B1055" s="90" t="s">
        <v>1225</v>
      </c>
      <c r="C1055" s="89" t="s">
        <v>167</v>
      </c>
    </row>
    <row r="1056" spans="1:3">
      <c r="A1056" s="89">
        <v>1055</v>
      </c>
      <c r="B1056" s="90" t="s">
        <v>1226</v>
      </c>
      <c r="C1056" s="89" t="s">
        <v>167</v>
      </c>
    </row>
    <row r="1057" spans="1:3">
      <c r="A1057" s="89">
        <v>1056</v>
      </c>
      <c r="B1057" s="90" t="s">
        <v>1227</v>
      </c>
      <c r="C1057" s="89" t="s">
        <v>167</v>
      </c>
    </row>
    <row r="1058" spans="1:3">
      <c r="A1058" s="89">
        <v>1057</v>
      </c>
      <c r="B1058" s="90" t="s">
        <v>1228</v>
      </c>
      <c r="C1058" s="89" t="s">
        <v>167</v>
      </c>
    </row>
    <row r="1059" spans="1:3">
      <c r="A1059" s="89">
        <v>1058</v>
      </c>
      <c r="B1059" s="90" t="s">
        <v>1229</v>
      </c>
      <c r="C1059" s="89" t="s">
        <v>167</v>
      </c>
    </row>
    <row r="1060" spans="1:3">
      <c r="A1060" s="89">
        <v>1059</v>
      </c>
      <c r="B1060" s="90" t="s">
        <v>1230</v>
      </c>
      <c r="C1060" s="89" t="s">
        <v>167</v>
      </c>
    </row>
    <row r="1061" spans="1:3">
      <c r="A1061" s="89">
        <v>1060</v>
      </c>
      <c r="B1061" s="90" t="s">
        <v>1231</v>
      </c>
      <c r="C1061" s="89" t="s">
        <v>167</v>
      </c>
    </row>
    <row r="1062" spans="1:3">
      <c r="A1062" s="89">
        <v>1061</v>
      </c>
      <c r="B1062" s="90" t="s">
        <v>1232</v>
      </c>
      <c r="C1062" s="89" t="s">
        <v>167</v>
      </c>
    </row>
    <row r="1063" spans="1:3">
      <c r="A1063" s="89">
        <v>1062</v>
      </c>
      <c r="B1063" s="90" t="s">
        <v>1233</v>
      </c>
      <c r="C1063" s="89" t="s">
        <v>167</v>
      </c>
    </row>
    <row r="1064" spans="1:3">
      <c r="A1064" s="89">
        <v>1063</v>
      </c>
      <c r="B1064" s="90" t="s">
        <v>1234</v>
      </c>
      <c r="C1064" s="89" t="s">
        <v>167</v>
      </c>
    </row>
    <row r="1065" spans="1:3" ht="20">
      <c r="A1065" s="89">
        <v>1064</v>
      </c>
      <c r="B1065" s="90" t="s">
        <v>1235</v>
      </c>
      <c r="C1065" s="89" t="s">
        <v>167</v>
      </c>
    </row>
    <row r="1066" spans="1:3" ht="20">
      <c r="A1066" s="89">
        <v>1065</v>
      </c>
      <c r="B1066" s="90" t="s">
        <v>1236</v>
      </c>
      <c r="C1066" s="89" t="s">
        <v>167</v>
      </c>
    </row>
    <row r="1067" spans="1:3" ht="20">
      <c r="A1067" s="89">
        <v>1066</v>
      </c>
      <c r="B1067" s="90" t="s">
        <v>1237</v>
      </c>
      <c r="C1067" s="89" t="s">
        <v>167</v>
      </c>
    </row>
    <row r="1068" spans="1:3">
      <c r="A1068" s="89">
        <v>1067</v>
      </c>
      <c r="B1068" s="90" t="s">
        <v>1238</v>
      </c>
      <c r="C1068" s="89" t="s">
        <v>167</v>
      </c>
    </row>
    <row r="1069" spans="1:3">
      <c r="A1069" s="89">
        <v>1068</v>
      </c>
      <c r="B1069" s="90" t="s">
        <v>1239</v>
      </c>
      <c r="C1069" s="89" t="s">
        <v>167</v>
      </c>
    </row>
    <row r="1070" spans="1:3">
      <c r="A1070" s="89">
        <v>1069</v>
      </c>
      <c r="B1070" s="90" t="s">
        <v>1240</v>
      </c>
      <c r="C1070" s="89" t="s">
        <v>167</v>
      </c>
    </row>
    <row r="1071" spans="1:3">
      <c r="A1071" s="89">
        <v>1070</v>
      </c>
      <c r="B1071" s="90" t="s">
        <v>1241</v>
      </c>
      <c r="C1071" s="89" t="s">
        <v>167</v>
      </c>
    </row>
    <row r="1072" spans="1:3" ht="20">
      <c r="A1072" s="89">
        <v>1071</v>
      </c>
      <c r="B1072" s="90" t="s">
        <v>1242</v>
      </c>
      <c r="C1072" s="89" t="s">
        <v>167</v>
      </c>
    </row>
    <row r="1073" spans="1:3">
      <c r="A1073" s="89">
        <v>1072</v>
      </c>
      <c r="B1073" s="90" t="s">
        <v>1243</v>
      </c>
      <c r="C1073" s="89" t="s">
        <v>224</v>
      </c>
    </row>
    <row r="1074" spans="1:3">
      <c r="A1074" s="89">
        <v>1073</v>
      </c>
      <c r="B1074" s="90" t="s">
        <v>1244</v>
      </c>
      <c r="C1074" s="89" t="s">
        <v>1245</v>
      </c>
    </row>
    <row r="1075" spans="1:3">
      <c r="A1075" s="89">
        <v>1074</v>
      </c>
      <c r="B1075" s="90" t="s">
        <v>1246</v>
      </c>
      <c r="C1075" s="89" t="s">
        <v>167</v>
      </c>
    </row>
    <row r="1076" spans="1:3">
      <c r="A1076" s="89">
        <v>1075</v>
      </c>
      <c r="B1076" s="90" t="s">
        <v>1247</v>
      </c>
      <c r="C1076" s="89" t="s">
        <v>167</v>
      </c>
    </row>
    <row r="1077" spans="1:3">
      <c r="A1077" s="89">
        <v>1076</v>
      </c>
      <c r="B1077" s="90" t="s">
        <v>1248</v>
      </c>
      <c r="C1077" s="89" t="s">
        <v>167</v>
      </c>
    </row>
    <row r="1078" spans="1:3">
      <c r="A1078" s="89">
        <v>1077</v>
      </c>
      <c r="B1078" s="90" t="s">
        <v>1249</v>
      </c>
      <c r="C1078" s="89" t="s">
        <v>167</v>
      </c>
    </row>
    <row r="1079" spans="1:3">
      <c r="A1079" s="89">
        <v>1078</v>
      </c>
      <c r="B1079" s="90" t="s">
        <v>1250</v>
      </c>
      <c r="C1079" s="89" t="s">
        <v>167</v>
      </c>
    </row>
    <row r="1080" spans="1:3">
      <c r="A1080" s="89">
        <v>1079</v>
      </c>
      <c r="B1080" s="90" t="s">
        <v>1251</v>
      </c>
      <c r="C1080" s="89" t="s">
        <v>167</v>
      </c>
    </row>
    <row r="1081" spans="1:3">
      <c r="A1081" s="89">
        <v>1080</v>
      </c>
      <c r="B1081" s="90" t="s">
        <v>1252</v>
      </c>
      <c r="C1081" s="89" t="s">
        <v>167</v>
      </c>
    </row>
    <row r="1082" spans="1:3">
      <c r="A1082" s="89">
        <v>1081</v>
      </c>
      <c r="B1082" s="90" t="s">
        <v>1253</v>
      </c>
      <c r="C1082" s="89" t="s">
        <v>167</v>
      </c>
    </row>
    <row r="1083" spans="1:3">
      <c r="A1083" s="89">
        <v>1082</v>
      </c>
      <c r="B1083" s="90" t="s">
        <v>1254</v>
      </c>
      <c r="C1083" s="89" t="s">
        <v>167</v>
      </c>
    </row>
    <row r="1084" spans="1:3">
      <c r="A1084" s="89">
        <v>1083</v>
      </c>
      <c r="B1084" s="90" t="s">
        <v>1255</v>
      </c>
      <c r="C1084" s="89" t="s">
        <v>167</v>
      </c>
    </row>
    <row r="1085" spans="1:3">
      <c r="A1085" s="89">
        <v>1084</v>
      </c>
      <c r="B1085" s="90" t="s">
        <v>1256</v>
      </c>
      <c r="C1085" s="89" t="s">
        <v>167</v>
      </c>
    </row>
    <row r="1086" spans="1:3">
      <c r="A1086" s="89">
        <v>1085</v>
      </c>
      <c r="B1086" s="90" t="s">
        <v>1257</v>
      </c>
      <c r="C1086" s="89" t="s">
        <v>167</v>
      </c>
    </row>
    <row r="1087" spans="1:3">
      <c r="A1087" s="89">
        <v>1086</v>
      </c>
      <c r="B1087" s="90" t="s">
        <v>1258</v>
      </c>
      <c r="C1087" s="89" t="s">
        <v>167</v>
      </c>
    </row>
    <row r="1088" spans="1:3">
      <c r="A1088" s="89">
        <v>1087</v>
      </c>
      <c r="B1088" s="90" t="s">
        <v>1259</v>
      </c>
      <c r="C1088" s="89" t="s">
        <v>167</v>
      </c>
    </row>
    <row r="1089" spans="1:3">
      <c r="A1089" s="89">
        <v>1088</v>
      </c>
      <c r="B1089" s="90" t="s">
        <v>1260</v>
      </c>
      <c r="C1089" s="89" t="s">
        <v>167</v>
      </c>
    </row>
    <row r="1090" spans="1:3">
      <c r="A1090" s="89">
        <v>1089</v>
      </c>
      <c r="B1090" s="90" t="s">
        <v>1261</v>
      </c>
      <c r="C1090" s="89" t="s">
        <v>167</v>
      </c>
    </row>
    <row r="1091" spans="1:3">
      <c r="A1091" s="89">
        <v>1090</v>
      </c>
      <c r="B1091" s="90" t="s">
        <v>1262</v>
      </c>
      <c r="C1091" s="89" t="s">
        <v>167</v>
      </c>
    </row>
    <row r="1092" spans="1:3">
      <c r="A1092" s="89">
        <v>1091</v>
      </c>
      <c r="B1092" s="90" t="s">
        <v>1263</v>
      </c>
      <c r="C1092" s="89" t="s">
        <v>167</v>
      </c>
    </row>
    <row r="1093" spans="1:3">
      <c r="A1093" s="89">
        <v>1092</v>
      </c>
      <c r="B1093" s="90" t="s">
        <v>1264</v>
      </c>
      <c r="C1093" s="89" t="s">
        <v>167</v>
      </c>
    </row>
    <row r="1094" spans="1:3">
      <c r="A1094" s="89">
        <v>1093</v>
      </c>
      <c r="B1094" s="90" t="s">
        <v>1265</v>
      </c>
      <c r="C1094" s="89" t="s">
        <v>167</v>
      </c>
    </row>
    <row r="1095" spans="1:3">
      <c r="A1095" s="89">
        <v>1094</v>
      </c>
      <c r="B1095" s="90" t="s">
        <v>1266</v>
      </c>
      <c r="C1095" s="89" t="s">
        <v>167</v>
      </c>
    </row>
    <row r="1096" spans="1:3">
      <c r="A1096" s="89">
        <v>1095</v>
      </c>
      <c r="B1096" s="90" t="s">
        <v>1267</v>
      </c>
      <c r="C1096" s="89" t="s">
        <v>167</v>
      </c>
    </row>
    <row r="1097" spans="1:3">
      <c r="A1097" s="89">
        <v>1096</v>
      </c>
      <c r="B1097" s="90" t="s">
        <v>1268</v>
      </c>
      <c r="C1097" s="89" t="s">
        <v>167</v>
      </c>
    </row>
    <row r="1098" spans="1:3">
      <c r="A1098" s="89">
        <v>1097</v>
      </c>
      <c r="B1098" s="90" t="s">
        <v>1269</v>
      </c>
      <c r="C1098" s="89" t="s">
        <v>167</v>
      </c>
    </row>
    <row r="1099" spans="1:3">
      <c r="A1099" s="89">
        <v>1098</v>
      </c>
      <c r="B1099" s="90" t="s">
        <v>1270</v>
      </c>
      <c r="C1099" s="89" t="s">
        <v>167</v>
      </c>
    </row>
    <row r="1100" spans="1:3">
      <c r="A1100" s="89">
        <v>1099</v>
      </c>
      <c r="B1100" s="90" t="s">
        <v>1271</v>
      </c>
      <c r="C1100" s="89" t="s">
        <v>167</v>
      </c>
    </row>
    <row r="1101" spans="1:3">
      <c r="A1101" s="89">
        <v>1100</v>
      </c>
      <c r="B1101" s="90" t="s">
        <v>1272</v>
      </c>
      <c r="C1101" s="89" t="s">
        <v>167</v>
      </c>
    </row>
    <row r="1102" spans="1:3">
      <c r="A1102" s="89">
        <v>1101</v>
      </c>
      <c r="B1102" s="90" t="s">
        <v>1273</v>
      </c>
      <c r="C1102" s="89" t="s">
        <v>167</v>
      </c>
    </row>
    <row r="1103" spans="1:3">
      <c r="A1103" s="89">
        <v>1102</v>
      </c>
      <c r="B1103" s="90" t="s">
        <v>1274</v>
      </c>
      <c r="C1103" s="89" t="s">
        <v>167</v>
      </c>
    </row>
    <row r="1104" spans="1:3">
      <c r="A1104" s="89">
        <v>1103</v>
      </c>
      <c r="B1104" s="90" t="s">
        <v>1275</v>
      </c>
      <c r="C1104" s="89" t="s">
        <v>167</v>
      </c>
    </row>
    <row r="1105" spans="1:3">
      <c r="A1105" s="89">
        <v>1104</v>
      </c>
      <c r="B1105" s="90" t="s">
        <v>1276</v>
      </c>
      <c r="C1105" s="89" t="s">
        <v>167</v>
      </c>
    </row>
    <row r="1106" spans="1:3">
      <c r="A1106" s="89">
        <v>1105</v>
      </c>
      <c r="B1106" s="90" t="s">
        <v>1277</v>
      </c>
      <c r="C1106" s="89" t="s">
        <v>167</v>
      </c>
    </row>
    <row r="1107" spans="1:3">
      <c r="A1107" s="89">
        <v>1106</v>
      </c>
      <c r="B1107" s="90" t="s">
        <v>1278</v>
      </c>
      <c r="C1107" s="89" t="s">
        <v>167</v>
      </c>
    </row>
    <row r="1108" spans="1:3">
      <c r="A1108" s="89">
        <v>1107</v>
      </c>
      <c r="B1108" s="90" t="s">
        <v>1279</v>
      </c>
      <c r="C1108" s="89" t="s">
        <v>167</v>
      </c>
    </row>
    <row r="1109" spans="1:3">
      <c r="A1109" s="89">
        <v>1108</v>
      </c>
      <c r="B1109" s="90" t="s">
        <v>1280</v>
      </c>
      <c r="C1109" s="89" t="s">
        <v>167</v>
      </c>
    </row>
    <row r="1110" spans="1:3">
      <c r="A1110" s="89">
        <v>1109</v>
      </c>
      <c r="B1110" s="90" t="s">
        <v>1281</v>
      </c>
      <c r="C1110" s="89" t="s">
        <v>167</v>
      </c>
    </row>
    <row r="1111" spans="1:3">
      <c r="A1111" s="89">
        <v>1110</v>
      </c>
      <c r="B1111" s="90" t="s">
        <v>1282</v>
      </c>
      <c r="C1111" s="89" t="s">
        <v>167</v>
      </c>
    </row>
    <row r="1112" spans="1:3">
      <c r="A1112" s="89">
        <v>1111</v>
      </c>
      <c r="B1112" s="90" t="s">
        <v>1283</v>
      </c>
      <c r="C1112" s="89" t="s">
        <v>167</v>
      </c>
    </row>
    <row r="1113" spans="1:3">
      <c r="A1113" s="89">
        <v>1112</v>
      </c>
      <c r="B1113" s="90" t="s">
        <v>1284</v>
      </c>
      <c r="C1113" s="89" t="s">
        <v>167</v>
      </c>
    </row>
    <row r="1114" spans="1:3">
      <c r="A1114" s="89">
        <v>1113</v>
      </c>
      <c r="B1114" s="90" t="s">
        <v>1285</v>
      </c>
      <c r="C1114" s="89" t="s">
        <v>167</v>
      </c>
    </row>
    <row r="1115" spans="1:3">
      <c r="A1115" s="89">
        <v>1114</v>
      </c>
      <c r="B1115" s="90" t="s">
        <v>1286</v>
      </c>
      <c r="C1115" s="89" t="s">
        <v>167</v>
      </c>
    </row>
    <row r="1116" spans="1:3">
      <c r="A1116" s="89">
        <v>1115</v>
      </c>
      <c r="B1116" s="90" t="s">
        <v>1287</v>
      </c>
      <c r="C1116" s="89" t="s">
        <v>167</v>
      </c>
    </row>
    <row r="1117" spans="1:3">
      <c r="A1117" s="89">
        <v>1116</v>
      </c>
      <c r="B1117" s="90" t="s">
        <v>1288</v>
      </c>
      <c r="C1117" s="89" t="s">
        <v>167</v>
      </c>
    </row>
    <row r="1118" spans="1:3">
      <c r="A1118" s="89">
        <v>1117</v>
      </c>
      <c r="B1118" s="90" t="s">
        <v>1289</v>
      </c>
      <c r="C1118" s="89" t="s">
        <v>167</v>
      </c>
    </row>
    <row r="1119" spans="1:3">
      <c r="A1119" s="89">
        <v>1118</v>
      </c>
      <c r="B1119" s="90" t="s">
        <v>1290</v>
      </c>
      <c r="C1119" s="89" t="s">
        <v>167</v>
      </c>
    </row>
    <row r="1120" spans="1:3">
      <c r="A1120" s="89">
        <v>1119</v>
      </c>
      <c r="B1120" s="90" t="s">
        <v>1291</v>
      </c>
      <c r="C1120" s="89" t="s">
        <v>167</v>
      </c>
    </row>
    <row r="1121" spans="1:3">
      <c r="A1121" s="89">
        <v>1120</v>
      </c>
      <c r="B1121" s="90" t="s">
        <v>1292</v>
      </c>
      <c r="C1121" s="89" t="s">
        <v>167</v>
      </c>
    </row>
    <row r="1122" spans="1:3">
      <c r="A1122" s="89">
        <v>1121</v>
      </c>
      <c r="B1122" s="90" t="s">
        <v>1293</v>
      </c>
      <c r="C1122" s="89" t="s">
        <v>167</v>
      </c>
    </row>
    <row r="1123" spans="1:3">
      <c r="A1123" s="89">
        <v>1122</v>
      </c>
      <c r="B1123" s="90" t="s">
        <v>1294</v>
      </c>
      <c r="C1123" s="89" t="s">
        <v>167</v>
      </c>
    </row>
    <row r="1124" spans="1:3" ht="20">
      <c r="A1124" s="89">
        <v>1123</v>
      </c>
      <c r="B1124" s="90" t="s">
        <v>1295</v>
      </c>
      <c r="C1124" s="89" t="s">
        <v>167</v>
      </c>
    </row>
    <row r="1125" spans="1:3" ht="20">
      <c r="A1125" s="89">
        <v>1124</v>
      </c>
      <c r="B1125" s="90" t="s">
        <v>1296</v>
      </c>
      <c r="C1125" s="89" t="s">
        <v>167</v>
      </c>
    </row>
    <row r="1126" spans="1:3" ht="20">
      <c r="A1126" s="89">
        <v>1125</v>
      </c>
      <c r="B1126" s="90" t="s">
        <v>1297</v>
      </c>
      <c r="C1126" s="89" t="s">
        <v>167</v>
      </c>
    </row>
    <row r="1127" spans="1:3" ht="20">
      <c r="A1127" s="89">
        <v>1126</v>
      </c>
      <c r="B1127" s="90" t="s">
        <v>1298</v>
      </c>
      <c r="C1127" s="89" t="s">
        <v>167</v>
      </c>
    </row>
    <row r="1128" spans="1:3">
      <c r="A1128" s="89">
        <v>1127</v>
      </c>
      <c r="B1128" s="90" t="s">
        <v>1299</v>
      </c>
      <c r="C1128" s="89" t="s">
        <v>167</v>
      </c>
    </row>
    <row r="1129" spans="1:3">
      <c r="A1129" s="89">
        <v>1128</v>
      </c>
      <c r="B1129" s="90" t="s">
        <v>1300</v>
      </c>
      <c r="C1129" s="89" t="s">
        <v>167</v>
      </c>
    </row>
    <row r="1130" spans="1:3">
      <c r="A1130" s="89">
        <v>1129</v>
      </c>
      <c r="B1130" s="90" t="s">
        <v>1301</v>
      </c>
      <c r="C1130" s="89" t="s">
        <v>167</v>
      </c>
    </row>
    <row r="1131" spans="1:3">
      <c r="A1131" s="89">
        <v>1130</v>
      </c>
      <c r="B1131" s="90" t="s">
        <v>1302</v>
      </c>
      <c r="C1131" s="89" t="s">
        <v>167</v>
      </c>
    </row>
    <row r="1132" spans="1:3">
      <c r="A1132" s="89">
        <v>1131</v>
      </c>
      <c r="B1132" s="90" t="s">
        <v>1303</v>
      </c>
      <c r="C1132" s="89" t="s">
        <v>167</v>
      </c>
    </row>
    <row r="1133" spans="1:3">
      <c r="A1133" s="89">
        <v>1132</v>
      </c>
      <c r="B1133" s="90" t="s">
        <v>1304</v>
      </c>
      <c r="C1133" s="89" t="s">
        <v>167</v>
      </c>
    </row>
    <row r="1134" spans="1:3">
      <c r="A1134" s="89">
        <v>1133</v>
      </c>
      <c r="B1134" s="90" t="s">
        <v>1305</v>
      </c>
      <c r="C1134" s="89" t="s">
        <v>167</v>
      </c>
    </row>
    <row r="1135" spans="1:3">
      <c r="A1135" s="89">
        <v>1134</v>
      </c>
      <c r="B1135" s="90" t="s">
        <v>1306</v>
      </c>
      <c r="C1135" s="89" t="s">
        <v>167</v>
      </c>
    </row>
    <row r="1136" spans="1:3">
      <c r="A1136" s="89">
        <v>1135</v>
      </c>
      <c r="B1136" s="90" t="s">
        <v>1307</v>
      </c>
      <c r="C1136" s="89" t="s">
        <v>167</v>
      </c>
    </row>
    <row r="1137" spans="1:3">
      <c r="A1137" s="89">
        <v>1136</v>
      </c>
      <c r="B1137" s="90" t="s">
        <v>1308</v>
      </c>
      <c r="C1137" s="89" t="s">
        <v>167</v>
      </c>
    </row>
    <row r="1138" spans="1:3">
      <c r="A1138" s="89">
        <v>1137</v>
      </c>
      <c r="B1138" s="90" t="s">
        <v>1309</v>
      </c>
      <c r="C1138" s="89" t="s">
        <v>167</v>
      </c>
    </row>
    <row r="1139" spans="1:3">
      <c r="A1139" s="89">
        <v>1138</v>
      </c>
      <c r="B1139" s="90" t="s">
        <v>1310</v>
      </c>
      <c r="C1139" s="89" t="s">
        <v>167</v>
      </c>
    </row>
    <row r="1140" spans="1:3">
      <c r="A1140" s="89">
        <v>1139</v>
      </c>
      <c r="B1140" s="90" t="s">
        <v>1311</v>
      </c>
      <c r="C1140" s="89" t="s">
        <v>167</v>
      </c>
    </row>
    <row r="1141" spans="1:3">
      <c r="A1141" s="89">
        <v>1140</v>
      </c>
      <c r="B1141" s="90" t="s">
        <v>1312</v>
      </c>
      <c r="C1141" s="89" t="s">
        <v>167</v>
      </c>
    </row>
    <row r="1142" spans="1:3">
      <c r="A1142" s="89">
        <v>1141</v>
      </c>
      <c r="B1142" s="90" t="s">
        <v>1313</v>
      </c>
      <c r="C1142" s="89" t="s">
        <v>167</v>
      </c>
    </row>
    <row r="1143" spans="1:3">
      <c r="A1143" s="89">
        <v>1142</v>
      </c>
      <c r="B1143" s="90" t="s">
        <v>1314</v>
      </c>
      <c r="C1143" s="89" t="s">
        <v>167</v>
      </c>
    </row>
    <row r="1144" spans="1:3">
      <c r="A1144" s="89">
        <v>1143</v>
      </c>
      <c r="B1144" s="90" t="s">
        <v>1315</v>
      </c>
      <c r="C1144" s="89" t="s">
        <v>167</v>
      </c>
    </row>
    <row r="1145" spans="1:3">
      <c r="A1145" s="89">
        <v>1144</v>
      </c>
      <c r="B1145" s="90" t="s">
        <v>1316</v>
      </c>
      <c r="C1145" s="89" t="s">
        <v>167</v>
      </c>
    </row>
    <row r="1146" spans="1:3">
      <c r="A1146" s="89">
        <v>1145</v>
      </c>
      <c r="B1146" s="90" t="s">
        <v>1317</v>
      </c>
      <c r="C1146" s="89" t="s">
        <v>167</v>
      </c>
    </row>
    <row r="1147" spans="1:3">
      <c r="A1147" s="89">
        <v>1146</v>
      </c>
      <c r="B1147" s="90" t="s">
        <v>1318</v>
      </c>
      <c r="C1147" s="89" t="s">
        <v>167</v>
      </c>
    </row>
    <row r="1148" spans="1:3">
      <c r="A1148" s="89">
        <v>1147</v>
      </c>
      <c r="B1148" s="90" t="s">
        <v>1319</v>
      </c>
      <c r="C1148" s="89" t="s">
        <v>167</v>
      </c>
    </row>
    <row r="1149" spans="1:3">
      <c r="A1149" s="89">
        <v>1148</v>
      </c>
      <c r="B1149" s="90" t="s">
        <v>1320</v>
      </c>
      <c r="C1149" s="89" t="s">
        <v>167</v>
      </c>
    </row>
    <row r="1150" spans="1:3">
      <c r="A1150" s="89">
        <v>1149</v>
      </c>
      <c r="B1150" s="90" t="s">
        <v>1321</v>
      </c>
      <c r="C1150" s="89" t="s">
        <v>167</v>
      </c>
    </row>
    <row r="1151" spans="1:3">
      <c r="A1151" s="89">
        <v>1150</v>
      </c>
      <c r="B1151" s="90" t="s">
        <v>1322</v>
      </c>
      <c r="C1151" s="89" t="s">
        <v>167</v>
      </c>
    </row>
    <row r="1152" spans="1:3">
      <c r="A1152" s="89">
        <v>1151</v>
      </c>
      <c r="B1152" s="90" t="s">
        <v>1323</v>
      </c>
      <c r="C1152" s="89" t="s">
        <v>167</v>
      </c>
    </row>
    <row r="1153" spans="1:3">
      <c r="A1153" s="89">
        <v>1152</v>
      </c>
      <c r="B1153" s="90" t="s">
        <v>1324</v>
      </c>
      <c r="C1153" s="89" t="s">
        <v>167</v>
      </c>
    </row>
    <row r="1154" spans="1:3">
      <c r="A1154" s="89">
        <v>1153</v>
      </c>
      <c r="B1154" s="90" t="s">
        <v>1325</v>
      </c>
      <c r="C1154" s="89" t="s">
        <v>167</v>
      </c>
    </row>
    <row r="1155" spans="1:3">
      <c r="A1155" s="89">
        <v>1154</v>
      </c>
      <c r="B1155" s="90" t="s">
        <v>1326</v>
      </c>
      <c r="C1155" s="89" t="s">
        <v>167</v>
      </c>
    </row>
    <row r="1156" spans="1:3">
      <c r="A1156" s="89">
        <v>1155</v>
      </c>
      <c r="B1156" s="90" t="s">
        <v>1327</v>
      </c>
      <c r="C1156" s="89" t="s">
        <v>167</v>
      </c>
    </row>
    <row r="1157" spans="1:3">
      <c r="A1157" s="89">
        <v>1156</v>
      </c>
      <c r="B1157" s="90" t="s">
        <v>1328</v>
      </c>
      <c r="C1157" s="89" t="s">
        <v>167</v>
      </c>
    </row>
    <row r="1158" spans="1:3">
      <c r="A1158" s="89">
        <v>1157</v>
      </c>
      <c r="B1158" s="90" t="s">
        <v>1329</v>
      </c>
      <c r="C1158" s="89" t="s">
        <v>167</v>
      </c>
    </row>
    <row r="1159" spans="1:3">
      <c r="A1159" s="89">
        <v>1158</v>
      </c>
      <c r="B1159" s="90" t="s">
        <v>1330</v>
      </c>
      <c r="C1159" s="89" t="s">
        <v>167</v>
      </c>
    </row>
    <row r="1160" spans="1:3">
      <c r="A1160" s="89">
        <v>1159</v>
      </c>
      <c r="B1160" s="90" t="s">
        <v>1331</v>
      </c>
      <c r="C1160" s="89" t="s">
        <v>167</v>
      </c>
    </row>
    <row r="1161" spans="1:3">
      <c r="A1161" s="89">
        <v>1160</v>
      </c>
      <c r="B1161" s="90" t="s">
        <v>1332</v>
      </c>
      <c r="C1161" s="89" t="s">
        <v>167</v>
      </c>
    </row>
    <row r="1162" spans="1:3">
      <c r="A1162" s="89">
        <v>1161</v>
      </c>
      <c r="B1162" s="90" t="s">
        <v>1333</v>
      </c>
      <c r="C1162" s="89" t="s">
        <v>167</v>
      </c>
    </row>
    <row r="1163" spans="1:3">
      <c r="A1163" s="89">
        <v>1162</v>
      </c>
      <c r="B1163" s="90" t="s">
        <v>1334</v>
      </c>
      <c r="C1163" s="89" t="s">
        <v>167</v>
      </c>
    </row>
    <row r="1164" spans="1:3">
      <c r="A1164" s="89">
        <v>1163</v>
      </c>
      <c r="B1164" s="90" t="s">
        <v>1335</v>
      </c>
      <c r="C1164" s="89" t="s">
        <v>167</v>
      </c>
    </row>
    <row r="1165" spans="1:3">
      <c r="A1165" s="89">
        <v>1164</v>
      </c>
      <c r="B1165" s="90" t="s">
        <v>1336</v>
      </c>
      <c r="C1165" s="89" t="s">
        <v>167</v>
      </c>
    </row>
    <row r="1166" spans="1:3">
      <c r="A1166" s="89">
        <v>1165</v>
      </c>
      <c r="B1166" s="90" t="s">
        <v>1337</v>
      </c>
      <c r="C1166" s="89" t="s">
        <v>167</v>
      </c>
    </row>
    <row r="1167" spans="1:3">
      <c r="A1167" s="89">
        <v>1166</v>
      </c>
      <c r="B1167" s="90" t="s">
        <v>1338</v>
      </c>
      <c r="C1167" s="89" t="s">
        <v>167</v>
      </c>
    </row>
    <row r="1168" spans="1:3">
      <c r="A1168" s="89">
        <v>1167</v>
      </c>
      <c r="B1168" s="90" t="s">
        <v>1339</v>
      </c>
      <c r="C1168" s="89" t="s">
        <v>167</v>
      </c>
    </row>
    <row r="1169" spans="1:3">
      <c r="A1169" s="89">
        <v>1168</v>
      </c>
      <c r="B1169" s="90" t="s">
        <v>1340</v>
      </c>
      <c r="C1169" s="89" t="s">
        <v>167</v>
      </c>
    </row>
    <row r="1170" spans="1:3">
      <c r="A1170" s="89">
        <v>1169</v>
      </c>
      <c r="B1170" s="90" t="s">
        <v>1341</v>
      </c>
      <c r="C1170" s="89" t="s">
        <v>167</v>
      </c>
    </row>
    <row r="1171" spans="1:3">
      <c r="A1171" s="89">
        <v>1170</v>
      </c>
      <c r="B1171" s="90" t="s">
        <v>1342</v>
      </c>
      <c r="C1171" s="89" t="s">
        <v>167</v>
      </c>
    </row>
    <row r="1172" spans="1:3">
      <c r="A1172" s="89">
        <v>1171</v>
      </c>
      <c r="B1172" s="90" t="s">
        <v>1343</v>
      </c>
      <c r="C1172" s="89" t="s">
        <v>167</v>
      </c>
    </row>
    <row r="1173" spans="1:3">
      <c r="A1173" s="89">
        <v>1172</v>
      </c>
      <c r="B1173" s="90" t="s">
        <v>1344</v>
      </c>
      <c r="C1173" s="89" t="s">
        <v>167</v>
      </c>
    </row>
    <row r="1174" spans="1:3">
      <c r="A1174" s="89">
        <v>1173</v>
      </c>
      <c r="B1174" s="90" t="s">
        <v>1345</v>
      </c>
      <c r="C1174" s="89" t="s">
        <v>167</v>
      </c>
    </row>
    <row r="1175" spans="1:3">
      <c r="A1175" s="89">
        <v>1174</v>
      </c>
      <c r="B1175" s="90" t="s">
        <v>1346</v>
      </c>
      <c r="C1175" s="89" t="s">
        <v>167</v>
      </c>
    </row>
    <row r="1176" spans="1:3">
      <c r="A1176" s="89">
        <v>1175</v>
      </c>
      <c r="B1176" s="90" t="s">
        <v>1347</v>
      </c>
      <c r="C1176" s="89" t="s">
        <v>167</v>
      </c>
    </row>
    <row r="1177" spans="1:3">
      <c r="A1177" s="89">
        <v>1176</v>
      </c>
      <c r="B1177" s="90" t="s">
        <v>1348</v>
      </c>
      <c r="C1177" s="89" t="s">
        <v>167</v>
      </c>
    </row>
    <row r="1178" spans="1:3">
      <c r="A1178" s="89">
        <v>1177</v>
      </c>
      <c r="B1178" s="90" t="s">
        <v>1349</v>
      </c>
      <c r="C1178" s="89" t="s">
        <v>167</v>
      </c>
    </row>
    <row r="1179" spans="1:3">
      <c r="A1179" s="89">
        <v>1178</v>
      </c>
      <c r="B1179" s="90" t="s">
        <v>1350</v>
      </c>
      <c r="C1179" s="89" t="s">
        <v>167</v>
      </c>
    </row>
    <row r="1180" spans="1:3">
      <c r="A1180" s="89">
        <v>1179</v>
      </c>
      <c r="B1180" s="90" t="s">
        <v>1351</v>
      </c>
      <c r="C1180" s="89" t="s">
        <v>167</v>
      </c>
    </row>
    <row r="1181" spans="1:3">
      <c r="A1181" s="89">
        <v>1180</v>
      </c>
      <c r="B1181" s="90" t="s">
        <v>1352</v>
      </c>
      <c r="C1181" s="89" t="s">
        <v>167</v>
      </c>
    </row>
    <row r="1182" spans="1:3">
      <c r="A1182" s="89">
        <v>1181</v>
      </c>
      <c r="B1182" s="90" t="s">
        <v>1353</v>
      </c>
      <c r="C1182" s="89" t="s">
        <v>167</v>
      </c>
    </row>
    <row r="1183" spans="1:3">
      <c r="A1183" s="89">
        <v>1182</v>
      </c>
      <c r="B1183" s="90" t="s">
        <v>1354</v>
      </c>
      <c r="C1183" s="89" t="s">
        <v>167</v>
      </c>
    </row>
    <row r="1184" spans="1:3">
      <c r="A1184" s="89">
        <v>1183</v>
      </c>
      <c r="B1184" s="90" t="s">
        <v>1355</v>
      </c>
      <c r="C1184" s="89" t="s">
        <v>167</v>
      </c>
    </row>
    <row r="1185" spans="1:3">
      <c r="A1185" s="89">
        <v>1184</v>
      </c>
      <c r="B1185" s="90" t="s">
        <v>1356</v>
      </c>
      <c r="C1185" s="89" t="s">
        <v>167</v>
      </c>
    </row>
    <row r="1186" spans="1:3">
      <c r="A1186" s="89">
        <v>1185</v>
      </c>
      <c r="B1186" s="90" t="s">
        <v>1357</v>
      </c>
      <c r="C1186" s="89" t="s">
        <v>167</v>
      </c>
    </row>
    <row r="1187" spans="1:3">
      <c r="A1187" s="89">
        <v>1186</v>
      </c>
      <c r="B1187" s="90" t="s">
        <v>1358</v>
      </c>
      <c r="C1187" s="89" t="s">
        <v>167</v>
      </c>
    </row>
    <row r="1188" spans="1:3">
      <c r="A1188" s="89">
        <v>1187</v>
      </c>
      <c r="B1188" s="90" t="s">
        <v>1359</v>
      </c>
      <c r="C1188" s="89" t="s">
        <v>167</v>
      </c>
    </row>
    <row r="1189" spans="1:3">
      <c r="A1189" s="89">
        <v>1188</v>
      </c>
      <c r="B1189" s="90" t="s">
        <v>1360</v>
      </c>
      <c r="C1189" s="89" t="s">
        <v>167</v>
      </c>
    </row>
    <row r="1190" spans="1:3">
      <c r="A1190" s="89">
        <v>1189</v>
      </c>
      <c r="B1190" s="90" t="s">
        <v>1361</v>
      </c>
      <c r="C1190" s="89" t="s">
        <v>167</v>
      </c>
    </row>
    <row r="1191" spans="1:3">
      <c r="A1191" s="89">
        <v>1190</v>
      </c>
      <c r="B1191" s="90" t="s">
        <v>1362</v>
      </c>
      <c r="C1191" s="89" t="s">
        <v>167</v>
      </c>
    </row>
    <row r="1192" spans="1:3">
      <c r="A1192" s="89">
        <v>1191</v>
      </c>
      <c r="B1192" s="90" t="s">
        <v>1363</v>
      </c>
      <c r="C1192" s="89" t="s">
        <v>167</v>
      </c>
    </row>
    <row r="1193" spans="1:3">
      <c r="A1193" s="89">
        <v>1192</v>
      </c>
      <c r="B1193" s="90" t="s">
        <v>1364</v>
      </c>
      <c r="C1193" s="89" t="s">
        <v>167</v>
      </c>
    </row>
    <row r="1194" spans="1:3" ht="20">
      <c r="A1194" s="89">
        <v>1193</v>
      </c>
      <c r="B1194" s="90" t="s">
        <v>1365</v>
      </c>
      <c r="C1194" s="89" t="s">
        <v>167</v>
      </c>
    </row>
    <row r="1195" spans="1:3">
      <c r="A1195" s="89">
        <v>1194</v>
      </c>
      <c r="B1195" s="90" t="s">
        <v>1366</v>
      </c>
      <c r="C1195" s="89" t="s">
        <v>167</v>
      </c>
    </row>
    <row r="1196" spans="1:3">
      <c r="A1196" s="89">
        <v>1195</v>
      </c>
      <c r="B1196" s="90" t="s">
        <v>1367</v>
      </c>
      <c r="C1196" s="89" t="s">
        <v>167</v>
      </c>
    </row>
    <row r="1197" spans="1:3">
      <c r="A1197" s="89">
        <v>1196</v>
      </c>
      <c r="B1197" s="90" t="s">
        <v>1368</v>
      </c>
      <c r="C1197" s="89" t="s">
        <v>167</v>
      </c>
    </row>
    <row r="1198" spans="1:3">
      <c r="A1198" s="89">
        <v>1197</v>
      </c>
      <c r="B1198" s="90" t="s">
        <v>1369</v>
      </c>
      <c r="C1198" s="89" t="s">
        <v>167</v>
      </c>
    </row>
    <row r="1199" spans="1:3">
      <c r="A1199" s="89">
        <v>1198</v>
      </c>
      <c r="B1199" s="90" t="s">
        <v>1370</v>
      </c>
      <c r="C1199" s="89" t="s">
        <v>167</v>
      </c>
    </row>
    <row r="1200" spans="1:3">
      <c r="A1200" s="89">
        <v>1199</v>
      </c>
      <c r="B1200" s="90" t="s">
        <v>1371</v>
      </c>
      <c r="C1200" s="89" t="s">
        <v>167</v>
      </c>
    </row>
    <row r="1201" spans="1:3">
      <c r="A1201" s="89">
        <v>1200</v>
      </c>
      <c r="B1201" s="90" t="s">
        <v>1372</v>
      </c>
      <c r="C1201" s="89" t="s">
        <v>167</v>
      </c>
    </row>
    <row r="1202" spans="1:3">
      <c r="A1202" s="89">
        <v>1201</v>
      </c>
      <c r="B1202" s="90" t="s">
        <v>1373</v>
      </c>
      <c r="C1202" s="89" t="s">
        <v>167</v>
      </c>
    </row>
    <row r="1203" spans="1:3">
      <c r="A1203" s="89">
        <v>1202</v>
      </c>
      <c r="B1203" s="90" t="s">
        <v>1374</v>
      </c>
      <c r="C1203" s="89" t="s">
        <v>167</v>
      </c>
    </row>
    <row r="1204" spans="1:3">
      <c r="A1204" s="89">
        <v>1203</v>
      </c>
      <c r="B1204" s="90" t="s">
        <v>1375</v>
      </c>
      <c r="C1204" s="89" t="s">
        <v>167</v>
      </c>
    </row>
    <row r="1205" spans="1:3">
      <c r="A1205" s="89">
        <v>1204</v>
      </c>
      <c r="B1205" s="90" t="s">
        <v>1376</v>
      </c>
      <c r="C1205" s="89" t="s">
        <v>167</v>
      </c>
    </row>
    <row r="1206" spans="1:3">
      <c r="A1206" s="89">
        <v>1205</v>
      </c>
      <c r="B1206" s="90" t="s">
        <v>1377</v>
      </c>
      <c r="C1206" s="89" t="s">
        <v>167</v>
      </c>
    </row>
    <row r="1207" spans="1:3">
      <c r="A1207" s="89">
        <v>1206</v>
      </c>
      <c r="B1207" s="90" t="s">
        <v>1378</v>
      </c>
      <c r="C1207" s="89" t="s">
        <v>167</v>
      </c>
    </row>
    <row r="1208" spans="1:3">
      <c r="A1208" s="89">
        <v>1207</v>
      </c>
      <c r="B1208" s="90" t="s">
        <v>1379</v>
      </c>
      <c r="C1208" s="89" t="s">
        <v>167</v>
      </c>
    </row>
    <row r="1209" spans="1:3">
      <c r="A1209" s="89">
        <v>1208</v>
      </c>
      <c r="B1209" s="90" t="s">
        <v>1380</v>
      </c>
      <c r="C1209" s="89" t="s">
        <v>167</v>
      </c>
    </row>
    <row r="1210" spans="1:3">
      <c r="A1210" s="89">
        <v>1209</v>
      </c>
      <c r="B1210" s="90" t="s">
        <v>1381</v>
      </c>
      <c r="C1210" s="89" t="s">
        <v>167</v>
      </c>
    </row>
    <row r="1211" spans="1:3">
      <c r="A1211" s="89">
        <v>1210</v>
      </c>
      <c r="B1211" s="90" t="s">
        <v>1382</v>
      </c>
      <c r="C1211" s="89" t="s">
        <v>167</v>
      </c>
    </row>
    <row r="1212" spans="1:3">
      <c r="A1212" s="89">
        <v>1211</v>
      </c>
      <c r="B1212" s="90" t="s">
        <v>1383</v>
      </c>
      <c r="C1212" s="89" t="s">
        <v>167</v>
      </c>
    </row>
    <row r="1213" spans="1:3">
      <c r="A1213" s="89">
        <v>1212</v>
      </c>
      <c r="B1213" s="90" t="s">
        <v>1384</v>
      </c>
      <c r="C1213" s="89" t="s">
        <v>167</v>
      </c>
    </row>
    <row r="1214" spans="1:3">
      <c r="A1214" s="89">
        <v>1213</v>
      </c>
      <c r="B1214" s="90" t="s">
        <v>1385</v>
      </c>
      <c r="C1214" s="89" t="s">
        <v>167</v>
      </c>
    </row>
    <row r="1215" spans="1:3">
      <c r="A1215" s="89">
        <v>1214</v>
      </c>
      <c r="B1215" s="90" t="s">
        <v>1386</v>
      </c>
      <c r="C1215" s="89" t="s">
        <v>167</v>
      </c>
    </row>
    <row r="1216" spans="1:3">
      <c r="A1216" s="89">
        <v>1215</v>
      </c>
      <c r="B1216" s="90" t="s">
        <v>1387</v>
      </c>
      <c r="C1216" s="89" t="s">
        <v>167</v>
      </c>
    </row>
    <row r="1217" spans="1:3">
      <c r="A1217" s="89">
        <v>1216</v>
      </c>
      <c r="B1217" s="90" t="s">
        <v>1388</v>
      </c>
      <c r="C1217" s="89" t="s">
        <v>167</v>
      </c>
    </row>
    <row r="1218" spans="1:3">
      <c r="A1218" s="89">
        <v>1217</v>
      </c>
      <c r="B1218" s="90" t="s">
        <v>1389</v>
      </c>
      <c r="C1218" s="89" t="s">
        <v>167</v>
      </c>
    </row>
    <row r="1219" spans="1:3" ht="20">
      <c r="A1219" s="89">
        <v>1218</v>
      </c>
      <c r="B1219" s="90" t="s">
        <v>1390</v>
      </c>
      <c r="C1219" s="89" t="s">
        <v>167</v>
      </c>
    </row>
    <row r="1220" spans="1:3">
      <c r="A1220" s="89">
        <v>1219</v>
      </c>
      <c r="B1220" s="90" t="s">
        <v>1391</v>
      </c>
      <c r="C1220" s="89" t="s">
        <v>167</v>
      </c>
    </row>
    <row r="1221" spans="1:3">
      <c r="A1221" s="89">
        <v>1220</v>
      </c>
      <c r="B1221" s="90" t="s">
        <v>1392</v>
      </c>
      <c r="C1221" s="89" t="s">
        <v>167</v>
      </c>
    </row>
    <row r="1222" spans="1:3">
      <c r="A1222" s="89">
        <v>1221</v>
      </c>
      <c r="B1222" s="90" t="s">
        <v>1393</v>
      </c>
      <c r="C1222" s="89" t="s">
        <v>167</v>
      </c>
    </row>
    <row r="1223" spans="1:3">
      <c r="A1223" s="89">
        <v>1222</v>
      </c>
      <c r="B1223" s="90" t="s">
        <v>1394</v>
      </c>
      <c r="C1223" s="89" t="s">
        <v>167</v>
      </c>
    </row>
    <row r="1224" spans="1:3" ht="20">
      <c r="A1224" s="89">
        <v>1223</v>
      </c>
      <c r="B1224" s="90" t="s">
        <v>1395</v>
      </c>
      <c r="C1224" s="89" t="s">
        <v>167</v>
      </c>
    </row>
    <row r="1225" spans="1:3">
      <c r="A1225" s="89">
        <v>1224</v>
      </c>
      <c r="B1225" s="90" t="s">
        <v>1396</v>
      </c>
      <c r="C1225" s="89" t="s">
        <v>167</v>
      </c>
    </row>
    <row r="1226" spans="1:3">
      <c r="A1226" s="89">
        <v>1225</v>
      </c>
      <c r="B1226" s="90" t="s">
        <v>1397</v>
      </c>
      <c r="C1226" s="89" t="s">
        <v>167</v>
      </c>
    </row>
    <row r="1227" spans="1:3">
      <c r="A1227" s="89">
        <v>1226</v>
      </c>
      <c r="B1227" s="90" t="s">
        <v>1398</v>
      </c>
      <c r="C1227" s="89" t="s">
        <v>167</v>
      </c>
    </row>
    <row r="1228" spans="1:3">
      <c r="A1228" s="89">
        <v>1227</v>
      </c>
      <c r="B1228" s="90" t="s">
        <v>1399</v>
      </c>
      <c r="C1228" s="89" t="s">
        <v>167</v>
      </c>
    </row>
    <row r="1229" spans="1:3">
      <c r="A1229" s="89">
        <v>1228</v>
      </c>
      <c r="B1229" s="90" t="s">
        <v>1400</v>
      </c>
      <c r="C1229" s="89" t="s">
        <v>167</v>
      </c>
    </row>
    <row r="1230" spans="1:3">
      <c r="A1230" s="89">
        <v>1229</v>
      </c>
      <c r="B1230" s="90" t="s">
        <v>1401</v>
      </c>
      <c r="C1230" s="89" t="s">
        <v>167</v>
      </c>
    </row>
    <row r="1231" spans="1:3">
      <c r="A1231" s="89">
        <v>1230</v>
      </c>
      <c r="B1231" s="90" t="s">
        <v>1402</v>
      </c>
      <c r="C1231" s="89" t="s">
        <v>167</v>
      </c>
    </row>
    <row r="1232" spans="1:3">
      <c r="A1232" s="89">
        <v>1231</v>
      </c>
      <c r="B1232" s="90" t="s">
        <v>1403</v>
      </c>
      <c r="C1232" s="89" t="s">
        <v>167</v>
      </c>
    </row>
    <row r="1233" spans="1:3">
      <c r="A1233" s="89">
        <v>1232</v>
      </c>
      <c r="B1233" s="90" t="s">
        <v>1404</v>
      </c>
      <c r="C1233" s="89" t="s">
        <v>167</v>
      </c>
    </row>
    <row r="1234" spans="1:3">
      <c r="A1234" s="89">
        <v>1233</v>
      </c>
      <c r="B1234" s="90" t="s">
        <v>1405</v>
      </c>
      <c r="C1234" s="89" t="s">
        <v>167</v>
      </c>
    </row>
    <row r="1235" spans="1:3">
      <c r="A1235" s="89">
        <v>1234</v>
      </c>
      <c r="B1235" s="90" t="s">
        <v>1406</v>
      </c>
      <c r="C1235" s="89" t="s">
        <v>167</v>
      </c>
    </row>
    <row r="1236" spans="1:3">
      <c r="A1236" s="89">
        <v>1235</v>
      </c>
      <c r="B1236" s="90" t="s">
        <v>1407</v>
      </c>
      <c r="C1236" s="89" t="s">
        <v>167</v>
      </c>
    </row>
    <row r="1237" spans="1:3">
      <c r="A1237" s="89">
        <v>1236</v>
      </c>
      <c r="B1237" s="90" t="s">
        <v>1408</v>
      </c>
      <c r="C1237" s="89" t="s">
        <v>167</v>
      </c>
    </row>
    <row r="1238" spans="1:3">
      <c r="A1238" s="89">
        <v>1237</v>
      </c>
      <c r="B1238" s="90" t="s">
        <v>1409</v>
      </c>
      <c r="C1238" s="89" t="s">
        <v>167</v>
      </c>
    </row>
    <row r="1239" spans="1:3">
      <c r="A1239" s="89">
        <v>1238</v>
      </c>
      <c r="B1239" s="90" t="s">
        <v>1410</v>
      </c>
      <c r="C1239" s="89" t="s">
        <v>167</v>
      </c>
    </row>
    <row r="1240" spans="1:3">
      <c r="A1240" s="89">
        <v>1239</v>
      </c>
      <c r="B1240" s="90" t="s">
        <v>1411</v>
      </c>
      <c r="C1240" s="89" t="s">
        <v>167</v>
      </c>
    </row>
    <row r="1241" spans="1:3">
      <c r="A1241" s="89">
        <v>1240</v>
      </c>
      <c r="B1241" s="90" t="s">
        <v>1412</v>
      </c>
      <c r="C1241" s="89" t="s">
        <v>167</v>
      </c>
    </row>
    <row r="1242" spans="1:3">
      <c r="A1242" s="89">
        <v>1241</v>
      </c>
      <c r="B1242" s="90" t="s">
        <v>1413</v>
      </c>
      <c r="C1242" s="89" t="s">
        <v>167</v>
      </c>
    </row>
    <row r="1243" spans="1:3">
      <c r="A1243" s="89">
        <v>1242</v>
      </c>
      <c r="B1243" s="90" t="s">
        <v>1414</v>
      </c>
      <c r="C1243" s="89" t="s">
        <v>167</v>
      </c>
    </row>
    <row r="1244" spans="1:3">
      <c r="A1244" s="89">
        <v>1243</v>
      </c>
      <c r="B1244" s="90" t="s">
        <v>1415</v>
      </c>
      <c r="C1244" s="89" t="s">
        <v>167</v>
      </c>
    </row>
    <row r="1245" spans="1:3">
      <c r="A1245" s="89">
        <v>1244</v>
      </c>
      <c r="B1245" s="90" t="s">
        <v>1416</v>
      </c>
      <c r="C1245" s="89" t="s">
        <v>167</v>
      </c>
    </row>
    <row r="1246" spans="1:3">
      <c r="A1246" s="89">
        <v>1245</v>
      </c>
      <c r="B1246" s="90" t="s">
        <v>1417</v>
      </c>
      <c r="C1246" s="89" t="s">
        <v>167</v>
      </c>
    </row>
    <row r="1247" spans="1:3">
      <c r="A1247" s="89">
        <v>1246</v>
      </c>
      <c r="B1247" s="90" t="s">
        <v>1418</v>
      </c>
      <c r="C1247" s="89" t="s">
        <v>167</v>
      </c>
    </row>
    <row r="1248" spans="1:3">
      <c r="A1248" s="89">
        <v>1247</v>
      </c>
      <c r="B1248" s="90" t="s">
        <v>1419</v>
      </c>
      <c r="C1248" s="89" t="s">
        <v>167</v>
      </c>
    </row>
    <row r="1249" spans="1:3">
      <c r="A1249" s="89">
        <v>1248</v>
      </c>
      <c r="B1249" s="90" t="s">
        <v>1420</v>
      </c>
      <c r="C1249" s="89" t="s">
        <v>167</v>
      </c>
    </row>
    <row r="1250" spans="1:3">
      <c r="A1250" s="89">
        <v>1249</v>
      </c>
      <c r="B1250" s="90" t="s">
        <v>1421</v>
      </c>
      <c r="C1250" s="89" t="s">
        <v>167</v>
      </c>
    </row>
    <row r="1251" spans="1:3">
      <c r="A1251" s="89">
        <v>1250</v>
      </c>
      <c r="B1251" s="90" t="s">
        <v>1422</v>
      </c>
      <c r="C1251" s="89" t="s">
        <v>167</v>
      </c>
    </row>
    <row r="1252" spans="1:3">
      <c r="A1252" s="89">
        <v>1251</v>
      </c>
      <c r="B1252" s="90" t="s">
        <v>1423</v>
      </c>
      <c r="C1252" s="89" t="s">
        <v>167</v>
      </c>
    </row>
    <row r="1253" spans="1:3">
      <c r="A1253" s="89">
        <v>1252</v>
      </c>
      <c r="B1253" s="90" t="s">
        <v>1424</v>
      </c>
      <c r="C1253" s="89" t="s">
        <v>167</v>
      </c>
    </row>
    <row r="1254" spans="1:3">
      <c r="A1254" s="89">
        <v>1253</v>
      </c>
      <c r="B1254" s="90" t="s">
        <v>1425</v>
      </c>
      <c r="C1254" s="89" t="s">
        <v>167</v>
      </c>
    </row>
    <row r="1255" spans="1:3">
      <c r="A1255" s="89">
        <v>1254</v>
      </c>
      <c r="B1255" s="90" t="s">
        <v>1426</v>
      </c>
      <c r="C1255" s="89" t="s">
        <v>167</v>
      </c>
    </row>
    <row r="1256" spans="1:3">
      <c r="A1256" s="89">
        <v>1255</v>
      </c>
      <c r="B1256" s="90" t="s">
        <v>1427</v>
      </c>
      <c r="C1256" s="89" t="s">
        <v>167</v>
      </c>
    </row>
    <row r="1257" spans="1:3">
      <c r="A1257" s="89">
        <v>1256</v>
      </c>
      <c r="B1257" s="90" t="s">
        <v>1428</v>
      </c>
      <c r="C1257" s="89" t="s">
        <v>167</v>
      </c>
    </row>
    <row r="1258" spans="1:3">
      <c r="A1258" s="89">
        <v>1257</v>
      </c>
      <c r="B1258" s="90" t="s">
        <v>1429</v>
      </c>
      <c r="C1258" s="89" t="s">
        <v>167</v>
      </c>
    </row>
    <row r="1259" spans="1:3">
      <c r="A1259" s="89">
        <v>1258</v>
      </c>
      <c r="B1259" s="90" t="s">
        <v>1430</v>
      </c>
      <c r="C1259" s="89" t="s">
        <v>167</v>
      </c>
    </row>
    <row r="1260" spans="1:3">
      <c r="A1260" s="89">
        <v>1259</v>
      </c>
      <c r="B1260" s="90" t="s">
        <v>1431</v>
      </c>
      <c r="C1260" s="89" t="s">
        <v>167</v>
      </c>
    </row>
    <row r="1261" spans="1:3">
      <c r="A1261" s="89">
        <v>1260</v>
      </c>
      <c r="B1261" s="90" t="s">
        <v>1432</v>
      </c>
      <c r="C1261" s="89" t="s">
        <v>167</v>
      </c>
    </row>
    <row r="1262" spans="1:3">
      <c r="A1262" s="89">
        <v>1261</v>
      </c>
      <c r="B1262" s="90" t="s">
        <v>1433</v>
      </c>
      <c r="C1262" s="89" t="s">
        <v>167</v>
      </c>
    </row>
    <row r="1263" spans="1:3">
      <c r="A1263" s="89">
        <v>1262</v>
      </c>
      <c r="B1263" s="90" t="s">
        <v>1434</v>
      </c>
      <c r="C1263" s="89" t="s">
        <v>167</v>
      </c>
    </row>
    <row r="1264" spans="1:3">
      <c r="A1264" s="89">
        <v>1263</v>
      </c>
      <c r="B1264" s="90" t="s">
        <v>1435</v>
      </c>
      <c r="C1264" s="89" t="s">
        <v>167</v>
      </c>
    </row>
    <row r="1265" spans="1:3">
      <c r="A1265" s="89">
        <v>1264</v>
      </c>
      <c r="B1265" s="90" t="s">
        <v>1436</v>
      </c>
      <c r="C1265" s="89" t="s">
        <v>167</v>
      </c>
    </row>
    <row r="1266" spans="1:3">
      <c r="A1266" s="89">
        <v>1265</v>
      </c>
      <c r="B1266" s="90" t="s">
        <v>1437</v>
      </c>
      <c r="C1266" s="89" t="s">
        <v>167</v>
      </c>
    </row>
    <row r="1267" spans="1:3">
      <c r="A1267" s="89">
        <v>1266</v>
      </c>
      <c r="B1267" s="90" t="s">
        <v>1438</v>
      </c>
      <c r="C1267" s="89" t="s">
        <v>167</v>
      </c>
    </row>
    <row r="1268" spans="1:3">
      <c r="A1268" s="89">
        <v>1267</v>
      </c>
      <c r="B1268" s="90" t="s">
        <v>1439</v>
      </c>
      <c r="C1268" s="89" t="s">
        <v>167</v>
      </c>
    </row>
    <row r="1269" spans="1:3">
      <c r="A1269" s="89">
        <v>1268</v>
      </c>
      <c r="B1269" s="90" t="s">
        <v>1440</v>
      </c>
      <c r="C1269" s="89" t="s">
        <v>167</v>
      </c>
    </row>
    <row r="1270" spans="1:3">
      <c r="A1270" s="89">
        <v>1269</v>
      </c>
      <c r="B1270" s="90" t="s">
        <v>1441</v>
      </c>
      <c r="C1270" s="89" t="s">
        <v>167</v>
      </c>
    </row>
    <row r="1271" spans="1:3">
      <c r="A1271" s="89">
        <v>1270</v>
      </c>
      <c r="B1271" s="90" t="s">
        <v>1442</v>
      </c>
      <c r="C1271" s="89" t="s">
        <v>167</v>
      </c>
    </row>
    <row r="1272" spans="1:3">
      <c r="A1272" s="89">
        <v>1271</v>
      </c>
      <c r="B1272" s="90" t="s">
        <v>1443</v>
      </c>
      <c r="C1272" s="89" t="s">
        <v>167</v>
      </c>
    </row>
    <row r="1273" spans="1:3">
      <c r="A1273" s="89">
        <v>1272</v>
      </c>
      <c r="B1273" s="90" t="s">
        <v>1444</v>
      </c>
      <c r="C1273" s="89" t="s">
        <v>167</v>
      </c>
    </row>
    <row r="1274" spans="1:3">
      <c r="A1274" s="89">
        <v>1273</v>
      </c>
      <c r="B1274" s="90" t="s">
        <v>1445</v>
      </c>
      <c r="C1274" s="89" t="s">
        <v>167</v>
      </c>
    </row>
    <row r="1275" spans="1:3">
      <c r="A1275" s="89">
        <v>1274</v>
      </c>
      <c r="B1275" s="90" t="s">
        <v>1446</v>
      </c>
      <c r="C1275" s="89" t="s">
        <v>167</v>
      </c>
    </row>
    <row r="1276" spans="1:3">
      <c r="A1276" s="89">
        <v>1275</v>
      </c>
      <c r="B1276" s="90" t="s">
        <v>1447</v>
      </c>
      <c r="C1276" s="89" t="s">
        <v>167</v>
      </c>
    </row>
    <row r="1277" spans="1:3">
      <c r="A1277" s="89">
        <v>1276</v>
      </c>
      <c r="B1277" s="90" t="s">
        <v>1448</v>
      </c>
      <c r="C1277" s="89" t="s">
        <v>167</v>
      </c>
    </row>
    <row r="1278" spans="1:3">
      <c r="A1278" s="89">
        <v>1277</v>
      </c>
      <c r="B1278" s="90" t="s">
        <v>1449</v>
      </c>
      <c r="C1278" s="89" t="s">
        <v>167</v>
      </c>
    </row>
    <row r="1279" spans="1:3">
      <c r="A1279" s="89">
        <v>1278</v>
      </c>
      <c r="B1279" s="90" t="s">
        <v>1450</v>
      </c>
      <c r="C1279" s="89" t="s">
        <v>167</v>
      </c>
    </row>
    <row r="1280" spans="1:3">
      <c r="A1280" s="89">
        <v>1279</v>
      </c>
      <c r="B1280" s="90" t="s">
        <v>1451</v>
      </c>
      <c r="C1280" s="89" t="s">
        <v>167</v>
      </c>
    </row>
    <row r="1281" spans="1:3">
      <c r="A1281" s="89">
        <v>1280</v>
      </c>
      <c r="B1281" s="90" t="s">
        <v>1452</v>
      </c>
      <c r="C1281" s="89" t="s">
        <v>167</v>
      </c>
    </row>
    <row r="1282" spans="1:3">
      <c r="A1282" s="89">
        <v>1281</v>
      </c>
      <c r="B1282" s="90" t="s">
        <v>1453</v>
      </c>
      <c r="C1282" s="89" t="s">
        <v>167</v>
      </c>
    </row>
    <row r="1283" spans="1:3">
      <c r="A1283" s="89">
        <v>1282</v>
      </c>
      <c r="B1283" s="90" t="s">
        <v>1454</v>
      </c>
      <c r="C1283" s="89" t="s">
        <v>167</v>
      </c>
    </row>
    <row r="1284" spans="1:3">
      <c r="A1284" s="89">
        <v>1283</v>
      </c>
      <c r="B1284" s="90" t="s">
        <v>1455</v>
      </c>
      <c r="C1284" s="89" t="s">
        <v>167</v>
      </c>
    </row>
    <row r="1285" spans="1:3">
      <c r="A1285" s="89">
        <v>1284</v>
      </c>
      <c r="B1285" s="90" t="s">
        <v>1456</v>
      </c>
      <c r="C1285" s="89" t="s">
        <v>167</v>
      </c>
    </row>
    <row r="1286" spans="1:3">
      <c r="A1286" s="89">
        <v>1285</v>
      </c>
      <c r="B1286" s="90" t="s">
        <v>1457</v>
      </c>
      <c r="C1286" s="89" t="s">
        <v>167</v>
      </c>
    </row>
    <row r="1287" spans="1:3">
      <c r="A1287" s="89">
        <v>1286</v>
      </c>
      <c r="B1287" s="90" t="s">
        <v>1458</v>
      </c>
      <c r="C1287" s="89" t="s">
        <v>167</v>
      </c>
    </row>
    <row r="1288" spans="1:3">
      <c r="A1288" s="89">
        <v>1287</v>
      </c>
      <c r="B1288" s="90" t="s">
        <v>1459</v>
      </c>
      <c r="C1288" s="89" t="s">
        <v>167</v>
      </c>
    </row>
    <row r="1289" spans="1:3" ht="20">
      <c r="A1289" s="89">
        <v>1288</v>
      </c>
      <c r="B1289" s="90" t="s">
        <v>1460</v>
      </c>
      <c r="C1289" s="89" t="s">
        <v>167</v>
      </c>
    </row>
    <row r="1290" spans="1:3">
      <c r="A1290" s="89">
        <v>1289</v>
      </c>
      <c r="B1290" s="90" t="s">
        <v>1461</v>
      </c>
      <c r="C1290" s="89" t="s">
        <v>167</v>
      </c>
    </row>
    <row r="1291" spans="1:3">
      <c r="A1291" s="89">
        <v>1290</v>
      </c>
      <c r="B1291" s="90" t="s">
        <v>1462</v>
      </c>
      <c r="C1291" s="89" t="s">
        <v>167</v>
      </c>
    </row>
    <row r="1292" spans="1:3">
      <c r="A1292" s="89">
        <v>1291</v>
      </c>
      <c r="B1292" s="90" t="s">
        <v>1463</v>
      </c>
      <c r="C1292" s="89" t="s">
        <v>167</v>
      </c>
    </row>
    <row r="1293" spans="1:3">
      <c r="A1293" s="89">
        <v>1292</v>
      </c>
      <c r="B1293" s="90" t="s">
        <v>1464</v>
      </c>
      <c r="C1293" s="89" t="s">
        <v>167</v>
      </c>
    </row>
    <row r="1294" spans="1:3">
      <c r="A1294" s="89">
        <v>1293</v>
      </c>
      <c r="B1294" s="90" t="s">
        <v>1465</v>
      </c>
      <c r="C1294" s="89" t="s">
        <v>167</v>
      </c>
    </row>
    <row r="1295" spans="1:3">
      <c r="A1295" s="89">
        <v>1294</v>
      </c>
      <c r="B1295" s="90" t="s">
        <v>1466</v>
      </c>
      <c r="C1295" s="89" t="s">
        <v>167</v>
      </c>
    </row>
    <row r="1296" spans="1:3">
      <c r="A1296" s="89">
        <v>1295</v>
      </c>
      <c r="B1296" s="90" t="s">
        <v>1467</v>
      </c>
      <c r="C1296" s="89" t="s">
        <v>167</v>
      </c>
    </row>
    <row r="1297" spans="1:3">
      <c r="A1297" s="89">
        <v>1296</v>
      </c>
      <c r="B1297" s="90" t="s">
        <v>1468</v>
      </c>
      <c r="C1297" s="89" t="s">
        <v>167</v>
      </c>
    </row>
    <row r="1298" spans="1:3">
      <c r="A1298" s="89">
        <v>1297</v>
      </c>
      <c r="B1298" s="90" t="s">
        <v>1469</v>
      </c>
      <c r="C1298" s="89" t="s">
        <v>167</v>
      </c>
    </row>
    <row r="1299" spans="1:3">
      <c r="A1299" s="89">
        <v>1298</v>
      </c>
      <c r="B1299" s="90" t="s">
        <v>1470</v>
      </c>
      <c r="C1299" s="89" t="s">
        <v>167</v>
      </c>
    </row>
    <row r="1300" spans="1:3">
      <c r="A1300" s="89">
        <v>1299</v>
      </c>
      <c r="B1300" s="90" t="s">
        <v>1471</v>
      </c>
      <c r="C1300" s="89" t="s">
        <v>167</v>
      </c>
    </row>
    <row r="1301" spans="1:3">
      <c r="A1301" s="89">
        <v>1300</v>
      </c>
      <c r="B1301" s="90" t="s">
        <v>1472</v>
      </c>
      <c r="C1301" s="89" t="s">
        <v>167</v>
      </c>
    </row>
    <row r="1302" spans="1:3">
      <c r="A1302" s="89">
        <v>1301</v>
      </c>
      <c r="B1302" s="90" t="s">
        <v>1473</v>
      </c>
      <c r="C1302" s="89" t="s">
        <v>167</v>
      </c>
    </row>
    <row r="1303" spans="1:3">
      <c r="A1303" s="89">
        <v>1302</v>
      </c>
      <c r="B1303" s="90" t="s">
        <v>1474</v>
      </c>
      <c r="C1303" s="89" t="s">
        <v>167</v>
      </c>
    </row>
    <row r="1304" spans="1:3">
      <c r="A1304" s="89">
        <v>1303</v>
      </c>
      <c r="B1304" s="90" t="s">
        <v>1475</v>
      </c>
      <c r="C1304" s="89" t="s">
        <v>167</v>
      </c>
    </row>
    <row r="1305" spans="1:3">
      <c r="A1305" s="89">
        <v>1304</v>
      </c>
      <c r="B1305" s="90" t="s">
        <v>1476</v>
      </c>
      <c r="C1305" s="89" t="s">
        <v>167</v>
      </c>
    </row>
    <row r="1306" spans="1:3">
      <c r="A1306" s="89">
        <v>1305</v>
      </c>
      <c r="B1306" s="90" t="s">
        <v>1477</v>
      </c>
      <c r="C1306" s="89" t="s">
        <v>167</v>
      </c>
    </row>
    <row r="1307" spans="1:3">
      <c r="A1307" s="89">
        <v>1306</v>
      </c>
      <c r="B1307" s="90" t="s">
        <v>1478</v>
      </c>
      <c r="C1307" s="89" t="s">
        <v>167</v>
      </c>
    </row>
    <row r="1308" spans="1:3">
      <c r="A1308" s="89">
        <v>1307</v>
      </c>
      <c r="B1308" s="90" t="s">
        <v>1479</v>
      </c>
      <c r="C1308" s="89" t="s">
        <v>167</v>
      </c>
    </row>
    <row r="1309" spans="1:3">
      <c r="A1309" s="89">
        <v>1308</v>
      </c>
      <c r="B1309" s="90" t="s">
        <v>1480</v>
      </c>
      <c r="C1309" s="89" t="s">
        <v>167</v>
      </c>
    </row>
    <row r="1310" spans="1:3">
      <c r="A1310" s="89">
        <v>1309</v>
      </c>
      <c r="B1310" s="90" t="s">
        <v>1481</v>
      </c>
      <c r="C1310" s="89" t="s">
        <v>167</v>
      </c>
    </row>
    <row r="1311" spans="1:3">
      <c r="A1311" s="89">
        <v>1310</v>
      </c>
      <c r="B1311" s="90" t="s">
        <v>1482</v>
      </c>
      <c r="C1311" s="89" t="s">
        <v>167</v>
      </c>
    </row>
    <row r="1312" spans="1:3">
      <c r="A1312" s="89">
        <v>1311</v>
      </c>
      <c r="B1312" s="90" t="s">
        <v>1483</v>
      </c>
      <c r="C1312" s="89" t="s">
        <v>167</v>
      </c>
    </row>
    <row r="1313" spans="1:3">
      <c r="A1313" s="89">
        <v>1312</v>
      </c>
      <c r="B1313" s="90" t="s">
        <v>1484</v>
      </c>
      <c r="C1313" s="89" t="s">
        <v>167</v>
      </c>
    </row>
    <row r="1314" spans="1:3">
      <c r="A1314" s="89">
        <v>1313</v>
      </c>
      <c r="B1314" s="90" t="s">
        <v>1485</v>
      </c>
      <c r="C1314" s="89" t="s">
        <v>167</v>
      </c>
    </row>
    <row r="1315" spans="1:3">
      <c r="A1315" s="89">
        <v>1314</v>
      </c>
      <c r="B1315" s="90" t="s">
        <v>1486</v>
      </c>
      <c r="C1315" s="89" t="s">
        <v>167</v>
      </c>
    </row>
    <row r="1316" spans="1:3">
      <c r="A1316" s="89">
        <v>1315</v>
      </c>
      <c r="B1316" s="90" t="s">
        <v>1487</v>
      </c>
      <c r="C1316" s="89" t="s">
        <v>167</v>
      </c>
    </row>
    <row r="1317" spans="1:3">
      <c r="A1317" s="89">
        <v>1316</v>
      </c>
      <c r="B1317" s="90" t="s">
        <v>1488</v>
      </c>
      <c r="C1317" s="89" t="s">
        <v>167</v>
      </c>
    </row>
    <row r="1318" spans="1:3">
      <c r="A1318" s="89">
        <v>1317</v>
      </c>
      <c r="B1318" s="90" t="s">
        <v>1489</v>
      </c>
      <c r="C1318" s="89" t="s">
        <v>167</v>
      </c>
    </row>
    <row r="1319" spans="1:3">
      <c r="A1319" s="89">
        <v>1318</v>
      </c>
      <c r="B1319" s="90" t="s">
        <v>1490</v>
      </c>
      <c r="C1319" s="89" t="s">
        <v>167</v>
      </c>
    </row>
    <row r="1320" spans="1:3">
      <c r="A1320" s="89">
        <v>1319</v>
      </c>
      <c r="B1320" s="90" t="s">
        <v>1491</v>
      </c>
      <c r="C1320" s="89" t="s">
        <v>167</v>
      </c>
    </row>
    <row r="1321" spans="1:3">
      <c r="A1321" s="89">
        <v>1320</v>
      </c>
      <c r="B1321" s="90" t="s">
        <v>1492</v>
      </c>
      <c r="C1321" s="89" t="s">
        <v>167</v>
      </c>
    </row>
    <row r="1322" spans="1:3">
      <c r="A1322" s="89">
        <v>1321</v>
      </c>
      <c r="B1322" s="90" t="s">
        <v>1493</v>
      </c>
      <c r="C1322" s="89" t="s">
        <v>167</v>
      </c>
    </row>
    <row r="1323" spans="1:3">
      <c r="A1323" s="89">
        <v>1322</v>
      </c>
      <c r="B1323" s="90" t="s">
        <v>1494</v>
      </c>
      <c r="C1323" s="89" t="s">
        <v>167</v>
      </c>
    </row>
    <row r="1324" spans="1:3">
      <c r="A1324" s="89">
        <v>1323</v>
      </c>
      <c r="B1324" s="90" t="s">
        <v>1495</v>
      </c>
      <c r="C1324" s="89" t="s">
        <v>167</v>
      </c>
    </row>
    <row r="1325" spans="1:3">
      <c r="A1325" s="89">
        <v>1324</v>
      </c>
      <c r="B1325" s="90" t="s">
        <v>1496</v>
      </c>
      <c r="C1325" s="89" t="s">
        <v>167</v>
      </c>
    </row>
    <row r="1326" spans="1:3">
      <c r="A1326" s="89">
        <v>1325</v>
      </c>
      <c r="B1326" s="90" t="s">
        <v>1497</v>
      </c>
      <c r="C1326" s="89" t="s">
        <v>167</v>
      </c>
    </row>
    <row r="1327" spans="1:3">
      <c r="A1327" s="89">
        <v>1326</v>
      </c>
      <c r="B1327" s="90" t="s">
        <v>1498</v>
      </c>
      <c r="C1327" s="89" t="s">
        <v>167</v>
      </c>
    </row>
    <row r="1328" spans="1:3">
      <c r="A1328" s="89">
        <v>1327</v>
      </c>
      <c r="B1328" s="90" t="s">
        <v>1499</v>
      </c>
      <c r="C1328" s="89" t="s">
        <v>167</v>
      </c>
    </row>
    <row r="1329" spans="1:3">
      <c r="A1329" s="89">
        <v>1328</v>
      </c>
      <c r="B1329" s="90" t="s">
        <v>1500</v>
      </c>
      <c r="C1329" s="89" t="s">
        <v>167</v>
      </c>
    </row>
    <row r="1330" spans="1:3">
      <c r="A1330" s="89">
        <v>1329</v>
      </c>
      <c r="B1330" s="90" t="s">
        <v>1501</v>
      </c>
      <c r="C1330" s="89" t="s">
        <v>167</v>
      </c>
    </row>
    <row r="1331" spans="1:3">
      <c r="A1331" s="89">
        <v>1330</v>
      </c>
      <c r="B1331" s="90" t="s">
        <v>1502</v>
      </c>
      <c r="C1331" s="89" t="s">
        <v>167</v>
      </c>
    </row>
    <row r="1332" spans="1:3">
      <c r="A1332" s="89">
        <v>1331</v>
      </c>
      <c r="B1332" s="90" t="s">
        <v>1503</v>
      </c>
      <c r="C1332" s="89" t="s">
        <v>167</v>
      </c>
    </row>
    <row r="1333" spans="1:3">
      <c r="A1333" s="89">
        <v>1332</v>
      </c>
      <c r="B1333" s="90" t="s">
        <v>1504</v>
      </c>
      <c r="C1333" s="89" t="s">
        <v>167</v>
      </c>
    </row>
    <row r="1334" spans="1:3">
      <c r="A1334" s="89">
        <v>1333</v>
      </c>
      <c r="B1334" s="90" t="s">
        <v>1505</v>
      </c>
      <c r="C1334" s="89" t="s">
        <v>167</v>
      </c>
    </row>
    <row r="1335" spans="1:3">
      <c r="A1335" s="89">
        <v>1334</v>
      </c>
      <c r="B1335" s="90" t="s">
        <v>1506</v>
      </c>
      <c r="C1335" s="89" t="s">
        <v>167</v>
      </c>
    </row>
    <row r="1336" spans="1:3">
      <c r="A1336" s="89">
        <v>1335</v>
      </c>
      <c r="B1336" s="90" t="s">
        <v>1507</v>
      </c>
      <c r="C1336" s="89" t="s">
        <v>167</v>
      </c>
    </row>
    <row r="1337" spans="1:3">
      <c r="A1337" s="89">
        <v>1336</v>
      </c>
      <c r="B1337" s="90" t="s">
        <v>1508</v>
      </c>
      <c r="C1337" s="89" t="s">
        <v>167</v>
      </c>
    </row>
    <row r="1338" spans="1:3">
      <c r="A1338" s="89">
        <v>1337</v>
      </c>
      <c r="B1338" s="90" t="s">
        <v>1509</v>
      </c>
      <c r="C1338" s="89" t="s">
        <v>167</v>
      </c>
    </row>
    <row r="1339" spans="1:3">
      <c r="A1339" s="89">
        <v>1338</v>
      </c>
      <c r="B1339" s="90" t="s">
        <v>1510</v>
      </c>
      <c r="C1339" s="89" t="s">
        <v>167</v>
      </c>
    </row>
    <row r="1340" spans="1:3">
      <c r="A1340" s="89">
        <v>1339</v>
      </c>
      <c r="B1340" s="90" t="s">
        <v>1511</v>
      </c>
      <c r="C1340" s="89" t="s">
        <v>428</v>
      </c>
    </row>
    <row r="1341" spans="1:3">
      <c r="A1341" s="89">
        <v>1340</v>
      </c>
      <c r="B1341" s="90" t="s">
        <v>1512</v>
      </c>
      <c r="C1341" s="89" t="s">
        <v>428</v>
      </c>
    </row>
    <row r="1342" spans="1:3">
      <c r="A1342" s="89">
        <v>1341</v>
      </c>
      <c r="B1342" s="90" t="s">
        <v>1513</v>
      </c>
      <c r="C1342" s="89" t="s">
        <v>428</v>
      </c>
    </row>
    <row r="1343" spans="1:3">
      <c r="A1343" s="89">
        <v>1342</v>
      </c>
      <c r="B1343" s="90" t="s">
        <v>1514</v>
      </c>
      <c r="C1343" s="89" t="s">
        <v>428</v>
      </c>
    </row>
    <row r="1344" spans="1:3">
      <c r="A1344" s="89">
        <v>1343</v>
      </c>
      <c r="B1344" s="90" t="s">
        <v>1515</v>
      </c>
      <c r="C1344" s="89" t="s">
        <v>428</v>
      </c>
    </row>
    <row r="1345" spans="1:3">
      <c r="A1345" s="89">
        <v>1344</v>
      </c>
      <c r="B1345" s="90" t="s">
        <v>1516</v>
      </c>
      <c r="C1345" s="89" t="s">
        <v>428</v>
      </c>
    </row>
    <row r="1346" spans="1:3">
      <c r="A1346" s="89">
        <v>1345</v>
      </c>
      <c r="B1346" s="90" t="s">
        <v>1517</v>
      </c>
      <c r="C1346" s="89" t="s">
        <v>428</v>
      </c>
    </row>
    <row r="1347" spans="1:3">
      <c r="A1347" s="89">
        <v>1346</v>
      </c>
      <c r="B1347" s="90" t="s">
        <v>1518</v>
      </c>
      <c r="C1347" s="89" t="s">
        <v>428</v>
      </c>
    </row>
    <row r="1348" spans="1:3">
      <c r="A1348" s="89">
        <v>1347</v>
      </c>
      <c r="B1348" s="90" t="s">
        <v>1519</v>
      </c>
      <c r="C1348" s="89" t="s">
        <v>428</v>
      </c>
    </row>
    <row r="1349" spans="1:3">
      <c r="A1349" s="89">
        <v>1348</v>
      </c>
      <c r="B1349" s="90" t="s">
        <v>1520</v>
      </c>
      <c r="C1349" s="89" t="s">
        <v>428</v>
      </c>
    </row>
    <row r="1350" spans="1:3">
      <c r="A1350" s="89">
        <v>1349</v>
      </c>
      <c r="B1350" s="90" t="s">
        <v>1521</v>
      </c>
      <c r="C1350" s="89" t="s">
        <v>167</v>
      </c>
    </row>
    <row r="1351" spans="1:3">
      <c r="A1351" s="89">
        <v>1350</v>
      </c>
      <c r="B1351" s="90" t="s">
        <v>1522</v>
      </c>
      <c r="C1351" s="89" t="s">
        <v>428</v>
      </c>
    </row>
    <row r="1352" spans="1:3">
      <c r="A1352" s="89">
        <v>1351</v>
      </c>
      <c r="B1352" s="90" t="s">
        <v>1523</v>
      </c>
      <c r="C1352" s="89" t="s">
        <v>167</v>
      </c>
    </row>
    <row r="1353" spans="1:3">
      <c r="A1353" s="89">
        <v>1352</v>
      </c>
      <c r="B1353" s="90" t="s">
        <v>1524</v>
      </c>
      <c r="C1353" s="89" t="s">
        <v>428</v>
      </c>
    </row>
    <row r="1354" spans="1:3">
      <c r="A1354" s="89">
        <v>1353</v>
      </c>
      <c r="B1354" s="90" t="s">
        <v>1525</v>
      </c>
      <c r="C1354" s="89" t="s">
        <v>428</v>
      </c>
    </row>
    <row r="1355" spans="1:3">
      <c r="A1355" s="89">
        <v>1354</v>
      </c>
      <c r="B1355" s="90" t="s">
        <v>1526</v>
      </c>
      <c r="C1355" s="89" t="s">
        <v>428</v>
      </c>
    </row>
    <row r="1356" spans="1:3">
      <c r="A1356" s="89">
        <v>1355</v>
      </c>
      <c r="B1356" s="90" t="s">
        <v>1527</v>
      </c>
      <c r="C1356" s="89" t="s">
        <v>428</v>
      </c>
    </row>
    <row r="1357" spans="1:3">
      <c r="A1357" s="89">
        <v>1356</v>
      </c>
      <c r="B1357" s="90" t="s">
        <v>1528</v>
      </c>
      <c r="C1357" s="89" t="s">
        <v>428</v>
      </c>
    </row>
    <row r="1358" spans="1:3">
      <c r="A1358" s="89">
        <v>1357</v>
      </c>
      <c r="B1358" s="90" t="s">
        <v>1529</v>
      </c>
      <c r="C1358" s="89" t="s">
        <v>428</v>
      </c>
    </row>
    <row r="1359" spans="1:3">
      <c r="A1359" s="89">
        <v>1358</v>
      </c>
      <c r="B1359" s="90" t="s">
        <v>1530</v>
      </c>
      <c r="C1359" s="89" t="s">
        <v>428</v>
      </c>
    </row>
    <row r="1360" spans="1:3">
      <c r="A1360" s="89">
        <v>1359</v>
      </c>
      <c r="B1360" s="90" t="s">
        <v>1531</v>
      </c>
      <c r="C1360" s="89" t="s">
        <v>428</v>
      </c>
    </row>
    <row r="1361" spans="1:3">
      <c r="A1361" s="89">
        <v>1360</v>
      </c>
      <c r="B1361" s="90" t="s">
        <v>1532</v>
      </c>
      <c r="C1361" s="89" t="s">
        <v>428</v>
      </c>
    </row>
    <row r="1362" spans="1:3">
      <c r="A1362" s="89">
        <v>1361</v>
      </c>
      <c r="B1362" s="90" t="s">
        <v>1533</v>
      </c>
      <c r="C1362" s="89" t="s">
        <v>167</v>
      </c>
    </row>
    <row r="1363" spans="1:3">
      <c r="A1363" s="89">
        <v>1362</v>
      </c>
      <c r="B1363" s="90" t="s">
        <v>1534</v>
      </c>
      <c r="C1363" s="89" t="s">
        <v>428</v>
      </c>
    </row>
    <row r="1364" spans="1:3">
      <c r="A1364" s="89">
        <v>1363</v>
      </c>
      <c r="B1364" s="90" t="s">
        <v>1535</v>
      </c>
      <c r="C1364" s="89" t="s">
        <v>428</v>
      </c>
    </row>
    <row r="1365" spans="1:3">
      <c r="A1365" s="89">
        <v>1364</v>
      </c>
      <c r="B1365" s="90" t="s">
        <v>1536</v>
      </c>
      <c r="C1365" s="89" t="s">
        <v>428</v>
      </c>
    </row>
    <row r="1366" spans="1:3">
      <c r="A1366" s="89">
        <v>1365</v>
      </c>
      <c r="B1366" s="90" t="s">
        <v>1537</v>
      </c>
      <c r="C1366" s="89" t="s">
        <v>428</v>
      </c>
    </row>
    <row r="1367" spans="1:3">
      <c r="A1367" s="89">
        <v>1366</v>
      </c>
      <c r="B1367" s="90" t="s">
        <v>1538</v>
      </c>
      <c r="C1367" s="89" t="s">
        <v>428</v>
      </c>
    </row>
    <row r="1368" spans="1:3">
      <c r="A1368" s="89">
        <v>1367</v>
      </c>
      <c r="B1368" s="90" t="s">
        <v>1539</v>
      </c>
      <c r="C1368" s="89" t="s">
        <v>428</v>
      </c>
    </row>
    <row r="1369" spans="1:3">
      <c r="A1369" s="89">
        <v>1368</v>
      </c>
      <c r="B1369" s="90" t="s">
        <v>1540</v>
      </c>
      <c r="C1369" s="89" t="s">
        <v>428</v>
      </c>
    </row>
    <row r="1370" spans="1:3">
      <c r="A1370" s="89">
        <v>1369</v>
      </c>
      <c r="B1370" s="90" t="s">
        <v>1541</v>
      </c>
      <c r="C1370" s="89" t="s">
        <v>428</v>
      </c>
    </row>
    <row r="1371" spans="1:3">
      <c r="A1371" s="89">
        <v>1370</v>
      </c>
      <c r="B1371" s="90" t="s">
        <v>1542</v>
      </c>
      <c r="C1371" s="89" t="s">
        <v>428</v>
      </c>
    </row>
    <row r="1372" spans="1:3">
      <c r="A1372" s="89">
        <v>1371</v>
      </c>
      <c r="B1372" s="90" t="s">
        <v>1543</v>
      </c>
      <c r="C1372" s="89" t="s">
        <v>428</v>
      </c>
    </row>
    <row r="1373" spans="1:3">
      <c r="A1373" s="89">
        <v>1372</v>
      </c>
      <c r="B1373" s="90" t="s">
        <v>1544</v>
      </c>
      <c r="C1373" s="89" t="s">
        <v>428</v>
      </c>
    </row>
    <row r="1374" spans="1:3">
      <c r="A1374" s="89">
        <v>1373</v>
      </c>
      <c r="B1374" s="90" t="s">
        <v>1545</v>
      </c>
      <c r="C1374" s="89" t="s">
        <v>428</v>
      </c>
    </row>
    <row r="1375" spans="1:3">
      <c r="A1375" s="89">
        <v>1374</v>
      </c>
      <c r="B1375" s="90" t="s">
        <v>1546</v>
      </c>
      <c r="C1375" s="89" t="s">
        <v>428</v>
      </c>
    </row>
    <row r="1376" spans="1:3">
      <c r="A1376" s="89">
        <v>1375</v>
      </c>
      <c r="B1376" s="90" t="s">
        <v>1547</v>
      </c>
      <c r="C1376" s="89" t="s">
        <v>428</v>
      </c>
    </row>
    <row r="1377" spans="1:3">
      <c r="A1377" s="89">
        <v>1376</v>
      </c>
      <c r="B1377" s="90" t="s">
        <v>1548</v>
      </c>
      <c r="C1377" s="89" t="s">
        <v>428</v>
      </c>
    </row>
    <row r="1378" spans="1:3">
      <c r="A1378" s="89">
        <v>1377</v>
      </c>
      <c r="B1378" s="90" t="s">
        <v>1549</v>
      </c>
      <c r="C1378" s="89" t="s">
        <v>428</v>
      </c>
    </row>
    <row r="1379" spans="1:3">
      <c r="A1379" s="89">
        <v>1378</v>
      </c>
      <c r="B1379" s="90" t="s">
        <v>1550</v>
      </c>
      <c r="C1379" s="89" t="s">
        <v>428</v>
      </c>
    </row>
    <row r="1380" spans="1:3">
      <c r="A1380" s="89">
        <v>1379</v>
      </c>
      <c r="B1380" s="90" t="s">
        <v>1551</v>
      </c>
      <c r="C1380" s="89" t="s">
        <v>428</v>
      </c>
    </row>
    <row r="1381" spans="1:3">
      <c r="A1381" s="89">
        <v>1380</v>
      </c>
      <c r="B1381" s="90" t="s">
        <v>1552</v>
      </c>
      <c r="C1381" s="89" t="s">
        <v>428</v>
      </c>
    </row>
    <row r="1382" spans="1:3">
      <c r="A1382" s="89">
        <v>1381</v>
      </c>
      <c r="B1382" s="90" t="s">
        <v>1553</v>
      </c>
      <c r="C1382" s="89" t="s">
        <v>167</v>
      </c>
    </row>
    <row r="1383" spans="1:3">
      <c r="A1383" s="89">
        <v>1382</v>
      </c>
      <c r="B1383" s="90" t="s">
        <v>1554</v>
      </c>
      <c r="C1383" s="89" t="s">
        <v>167</v>
      </c>
    </row>
    <row r="1384" spans="1:3">
      <c r="A1384" s="89">
        <v>1383</v>
      </c>
      <c r="B1384" s="90" t="s">
        <v>1555</v>
      </c>
      <c r="C1384" s="89" t="s">
        <v>167</v>
      </c>
    </row>
    <row r="1385" spans="1:3">
      <c r="A1385" s="89">
        <v>1384</v>
      </c>
      <c r="B1385" s="90" t="s">
        <v>1556</v>
      </c>
      <c r="C1385" s="89" t="s">
        <v>167</v>
      </c>
    </row>
    <row r="1386" spans="1:3">
      <c r="A1386" s="89">
        <v>1385</v>
      </c>
      <c r="B1386" s="90" t="s">
        <v>1557</v>
      </c>
      <c r="C1386" s="89" t="s">
        <v>167</v>
      </c>
    </row>
    <row r="1387" spans="1:3">
      <c r="A1387" s="89">
        <v>1386</v>
      </c>
      <c r="B1387" s="90" t="s">
        <v>1558</v>
      </c>
      <c r="C1387" s="89" t="s">
        <v>167</v>
      </c>
    </row>
    <row r="1388" spans="1:3">
      <c r="A1388" s="89">
        <v>1387</v>
      </c>
      <c r="B1388" s="90" t="s">
        <v>1559</v>
      </c>
      <c r="C1388" s="89" t="s">
        <v>167</v>
      </c>
    </row>
    <row r="1389" spans="1:3">
      <c r="A1389" s="89">
        <v>1388</v>
      </c>
      <c r="B1389" s="90" t="s">
        <v>1560</v>
      </c>
      <c r="C1389" s="89" t="s">
        <v>167</v>
      </c>
    </row>
    <row r="1390" spans="1:3">
      <c r="A1390" s="89">
        <v>1389</v>
      </c>
      <c r="B1390" s="90" t="s">
        <v>1561</v>
      </c>
      <c r="C1390" s="89" t="s">
        <v>428</v>
      </c>
    </row>
    <row r="1391" spans="1:3">
      <c r="A1391" s="89">
        <v>1390</v>
      </c>
      <c r="B1391" s="90" t="s">
        <v>1562</v>
      </c>
      <c r="C1391" s="89" t="s">
        <v>167</v>
      </c>
    </row>
    <row r="1392" spans="1:3">
      <c r="A1392" s="89">
        <v>1391</v>
      </c>
      <c r="B1392" s="90" t="s">
        <v>1563</v>
      </c>
      <c r="C1392" s="89" t="s">
        <v>167</v>
      </c>
    </row>
    <row r="1393" spans="1:3">
      <c r="A1393" s="89">
        <v>1392</v>
      </c>
      <c r="B1393" s="90" t="s">
        <v>1564</v>
      </c>
      <c r="C1393" s="89" t="s">
        <v>167</v>
      </c>
    </row>
    <row r="1394" spans="1:3">
      <c r="A1394" s="89">
        <v>1393</v>
      </c>
      <c r="B1394" s="90" t="s">
        <v>1565</v>
      </c>
      <c r="C1394" s="89" t="s">
        <v>167</v>
      </c>
    </row>
    <row r="1395" spans="1:3">
      <c r="A1395" s="89">
        <v>1394</v>
      </c>
      <c r="B1395" s="90" t="s">
        <v>1566</v>
      </c>
      <c r="C1395" s="89" t="s">
        <v>428</v>
      </c>
    </row>
    <row r="1396" spans="1:3">
      <c r="A1396" s="89">
        <v>1395</v>
      </c>
      <c r="B1396" s="90" t="s">
        <v>1567</v>
      </c>
      <c r="C1396" s="89" t="s">
        <v>428</v>
      </c>
    </row>
    <row r="1397" spans="1:3">
      <c r="A1397" s="89">
        <v>1396</v>
      </c>
      <c r="B1397" s="90" t="s">
        <v>1568</v>
      </c>
      <c r="C1397" s="89" t="s">
        <v>428</v>
      </c>
    </row>
    <row r="1398" spans="1:3">
      <c r="A1398" s="89">
        <v>1397</v>
      </c>
      <c r="B1398" s="90" t="s">
        <v>1569</v>
      </c>
      <c r="C1398" s="89" t="s">
        <v>428</v>
      </c>
    </row>
    <row r="1399" spans="1:3">
      <c r="A1399" s="89">
        <v>1398</v>
      </c>
      <c r="B1399" s="90" t="s">
        <v>1570</v>
      </c>
      <c r="C1399" s="89" t="s">
        <v>428</v>
      </c>
    </row>
    <row r="1400" spans="1:3">
      <c r="A1400" s="89">
        <v>1399</v>
      </c>
      <c r="B1400" s="90" t="s">
        <v>1571</v>
      </c>
      <c r="C1400" s="89" t="s">
        <v>428</v>
      </c>
    </row>
    <row r="1401" spans="1:3">
      <c r="A1401" s="89">
        <v>1400</v>
      </c>
      <c r="B1401" s="90" t="s">
        <v>1572</v>
      </c>
      <c r="C1401" s="89" t="s">
        <v>167</v>
      </c>
    </row>
    <row r="1402" spans="1:3">
      <c r="A1402" s="89">
        <v>1401</v>
      </c>
      <c r="B1402" s="90" t="s">
        <v>1573</v>
      </c>
      <c r="C1402" s="89" t="s">
        <v>167</v>
      </c>
    </row>
    <row r="1403" spans="1:3">
      <c r="A1403" s="89">
        <v>1402</v>
      </c>
      <c r="B1403" s="90" t="s">
        <v>1574</v>
      </c>
      <c r="C1403" s="89" t="s">
        <v>167</v>
      </c>
    </row>
    <row r="1404" spans="1:3">
      <c r="A1404" s="89">
        <v>1403</v>
      </c>
      <c r="B1404" s="90" t="s">
        <v>1575</v>
      </c>
      <c r="C1404" s="89" t="s">
        <v>167</v>
      </c>
    </row>
    <row r="1405" spans="1:3">
      <c r="A1405" s="89">
        <v>1404</v>
      </c>
      <c r="B1405" s="90" t="s">
        <v>1576</v>
      </c>
      <c r="C1405" s="89" t="s">
        <v>167</v>
      </c>
    </row>
    <row r="1406" spans="1:3">
      <c r="A1406" s="89">
        <v>1405</v>
      </c>
      <c r="B1406" s="90" t="s">
        <v>1577</v>
      </c>
      <c r="C1406" s="89" t="s">
        <v>167</v>
      </c>
    </row>
    <row r="1407" spans="1:3">
      <c r="A1407" s="89">
        <v>1406</v>
      </c>
      <c r="B1407" s="90" t="s">
        <v>1578</v>
      </c>
      <c r="C1407" s="89" t="s">
        <v>167</v>
      </c>
    </row>
    <row r="1408" spans="1:3">
      <c r="A1408" s="89">
        <v>1407</v>
      </c>
      <c r="B1408" s="90" t="s">
        <v>1579</v>
      </c>
      <c r="C1408" s="89" t="s">
        <v>167</v>
      </c>
    </row>
    <row r="1409" spans="1:3">
      <c r="A1409" s="89">
        <v>1408</v>
      </c>
      <c r="B1409" s="90" t="s">
        <v>1580</v>
      </c>
      <c r="C1409" s="89" t="s">
        <v>167</v>
      </c>
    </row>
    <row r="1410" spans="1:3">
      <c r="A1410" s="89">
        <v>1409</v>
      </c>
      <c r="B1410" s="90" t="s">
        <v>1581</v>
      </c>
      <c r="C1410" s="89" t="s">
        <v>167</v>
      </c>
    </row>
    <row r="1411" spans="1:3">
      <c r="A1411" s="89">
        <v>1410</v>
      </c>
      <c r="B1411" s="90" t="s">
        <v>1582</v>
      </c>
      <c r="C1411" s="89" t="s">
        <v>167</v>
      </c>
    </row>
    <row r="1412" spans="1:3">
      <c r="A1412" s="89">
        <v>1411</v>
      </c>
      <c r="B1412" s="90" t="s">
        <v>1583</v>
      </c>
      <c r="C1412" s="89" t="s">
        <v>167</v>
      </c>
    </row>
    <row r="1413" spans="1:3">
      <c r="A1413" s="89">
        <v>1412</v>
      </c>
      <c r="B1413" s="90" t="s">
        <v>1584</v>
      </c>
      <c r="C1413" s="89" t="s">
        <v>167</v>
      </c>
    </row>
    <row r="1414" spans="1:3">
      <c r="A1414" s="89">
        <v>1413</v>
      </c>
      <c r="B1414" s="90" t="s">
        <v>1585</v>
      </c>
      <c r="C1414" s="89" t="s">
        <v>167</v>
      </c>
    </row>
    <row r="1415" spans="1:3">
      <c r="A1415" s="89">
        <v>1414</v>
      </c>
      <c r="B1415" s="90" t="s">
        <v>1586</v>
      </c>
      <c r="C1415" s="89" t="s">
        <v>167</v>
      </c>
    </row>
    <row r="1416" spans="1:3">
      <c r="A1416" s="89">
        <v>1415</v>
      </c>
      <c r="B1416" s="90" t="s">
        <v>1587</v>
      </c>
      <c r="C1416" s="89" t="s">
        <v>167</v>
      </c>
    </row>
    <row r="1417" spans="1:3">
      <c r="A1417" s="89">
        <v>1416</v>
      </c>
      <c r="B1417" s="90" t="s">
        <v>1588</v>
      </c>
      <c r="C1417" s="89" t="s">
        <v>167</v>
      </c>
    </row>
    <row r="1418" spans="1:3">
      <c r="A1418" s="89">
        <v>1417</v>
      </c>
      <c r="B1418" s="90" t="s">
        <v>1589</v>
      </c>
      <c r="C1418" s="89" t="s">
        <v>428</v>
      </c>
    </row>
    <row r="1419" spans="1:3">
      <c r="A1419" s="89">
        <v>1418</v>
      </c>
      <c r="B1419" s="90" t="s">
        <v>1590</v>
      </c>
      <c r="C1419" s="89" t="s">
        <v>428</v>
      </c>
    </row>
    <row r="1420" spans="1:3">
      <c r="A1420" s="89">
        <v>1419</v>
      </c>
      <c r="B1420" s="90" t="s">
        <v>1591</v>
      </c>
      <c r="C1420" s="89" t="s">
        <v>428</v>
      </c>
    </row>
    <row r="1421" spans="1:3">
      <c r="A1421" s="89">
        <v>1420</v>
      </c>
      <c r="B1421" s="90" t="s">
        <v>1592</v>
      </c>
      <c r="C1421" s="89" t="s">
        <v>428</v>
      </c>
    </row>
    <row r="1422" spans="1:3">
      <c r="A1422" s="89">
        <v>1421</v>
      </c>
      <c r="B1422" s="90" t="s">
        <v>1593</v>
      </c>
      <c r="C1422" s="89" t="s">
        <v>428</v>
      </c>
    </row>
    <row r="1423" spans="1:3">
      <c r="A1423" s="89">
        <v>1422</v>
      </c>
      <c r="B1423" s="90" t="s">
        <v>1594</v>
      </c>
      <c r="C1423" s="89" t="s">
        <v>167</v>
      </c>
    </row>
    <row r="1424" spans="1:3">
      <c r="A1424" s="89">
        <v>1423</v>
      </c>
      <c r="B1424" s="90" t="s">
        <v>1595</v>
      </c>
      <c r="C1424" s="89" t="s">
        <v>167</v>
      </c>
    </row>
    <row r="1425" spans="1:3">
      <c r="A1425" s="89">
        <v>1424</v>
      </c>
      <c r="B1425" s="90" t="s">
        <v>1596</v>
      </c>
      <c r="C1425" s="89" t="s">
        <v>167</v>
      </c>
    </row>
    <row r="1426" spans="1:3">
      <c r="A1426" s="89">
        <v>1425</v>
      </c>
      <c r="B1426" s="90" t="s">
        <v>1597</v>
      </c>
      <c r="C1426" s="89" t="s">
        <v>167</v>
      </c>
    </row>
    <row r="1427" spans="1:3">
      <c r="A1427" s="89">
        <v>1426</v>
      </c>
      <c r="B1427" s="90" t="s">
        <v>1598</v>
      </c>
      <c r="C1427" s="89" t="s">
        <v>167</v>
      </c>
    </row>
    <row r="1428" spans="1:3">
      <c r="A1428" s="89">
        <v>1427</v>
      </c>
      <c r="B1428" s="90" t="s">
        <v>1599</v>
      </c>
      <c r="C1428" s="89" t="s">
        <v>167</v>
      </c>
    </row>
    <row r="1429" spans="1:3">
      <c r="A1429" s="89">
        <v>1428</v>
      </c>
      <c r="B1429" s="90" t="s">
        <v>1600</v>
      </c>
      <c r="C1429" s="89" t="s">
        <v>428</v>
      </c>
    </row>
    <row r="1430" spans="1:3">
      <c r="A1430" s="89">
        <v>1429</v>
      </c>
      <c r="B1430" s="90" t="s">
        <v>1601</v>
      </c>
      <c r="C1430" s="89" t="s">
        <v>428</v>
      </c>
    </row>
    <row r="1431" spans="1:3">
      <c r="A1431" s="89">
        <v>1430</v>
      </c>
      <c r="B1431" s="90" t="s">
        <v>1602</v>
      </c>
      <c r="C1431" s="89" t="s">
        <v>428</v>
      </c>
    </row>
    <row r="1432" spans="1:3">
      <c r="A1432" s="89">
        <v>1431</v>
      </c>
      <c r="B1432" s="90" t="s">
        <v>1603</v>
      </c>
      <c r="C1432" s="89" t="s">
        <v>167</v>
      </c>
    </row>
    <row r="1433" spans="1:3">
      <c r="A1433" s="89">
        <v>1432</v>
      </c>
      <c r="B1433" s="90" t="s">
        <v>1604</v>
      </c>
      <c r="C1433" s="89" t="s">
        <v>167</v>
      </c>
    </row>
    <row r="1434" spans="1:3">
      <c r="A1434" s="89">
        <v>1433</v>
      </c>
      <c r="B1434" s="90" t="s">
        <v>1605</v>
      </c>
      <c r="C1434" s="89" t="s">
        <v>167</v>
      </c>
    </row>
    <row r="1435" spans="1:3">
      <c r="A1435" s="89">
        <v>1434</v>
      </c>
      <c r="B1435" s="90" t="s">
        <v>1606</v>
      </c>
      <c r="C1435" s="89" t="s">
        <v>428</v>
      </c>
    </row>
    <row r="1436" spans="1:3">
      <c r="A1436" s="89">
        <v>1435</v>
      </c>
      <c r="B1436" s="90" t="s">
        <v>1607</v>
      </c>
      <c r="C1436" s="89" t="s">
        <v>428</v>
      </c>
    </row>
    <row r="1437" spans="1:3">
      <c r="A1437" s="89">
        <v>1436</v>
      </c>
      <c r="B1437" s="90" t="s">
        <v>1608</v>
      </c>
      <c r="C1437" s="89" t="s">
        <v>428</v>
      </c>
    </row>
    <row r="1438" spans="1:3">
      <c r="A1438" s="89">
        <v>1437</v>
      </c>
      <c r="B1438" s="90" t="s">
        <v>1609</v>
      </c>
      <c r="C1438" s="89" t="s">
        <v>167</v>
      </c>
    </row>
    <row r="1439" spans="1:3">
      <c r="A1439" s="89">
        <v>1438</v>
      </c>
      <c r="B1439" s="90" t="s">
        <v>1610</v>
      </c>
      <c r="C1439" s="89" t="s">
        <v>428</v>
      </c>
    </row>
    <row r="1440" spans="1:3">
      <c r="A1440" s="89">
        <v>1439</v>
      </c>
      <c r="B1440" s="90" t="s">
        <v>1611</v>
      </c>
      <c r="C1440" s="89" t="s">
        <v>428</v>
      </c>
    </row>
    <row r="1441" spans="1:3">
      <c r="A1441" s="89">
        <v>1440</v>
      </c>
      <c r="B1441" s="90" t="s">
        <v>1612</v>
      </c>
      <c r="C1441" s="89" t="s">
        <v>167</v>
      </c>
    </row>
    <row r="1442" spans="1:3">
      <c r="A1442" s="89">
        <v>1441</v>
      </c>
      <c r="B1442" s="90" t="s">
        <v>1613</v>
      </c>
      <c r="C1442" s="89" t="s">
        <v>167</v>
      </c>
    </row>
    <row r="1443" spans="1:3">
      <c r="A1443" s="89">
        <v>1442</v>
      </c>
      <c r="B1443" s="90" t="s">
        <v>1614</v>
      </c>
      <c r="C1443" s="89" t="s">
        <v>167</v>
      </c>
    </row>
    <row r="1444" spans="1:3">
      <c r="A1444" s="89">
        <v>1443</v>
      </c>
      <c r="B1444" s="90" t="s">
        <v>1615</v>
      </c>
      <c r="C1444" s="89" t="s">
        <v>167</v>
      </c>
    </row>
    <row r="1445" spans="1:3">
      <c r="A1445" s="89">
        <v>1444</v>
      </c>
      <c r="B1445" s="90" t="s">
        <v>1616</v>
      </c>
      <c r="C1445" s="89" t="s">
        <v>167</v>
      </c>
    </row>
    <row r="1446" spans="1:3">
      <c r="A1446" s="89">
        <v>1445</v>
      </c>
      <c r="B1446" s="90" t="s">
        <v>1617</v>
      </c>
      <c r="C1446" s="89" t="s">
        <v>167</v>
      </c>
    </row>
    <row r="1447" spans="1:3">
      <c r="A1447" s="89">
        <v>1446</v>
      </c>
      <c r="B1447" s="90" t="s">
        <v>1618</v>
      </c>
      <c r="C1447" s="89" t="s">
        <v>167</v>
      </c>
    </row>
    <row r="1448" spans="1:3">
      <c r="A1448" s="89">
        <v>1447</v>
      </c>
      <c r="B1448" s="90" t="s">
        <v>1619</v>
      </c>
      <c r="C1448" s="89" t="s">
        <v>167</v>
      </c>
    </row>
    <row r="1449" spans="1:3">
      <c r="A1449" s="89">
        <v>1448</v>
      </c>
      <c r="B1449" s="90" t="s">
        <v>1620</v>
      </c>
      <c r="C1449" s="89" t="s">
        <v>428</v>
      </c>
    </row>
    <row r="1450" spans="1:3">
      <c r="A1450" s="89">
        <v>1449</v>
      </c>
      <c r="B1450" s="90" t="s">
        <v>1621</v>
      </c>
      <c r="C1450" s="89" t="s">
        <v>428</v>
      </c>
    </row>
    <row r="1451" spans="1:3">
      <c r="A1451" s="89">
        <v>1450</v>
      </c>
      <c r="B1451" s="90" t="s">
        <v>1622</v>
      </c>
      <c r="C1451" s="89" t="s">
        <v>428</v>
      </c>
    </row>
    <row r="1452" spans="1:3">
      <c r="A1452" s="89">
        <v>1451</v>
      </c>
      <c r="B1452" s="90" t="s">
        <v>1623</v>
      </c>
      <c r="C1452" s="89" t="s">
        <v>428</v>
      </c>
    </row>
    <row r="1453" spans="1:3">
      <c r="A1453" s="89">
        <v>1452</v>
      </c>
      <c r="B1453" s="90" t="s">
        <v>1624</v>
      </c>
      <c r="C1453" s="89" t="s">
        <v>428</v>
      </c>
    </row>
    <row r="1454" spans="1:3">
      <c r="A1454" s="89">
        <v>1453</v>
      </c>
      <c r="B1454" s="90" t="s">
        <v>1625</v>
      </c>
      <c r="C1454" s="89" t="s">
        <v>167</v>
      </c>
    </row>
    <row r="1455" spans="1:3">
      <c r="A1455" s="89">
        <v>1454</v>
      </c>
      <c r="B1455" s="90" t="s">
        <v>1626</v>
      </c>
      <c r="C1455" s="89" t="s">
        <v>428</v>
      </c>
    </row>
    <row r="1456" spans="1:3">
      <c r="A1456" s="89">
        <v>1455</v>
      </c>
      <c r="B1456" s="90" t="s">
        <v>1627</v>
      </c>
      <c r="C1456" s="89" t="s">
        <v>428</v>
      </c>
    </row>
    <row r="1457" spans="1:3">
      <c r="A1457" s="89">
        <v>1456</v>
      </c>
      <c r="B1457" s="90" t="s">
        <v>1628</v>
      </c>
      <c r="C1457" s="89" t="s">
        <v>428</v>
      </c>
    </row>
    <row r="1458" spans="1:3">
      <c r="A1458" s="89">
        <v>1457</v>
      </c>
      <c r="B1458" s="90" t="s">
        <v>1629</v>
      </c>
      <c r="C1458" s="89" t="s">
        <v>428</v>
      </c>
    </row>
    <row r="1459" spans="1:3">
      <c r="A1459" s="89">
        <v>1458</v>
      </c>
      <c r="B1459" s="90" t="s">
        <v>1630</v>
      </c>
      <c r="C1459" s="89" t="s">
        <v>428</v>
      </c>
    </row>
    <row r="1460" spans="1:3">
      <c r="A1460" s="89">
        <v>1459</v>
      </c>
      <c r="B1460" s="90" t="s">
        <v>1631</v>
      </c>
      <c r="C1460" s="89" t="s">
        <v>428</v>
      </c>
    </row>
    <row r="1461" spans="1:3">
      <c r="A1461" s="89">
        <v>1460</v>
      </c>
      <c r="B1461" s="90" t="s">
        <v>1632</v>
      </c>
      <c r="C1461" s="89" t="s">
        <v>167</v>
      </c>
    </row>
    <row r="1462" spans="1:3">
      <c r="A1462" s="89">
        <v>1461</v>
      </c>
      <c r="B1462" s="90" t="s">
        <v>1633</v>
      </c>
      <c r="C1462" s="89" t="s">
        <v>167</v>
      </c>
    </row>
    <row r="1463" spans="1:3" ht="20">
      <c r="A1463" s="89">
        <v>1462</v>
      </c>
      <c r="B1463" s="90" t="s">
        <v>1634</v>
      </c>
      <c r="C1463" s="89" t="s">
        <v>428</v>
      </c>
    </row>
    <row r="1464" spans="1:3">
      <c r="A1464" s="89">
        <v>1463</v>
      </c>
      <c r="B1464" s="90" t="s">
        <v>1635</v>
      </c>
      <c r="C1464" s="89" t="s">
        <v>428</v>
      </c>
    </row>
    <row r="1465" spans="1:3">
      <c r="A1465" s="89">
        <v>1464</v>
      </c>
      <c r="B1465" s="90" t="s">
        <v>1636</v>
      </c>
      <c r="C1465" s="89" t="s">
        <v>428</v>
      </c>
    </row>
    <row r="1466" spans="1:3">
      <c r="A1466" s="89">
        <v>1465</v>
      </c>
      <c r="B1466" s="90" t="s">
        <v>1637</v>
      </c>
      <c r="C1466" s="89" t="s">
        <v>428</v>
      </c>
    </row>
    <row r="1467" spans="1:3">
      <c r="A1467" s="89">
        <v>1466</v>
      </c>
      <c r="B1467" s="90" t="s">
        <v>1638</v>
      </c>
      <c r="C1467" s="89" t="s">
        <v>428</v>
      </c>
    </row>
    <row r="1468" spans="1:3">
      <c r="A1468" s="89">
        <v>1467</v>
      </c>
      <c r="B1468" s="90" t="s">
        <v>1639</v>
      </c>
      <c r="C1468" s="89" t="s">
        <v>428</v>
      </c>
    </row>
    <row r="1469" spans="1:3">
      <c r="A1469" s="89">
        <v>1468</v>
      </c>
      <c r="B1469" s="90" t="s">
        <v>1640</v>
      </c>
      <c r="C1469" s="89" t="s">
        <v>428</v>
      </c>
    </row>
    <row r="1470" spans="1:3">
      <c r="A1470" s="89">
        <v>1469</v>
      </c>
      <c r="B1470" s="90" t="s">
        <v>1641</v>
      </c>
      <c r="C1470" s="89" t="s">
        <v>428</v>
      </c>
    </row>
    <row r="1471" spans="1:3">
      <c r="A1471" s="89">
        <v>1470</v>
      </c>
      <c r="B1471" s="90" t="s">
        <v>1642</v>
      </c>
      <c r="C1471" s="89" t="s">
        <v>428</v>
      </c>
    </row>
    <row r="1472" spans="1:3">
      <c r="A1472" s="89">
        <v>1471</v>
      </c>
      <c r="B1472" s="90" t="s">
        <v>1643</v>
      </c>
      <c r="C1472" s="89" t="s">
        <v>428</v>
      </c>
    </row>
    <row r="1473" spans="1:3">
      <c r="A1473" s="89">
        <v>1472</v>
      </c>
      <c r="B1473" s="90" t="s">
        <v>1644</v>
      </c>
      <c r="C1473" s="89" t="s">
        <v>428</v>
      </c>
    </row>
    <row r="1474" spans="1:3">
      <c r="A1474" s="89">
        <v>1473</v>
      </c>
      <c r="B1474" s="90" t="s">
        <v>1645</v>
      </c>
      <c r="C1474" s="89" t="s">
        <v>428</v>
      </c>
    </row>
    <row r="1475" spans="1:3">
      <c r="A1475" s="89">
        <v>1474</v>
      </c>
      <c r="B1475" s="90" t="s">
        <v>1646</v>
      </c>
      <c r="C1475" s="89" t="s">
        <v>428</v>
      </c>
    </row>
    <row r="1476" spans="1:3">
      <c r="A1476" s="89">
        <v>1475</v>
      </c>
      <c r="B1476" s="90" t="s">
        <v>1647</v>
      </c>
      <c r="C1476" s="89" t="s">
        <v>428</v>
      </c>
    </row>
    <row r="1477" spans="1:3">
      <c r="A1477" s="89">
        <v>1476</v>
      </c>
      <c r="B1477" s="90" t="s">
        <v>1648</v>
      </c>
      <c r="C1477" s="89" t="s">
        <v>428</v>
      </c>
    </row>
    <row r="1478" spans="1:3">
      <c r="A1478" s="89">
        <v>1477</v>
      </c>
      <c r="B1478" s="90" t="s">
        <v>1649</v>
      </c>
      <c r="C1478" s="89" t="s">
        <v>428</v>
      </c>
    </row>
    <row r="1479" spans="1:3">
      <c r="A1479" s="89">
        <v>1478</v>
      </c>
      <c r="B1479" s="90" t="s">
        <v>1650</v>
      </c>
      <c r="C1479" s="89" t="s">
        <v>428</v>
      </c>
    </row>
    <row r="1480" spans="1:3">
      <c r="A1480" s="89">
        <v>1479</v>
      </c>
      <c r="B1480" s="90" t="s">
        <v>1651</v>
      </c>
      <c r="C1480" s="89" t="s">
        <v>428</v>
      </c>
    </row>
    <row r="1481" spans="1:3">
      <c r="A1481" s="89">
        <v>1480</v>
      </c>
      <c r="B1481" s="90" t="s">
        <v>1652</v>
      </c>
      <c r="C1481" s="89" t="s">
        <v>428</v>
      </c>
    </row>
    <row r="1482" spans="1:3">
      <c r="A1482" s="89">
        <v>1481</v>
      </c>
      <c r="B1482" s="90" t="s">
        <v>1653</v>
      </c>
      <c r="C1482" s="89" t="s">
        <v>428</v>
      </c>
    </row>
    <row r="1483" spans="1:3">
      <c r="A1483" s="89">
        <v>1482</v>
      </c>
      <c r="B1483" s="90" t="s">
        <v>1654</v>
      </c>
      <c r="C1483" s="89" t="s">
        <v>428</v>
      </c>
    </row>
    <row r="1484" spans="1:3">
      <c r="A1484" s="89">
        <v>1483</v>
      </c>
      <c r="B1484" s="90" t="s">
        <v>1655</v>
      </c>
      <c r="C1484" s="89" t="s">
        <v>428</v>
      </c>
    </row>
    <row r="1485" spans="1:3">
      <c r="A1485" s="89">
        <v>1484</v>
      </c>
      <c r="B1485" s="90" t="s">
        <v>1656</v>
      </c>
      <c r="C1485" s="89" t="s">
        <v>428</v>
      </c>
    </row>
    <row r="1486" spans="1:3">
      <c r="A1486" s="89">
        <v>1485</v>
      </c>
      <c r="B1486" s="90" t="s">
        <v>1657</v>
      </c>
      <c r="C1486" s="89" t="s">
        <v>428</v>
      </c>
    </row>
    <row r="1487" spans="1:3">
      <c r="A1487" s="89">
        <v>1486</v>
      </c>
      <c r="B1487" s="90" t="s">
        <v>1658</v>
      </c>
      <c r="C1487" s="89" t="s">
        <v>428</v>
      </c>
    </row>
    <row r="1488" spans="1:3">
      <c r="A1488" s="89">
        <v>1487</v>
      </c>
      <c r="B1488" s="90" t="s">
        <v>1659</v>
      </c>
      <c r="C1488" s="89" t="s">
        <v>428</v>
      </c>
    </row>
    <row r="1489" spans="1:3">
      <c r="A1489" s="89">
        <v>1488</v>
      </c>
      <c r="B1489" s="90" t="s">
        <v>1660</v>
      </c>
      <c r="C1489" s="89" t="s">
        <v>428</v>
      </c>
    </row>
    <row r="1490" spans="1:3">
      <c r="A1490" s="89">
        <v>1489</v>
      </c>
      <c r="B1490" s="90" t="s">
        <v>1661</v>
      </c>
      <c r="C1490" s="89" t="s">
        <v>428</v>
      </c>
    </row>
    <row r="1491" spans="1:3">
      <c r="A1491" s="89">
        <v>1490</v>
      </c>
      <c r="B1491" s="90" t="s">
        <v>1662</v>
      </c>
      <c r="C1491" s="89" t="s">
        <v>428</v>
      </c>
    </row>
    <row r="1492" spans="1:3">
      <c r="A1492" s="89">
        <v>1491</v>
      </c>
      <c r="B1492" s="90" t="s">
        <v>1663</v>
      </c>
      <c r="C1492" s="89" t="s">
        <v>428</v>
      </c>
    </row>
    <row r="1493" spans="1:3">
      <c r="A1493" s="89">
        <v>1492</v>
      </c>
      <c r="B1493" s="90" t="s">
        <v>1664</v>
      </c>
      <c r="C1493" s="89" t="s">
        <v>428</v>
      </c>
    </row>
    <row r="1494" spans="1:3">
      <c r="A1494" s="89">
        <v>1493</v>
      </c>
      <c r="B1494" s="90" t="s">
        <v>1665</v>
      </c>
      <c r="C1494" s="89" t="s">
        <v>428</v>
      </c>
    </row>
    <row r="1495" spans="1:3">
      <c r="A1495" s="89">
        <v>1494</v>
      </c>
      <c r="B1495" s="90" t="s">
        <v>1666</v>
      </c>
      <c r="C1495" s="89" t="s">
        <v>428</v>
      </c>
    </row>
    <row r="1496" spans="1:3">
      <c r="A1496" s="89">
        <v>1495</v>
      </c>
      <c r="B1496" s="90" t="s">
        <v>1667</v>
      </c>
      <c r="C1496" s="89" t="s">
        <v>167</v>
      </c>
    </row>
    <row r="1497" spans="1:3">
      <c r="A1497" s="89">
        <v>1496</v>
      </c>
      <c r="B1497" s="90" t="s">
        <v>1668</v>
      </c>
      <c r="C1497" s="89" t="s">
        <v>167</v>
      </c>
    </row>
    <row r="1498" spans="1:3">
      <c r="A1498" s="89">
        <v>1497</v>
      </c>
      <c r="B1498" s="90" t="s">
        <v>1669</v>
      </c>
      <c r="C1498" s="89" t="s">
        <v>167</v>
      </c>
    </row>
    <row r="1499" spans="1:3">
      <c r="A1499" s="89">
        <v>1498</v>
      </c>
      <c r="B1499" s="90" t="s">
        <v>1670</v>
      </c>
      <c r="C1499" s="89" t="s">
        <v>167</v>
      </c>
    </row>
    <row r="1500" spans="1:3">
      <c r="A1500" s="89">
        <v>1499</v>
      </c>
      <c r="B1500" s="90" t="s">
        <v>1671</v>
      </c>
      <c r="C1500" s="89" t="s">
        <v>167</v>
      </c>
    </row>
    <row r="1501" spans="1:3">
      <c r="A1501" s="89">
        <v>1500</v>
      </c>
      <c r="B1501" s="90" t="s">
        <v>1672</v>
      </c>
      <c r="C1501" s="89" t="s">
        <v>167</v>
      </c>
    </row>
    <row r="1502" spans="1:3">
      <c r="A1502" s="89">
        <v>1501</v>
      </c>
      <c r="B1502" s="90" t="s">
        <v>1673</v>
      </c>
      <c r="C1502" s="89" t="s">
        <v>167</v>
      </c>
    </row>
    <row r="1503" spans="1:3">
      <c r="A1503" s="89">
        <v>1502</v>
      </c>
      <c r="B1503" s="90" t="s">
        <v>1674</v>
      </c>
      <c r="C1503" s="89" t="s">
        <v>167</v>
      </c>
    </row>
    <row r="1504" spans="1:3">
      <c r="A1504" s="89">
        <v>1503</v>
      </c>
      <c r="B1504" s="90" t="s">
        <v>1675</v>
      </c>
      <c r="C1504" s="89" t="s">
        <v>167</v>
      </c>
    </row>
    <row r="1505" spans="1:3">
      <c r="A1505" s="89">
        <v>1504</v>
      </c>
      <c r="B1505" s="90" t="s">
        <v>1676</v>
      </c>
      <c r="C1505" s="89" t="s">
        <v>167</v>
      </c>
    </row>
    <row r="1506" spans="1:3">
      <c r="A1506" s="89">
        <v>1505</v>
      </c>
      <c r="B1506" s="90" t="s">
        <v>1677</v>
      </c>
      <c r="C1506" s="89" t="s">
        <v>167</v>
      </c>
    </row>
    <row r="1507" spans="1:3">
      <c r="A1507" s="89">
        <v>1506</v>
      </c>
      <c r="B1507" s="90" t="s">
        <v>1678</v>
      </c>
      <c r="C1507" s="89" t="s">
        <v>167</v>
      </c>
    </row>
    <row r="1508" spans="1:3">
      <c r="A1508" s="89">
        <v>1507</v>
      </c>
      <c r="B1508" s="90" t="s">
        <v>1679</v>
      </c>
      <c r="C1508" s="89" t="s">
        <v>167</v>
      </c>
    </row>
    <row r="1509" spans="1:3">
      <c r="A1509" s="89">
        <v>1508</v>
      </c>
      <c r="B1509" s="90" t="s">
        <v>1680</v>
      </c>
      <c r="C1509" s="89" t="s">
        <v>167</v>
      </c>
    </row>
    <row r="1510" spans="1:3">
      <c r="A1510" s="89">
        <v>1509</v>
      </c>
      <c r="B1510" s="90" t="s">
        <v>1681</v>
      </c>
      <c r="C1510" s="89" t="s">
        <v>167</v>
      </c>
    </row>
    <row r="1511" spans="1:3">
      <c r="A1511" s="89">
        <v>1510</v>
      </c>
      <c r="B1511" s="90" t="s">
        <v>1682</v>
      </c>
      <c r="C1511" s="89" t="s">
        <v>167</v>
      </c>
    </row>
    <row r="1512" spans="1:3">
      <c r="A1512" s="89">
        <v>1511</v>
      </c>
      <c r="B1512" s="90" t="s">
        <v>1683</v>
      </c>
      <c r="C1512" s="89" t="s">
        <v>167</v>
      </c>
    </row>
    <row r="1513" spans="1:3">
      <c r="A1513" s="89">
        <v>1512</v>
      </c>
      <c r="B1513" s="90" t="s">
        <v>1684</v>
      </c>
      <c r="C1513" s="89" t="s">
        <v>167</v>
      </c>
    </row>
    <row r="1514" spans="1:3">
      <c r="A1514" s="89">
        <v>1513</v>
      </c>
      <c r="B1514" s="90" t="s">
        <v>1685</v>
      </c>
      <c r="C1514" s="89" t="s">
        <v>167</v>
      </c>
    </row>
    <row r="1515" spans="1:3">
      <c r="A1515" s="89">
        <v>1514</v>
      </c>
      <c r="B1515" s="90" t="s">
        <v>1686</v>
      </c>
      <c r="C1515" s="89" t="s">
        <v>167</v>
      </c>
    </row>
    <row r="1516" spans="1:3">
      <c r="A1516" s="89">
        <v>1515</v>
      </c>
      <c r="B1516" s="90" t="s">
        <v>1687</v>
      </c>
      <c r="C1516" s="89" t="s">
        <v>167</v>
      </c>
    </row>
    <row r="1517" spans="1:3">
      <c r="A1517" s="89">
        <v>1516</v>
      </c>
      <c r="B1517" s="90" t="s">
        <v>1688</v>
      </c>
      <c r="C1517" s="89" t="s">
        <v>167</v>
      </c>
    </row>
    <row r="1518" spans="1:3">
      <c r="A1518" s="89">
        <v>1517</v>
      </c>
      <c r="B1518" s="90" t="s">
        <v>1689</v>
      </c>
      <c r="C1518" s="89" t="s">
        <v>167</v>
      </c>
    </row>
    <row r="1519" spans="1:3">
      <c r="A1519" s="89">
        <v>1518</v>
      </c>
      <c r="B1519" s="90" t="s">
        <v>1690</v>
      </c>
      <c r="C1519" s="89" t="s">
        <v>167</v>
      </c>
    </row>
    <row r="1520" spans="1:3">
      <c r="A1520" s="89">
        <v>1519</v>
      </c>
      <c r="B1520" s="90" t="s">
        <v>1691</v>
      </c>
      <c r="C1520" s="89" t="s">
        <v>167</v>
      </c>
    </row>
    <row r="1521" spans="1:3">
      <c r="A1521" s="89">
        <v>1520</v>
      </c>
      <c r="B1521" s="90" t="s">
        <v>1692</v>
      </c>
      <c r="C1521" s="89" t="s">
        <v>428</v>
      </c>
    </row>
    <row r="1522" spans="1:3">
      <c r="A1522" s="89">
        <v>1521</v>
      </c>
      <c r="B1522" s="90" t="s">
        <v>1693</v>
      </c>
      <c r="C1522" s="89" t="s">
        <v>428</v>
      </c>
    </row>
    <row r="1523" spans="1:3">
      <c r="A1523" s="89">
        <v>1522</v>
      </c>
      <c r="B1523" s="90" t="s">
        <v>1694</v>
      </c>
      <c r="C1523" s="89" t="s">
        <v>428</v>
      </c>
    </row>
    <row r="1524" spans="1:3">
      <c r="A1524" s="89">
        <v>1523</v>
      </c>
      <c r="B1524" s="90" t="s">
        <v>1695</v>
      </c>
      <c r="C1524" s="89" t="s">
        <v>428</v>
      </c>
    </row>
    <row r="1525" spans="1:3">
      <c r="A1525" s="89">
        <v>1524</v>
      </c>
      <c r="B1525" s="90" t="s">
        <v>1696</v>
      </c>
      <c r="C1525" s="89" t="s">
        <v>428</v>
      </c>
    </row>
    <row r="1526" spans="1:3">
      <c r="A1526" s="89">
        <v>1525</v>
      </c>
      <c r="B1526" s="90" t="s">
        <v>1697</v>
      </c>
      <c r="C1526" s="89" t="s">
        <v>428</v>
      </c>
    </row>
    <row r="1527" spans="1:3">
      <c r="A1527" s="89">
        <v>1526</v>
      </c>
      <c r="B1527" s="90" t="s">
        <v>1698</v>
      </c>
      <c r="C1527" s="89" t="s">
        <v>428</v>
      </c>
    </row>
    <row r="1528" spans="1:3">
      <c r="A1528" s="89">
        <v>1527</v>
      </c>
      <c r="B1528" s="90" t="s">
        <v>1699</v>
      </c>
      <c r="C1528" s="89" t="s">
        <v>428</v>
      </c>
    </row>
    <row r="1529" spans="1:3">
      <c r="A1529" s="89">
        <v>1528</v>
      </c>
      <c r="B1529" s="90" t="s">
        <v>1700</v>
      </c>
      <c r="C1529" s="89" t="s">
        <v>428</v>
      </c>
    </row>
    <row r="1530" spans="1:3">
      <c r="A1530" s="89">
        <v>1529</v>
      </c>
      <c r="B1530" s="90" t="s">
        <v>1701</v>
      </c>
      <c r="C1530" s="89" t="s">
        <v>428</v>
      </c>
    </row>
    <row r="1531" spans="1:3">
      <c r="A1531" s="89">
        <v>1530</v>
      </c>
      <c r="B1531" s="90" t="s">
        <v>1702</v>
      </c>
      <c r="C1531" s="89" t="s">
        <v>428</v>
      </c>
    </row>
    <row r="1532" spans="1:3">
      <c r="A1532" s="89">
        <v>1531</v>
      </c>
      <c r="B1532" s="90" t="s">
        <v>1703</v>
      </c>
      <c r="C1532" s="89" t="s">
        <v>428</v>
      </c>
    </row>
    <row r="1533" spans="1:3">
      <c r="A1533" s="89">
        <v>1532</v>
      </c>
      <c r="B1533" s="90" t="s">
        <v>1704</v>
      </c>
      <c r="C1533" s="89" t="s">
        <v>428</v>
      </c>
    </row>
    <row r="1534" spans="1:3">
      <c r="A1534" s="89">
        <v>1533</v>
      </c>
      <c r="B1534" s="90" t="s">
        <v>1705</v>
      </c>
      <c r="C1534" s="89" t="s">
        <v>428</v>
      </c>
    </row>
    <row r="1535" spans="1:3">
      <c r="A1535" s="89">
        <v>1534</v>
      </c>
      <c r="B1535" s="90" t="s">
        <v>1706</v>
      </c>
      <c r="C1535" s="89" t="s">
        <v>428</v>
      </c>
    </row>
    <row r="1536" spans="1:3">
      <c r="A1536" s="89">
        <v>1535</v>
      </c>
      <c r="B1536" s="90" t="s">
        <v>1707</v>
      </c>
      <c r="C1536" s="89" t="s">
        <v>428</v>
      </c>
    </row>
    <row r="1537" spans="1:3">
      <c r="A1537" s="89">
        <v>1536</v>
      </c>
      <c r="B1537" s="90" t="s">
        <v>1708</v>
      </c>
      <c r="C1537" s="89" t="s">
        <v>167</v>
      </c>
    </row>
    <row r="1538" spans="1:3">
      <c r="A1538" s="89">
        <v>1537</v>
      </c>
      <c r="B1538" s="90" t="s">
        <v>1709</v>
      </c>
      <c r="C1538" s="89" t="s">
        <v>428</v>
      </c>
    </row>
    <row r="1539" spans="1:3">
      <c r="A1539" s="89">
        <v>1538</v>
      </c>
      <c r="B1539" s="90" t="s">
        <v>1710</v>
      </c>
      <c r="C1539" s="89" t="s">
        <v>428</v>
      </c>
    </row>
    <row r="1540" spans="1:3">
      <c r="A1540" s="89">
        <v>1539</v>
      </c>
      <c r="B1540" s="90" t="s">
        <v>1711</v>
      </c>
      <c r="C1540" s="89" t="s">
        <v>428</v>
      </c>
    </row>
    <row r="1541" spans="1:3">
      <c r="A1541" s="89">
        <v>1540</v>
      </c>
      <c r="B1541" s="90" t="s">
        <v>1712</v>
      </c>
      <c r="C1541" s="89" t="s">
        <v>428</v>
      </c>
    </row>
    <row r="1542" spans="1:3">
      <c r="A1542" s="89">
        <v>1541</v>
      </c>
      <c r="B1542" s="90" t="s">
        <v>1713</v>
      </c>
      <c r="C1542" s="89" t="s">
        <v>428</v>
      </c>
    </row>
    <row r="1543" spans="1:3">
      <c r="A1543" s="89">
        <v>1542</v>
      </c>
      <c r="B1543" s="90" t="s">
        <v>1714</v>
      </c>
      <c r="C1543" s="89" t="s">
        <v>167</v>
      </c>
    </row>
    <row r="1544" spans="1:3">
      <c r="A1544" s="89">
        <v>1543</v>
      </c>
      <c r="B1544" s="90" t="s">
        <v>1715</v>
      </c>
      <c r="C1544" s="89" t="s">
        <v>167</v>
      </c>
    </row>
    <row r="1545" spans="1:3">
      <c r="A1545" s="89">
        <v>1544</v>
      </c>
      <c r="B1545" s="90" t="s">
        <v>1716</v>
      </c>
      <c r="C1545" s="89" t="s">
        <v>428</v>
      </c>
    </row>
    <row r="1546" spans="1:3">
      <c r="A1546" s="89">
        <v>1545</v>
      </c>
      <c r="B1546" s="90" t="s">
        <v>1717</v>
      </c>
      <c r="C1546" s="89" t="s">
        <v>428</v>
      </c>
    </row>
    <row r="1547" spans="1:3">
      <c r="A1547" s="89">
        <v>1546</v>
      </c>
      <c r="B1547" s="90" t="s">
        <v>1718</v>
      </c>
      <c r="C1547" s="89" t="s">
        <v>428</v>
      </c>
    </row>
    <row r="1548" spans="1:3">
      <c r="A1548" s="89">
        <v>1547</v>
      </c>
      <c r="B1548" s="90" t="s">
        <v>1719</v>
      </c>
      <c r="C1548" s="89" t="s">
        <v>428</v>
      </c>
    </row>
    <row r="1549" spans="1:3">
      <c r="A1549" s="89">
        <v>1548</v>
      </c>
      <c r="B1549" s="90" t="s">
        <v>1720</v>
      </c>
      <c r="C1549" s="89" t="s">
        <v>428</v>
      </c>
    </row>
    <row r="1550" spans="1:3">
      <c r="A1550" s="89">
        <v>1549</v>
      </c>
      <c r="B1550" s="90" t="s">
        <v>1721</v>
      </c>
      <c r="C1550" s="89" t="s">
        <v>428</v>
      </c>
    </row>
    <row r="1551" spans="1:3">
      <c r="A1551" s="89">
        <v>1550</v>
      </c>
      <c r="B1551" s="90" t="s">
        <v>1722</v>
      </c>
      <c r="C1551" s="89" t="s">
        <v>167</v>
      </c>
    </row>
    <row r="1552" spans="1:3">
      <c r="A1552" s="89">
        <v>1551</v>
      </c>
      <c r="B1552" s="90" t="s">
        <v>1723</v>
      </c>
      <c r="C1552" s="89" t="s">
        <v>167</v>
      </c>
    </row>
    <row r="1553" spans="1:3">
      <c r="A1553" s="89">
        <v>1552</v>
      </c>
      <c r="B1553" s="90" t="s">
        <v>1724</v>
      </c>
      <c r="C1553" s="89" t="s">
        <v>167</v>
      </c>
    </row>
    <row r="1554" spans="1:3">
      <c r="A1554" s="89">
        <v>1553</v>
      </c>
      <c r="B1554" s="90" t="s">
        <v>1725</v>
      </c>
      <c r="C1554" s="89" t="s">
        <v>428</v>
      </c>
    </row>
    <row r="1555" spans="1:3">
      <c r="A1555" s="89">
        <v>1554</v>
      </c>
      <c r="B1555" s="90" t="s">
        <v>1726</v>
      </c>
      <c r="C1555" s="89" t="s">
        <v>428</v>
      </c>
    </row>
    <row r="1556" spans="1:3">
      <c r="A1556" s="89">
        <v>1555</v>
      </c>
      <c r="B1556" s="90" t="s">
        <v>1727</v>
      </c>
      <c r="C1556" s="89" t="s">
        <v>428</v>
      </c>
    </row>
    <row r="1557" spans="1:3">
      <c r="A1557" s="89">
        <v>1556</v>
      </c>
      <c r="B1557" s="90" t="s">
        <v>1728</v>
      </c>
      <c r="C1557" s="89" t="s">
        <v>428</v>
      </c>
    </row>
    <row r="1558" spans="1:3">
      <c r="A1558" s="89">
        <v>1557</v>
      </c>
      <c r="B1558" s="90" t="s">
        <v>1729</v>
      </c>
      <c r="C1558" s="89" t="s">
        <v>428</v>
      </c>
    </row>
    <row r="1559" spans="1:3">
      <c r="A1559" s="89">
        <v>1558</v>
      </c>
      <c r="B1559" s="90" t="s">
        <v>1730</v>
      </c>
      <c r="C1559" s="89" t="s">
        <v>428</v>
      </c>
    </row>
    <row r="1560" spans="1:3">
      <c r="A1560" s="89">
        <v>1559</v>
      </c>
      <c r="B1560" s="90" t="s">
        <v>1731</v>
      </c>
      <c r="C1560" s="89" t="s">
        <v>428</v>
      </c>
    </row>
    <row r="1561" spans="1:3">
      <c r="A1561" s="89">
        <v>1560</v>
      </c>
      <c r="B1561" s="90" t="s">
        <v>1732</v>
      </c>
      <c r="C1561" s="89" t="s">
        <v>428</v>
      </c>
    </row>
    <row r="1562" spans="1:3">
      <c r="A1562" s="89">
        <v>1561</v>
      </c>
      <c r="B1562" s="90" t="s">
        <v>1733</v>
      </c>
      <c r="C1562" s="89" t="s">
        <v>428</v>
      </c>
    </row>
    <row r="1563" spans="1:3">
      <c r="A1563" s="89">
        <v>1562</v>
      </c>
      <c r="B1563" s="90" t="s">
        <v>1734</v>
      </c>
      <c r="C1563" s="89" t="s">
        <v>428</v>
      </c>
    </row>
    <row r="1564" spans="1:3" ht="20">
      <c r="A1564" s="89">
        <v>1563</v>
      </c>
      <c r="B1564" s="90" t="s">
        <v>1735</v>
      </c>
      <c r="C1564" s="89" t="s">
        <v>167</v>
      </c>
    </row>
    <row r="1565" spans="1:3" ht="20">
      <c r="A1565" s="89">
        <v>1564</v>
      </c>
      <c r="B1565" s="90" t="s">
        <v>1736</v>
      </c>
      <c r="C1565" s="89" t="s">
        <v>167</v>
      </c>
    </row>
    <row r="1566" spans="1:3">
      <c r="A1566" s="89">
        <v>1565</v>
      </c>
      <c r="B1566" s="90" t="s">
        <v>1737</v>
      </c>
      <c r="C1566" s="89" t="s">
        <v>167</v>
      </c>
    </row>
    <row r="1567" spans="1:3">
      <c r="A1567" s="89">
        <v>1566</v>
      </c>
      <c r="B1567" s="90" t="s">
        <v>1738</v>
      </c>
      <c r="C1567" s="89" t="s">
        <v>167</v>
      </c>
    </row>
    <row r="1568" spans="1:3">
      <c r="A1568" s="89">
        <v>1567</v>
      </c>
      <c r="B1568" s="90" t="s">
        <v>1739</v>
      </c>
      <c r="C1568" s="89" t="s">
        <v>167</v>
      </c>
    </row>
    <row r="1569" spans="1:3">
      <c r="A1569" s="89">
        <v>1568</v>
      </c>
      <c r="B1569" s="90" t="s">
        <v>1740</v>
      </c>
      <c r="C1569" s="89" t="s">
        <v>167</v>
      </c>
    </row>
    <row r="1570" spans="1:3">
      <c r="A1570" s="89">
        <v>1569</v>
      </c>
      <c r="B1570" s="90" t="s">
        <v>1741</v>
      </c>
      <c r="C1570" s="89" t="s">
        <v>167</v>
      </c>
    </row>
    <row r="1571" spans="1:3">
      <c r="A1571" s="89">
        <v>1570</v>
      </c>
      <c r="B1571" s="90" t="s">
        <v>1742</v>
      </c>
      <c r="C1571" s="89" t="s">
        <v>167</v>
      </c>
    </row>
    <row r="1572" spans="1:3">
      <c r="A1572" s="89">
        <v>1571</v>
      </c>
      <c r="B1572" s="90" t="s">
        <v>1743</v>
      </c>
      <c r="C1572" s="89" t="s">
        <v>167</v>
      </c>
    </row>
    <row r="1573" spans="1:3">
      <c r="A1573" s="89">
        <v>1572</v>
      </c>
      <c r="B1573" s="90" t="s">
        <v>1744</v>
      </c>
      <c r="C1573" s="89" t="s">
        <v>167</v>
      </c>
    </row>
    <row r="1574" spans="1:3">
      <c r="A1574" s="89">
        <v>1573</v>
      </c>
      <c r="B1574" s="90" t="s">
        <v>1745</v>
      </c>
      <c r="C1574" s="89" t="s">
        <v>167</v>
      </c>
    </row>
    <row r="1575" spans="1:3">
      <c r="A1575" s="89">
        <v>1574</v>
      </c>
      <c r="B1575" s="90" t="s">
        <v>1746</v>
      </c>
      <c r="C1575" s="89" t="s">
        <v>167</v>
      </c>
    </row>
    <row r="1576" spans="1:3">
      <c r="A1576" s="89">
        <v>1575</v>
      </c>
      <c r="B1576" s="90" t="s">
        <v>1747</v>
      </c>
      <c r="C1576" s="89" t="s">
        <v>167</v>
      </c>
    </row>
    <row r="1577" spans="1:3">
      <c r="A1577" s="89">
        <v>1576</v>
      </c>
      <c r="B1577" s="90" t="s">
        <v>1748</v>
      </c>
      <c r="C1577" s="89" t="s">
        <v>167</v>
      </c>
    </row>
    <row r="1578" spans="1:3">
      <c r="A1578" s="89">
        <v>1577</v>
      </c>
      <c r="B1578" s="90" t="s">
        <v>1749</v>
      </c>
      <c r="C1578" s="89" t="s">
        <v>167</v>
      </c>
    </row>
    <row r="1579" spans="1:3">
      <c r="A1579" s="89">
        <v>1578</v>
      </c>
      <c r="B1579" s="90" t="s">
        <v>1750</v>
      </c>
      <c r="C1579" s="89" t="s">
        <v>167</v>
      </c>
    </row>
    <row r="1580" spans="1:3">
      <c r="A1580" s="89">
        <v>1579</v>
      </c>
      <c r="B1580" s="90" t="s">
        <v>1751</v>
      </c>
      <c r="C1580" s="89" t="s">
        <v>167</v>
      </c>
    </row>
    <row r="1581" spans="1:3">
      <c r="A1581" s="89">
        <v>1580</v>
      </c>
      <c r="B1581" s="90" t="s">
        <v>1752</v>
      </c>
      <c r="C1581" s="89" t="s">
        <v>167</v>
      </c>
    </row>
    <row r="1582" spans="1:3">
      <c r="A1582" s="89">
        <v>1581</v>
      </c>
      <c r="B1582" s="90" t="s">
        <v>1753</v>
      </c>
      <c r="C1582" s="89" t="s">
        <v>167</v>
      </c>
    </row>
    <row r="1583" spans="1:3">
      <c r="A1583" s="89">
        <v>1582</v>
      </c>
      <c r="B1583" s="90" t="s">
        <v>1754</v>
      </c>
      <c r="C1583" s="89" t="s">
        <v>167</v>
      </c>
    </row>
    <row r="1584" spans="1:3">
      <c r="A1584" s="89">
        <v>1583</v>
      </c>
      <c r="B1584" s="90" t="s">
        <v>1755</v>
      </c>
      <c r="C1584" s="89" t="s">
        <v>167</v>
      </c>
    </row>
    <row r="1585" spans="1:3">
      <c r="A1585" s="89">
        <v>1584</v>
      </c>
      <c r="B1585" s="90" t="s">
        <v>1756</v>
      </c>
      <c r="C1585" s="89" t="s">
        <v>167</v>
      </c>
    </row>
    <row r="1586" spans="1:3">
      <c r="A1586" s="89">
        <v>1585</v>
      </c>
      <c r="B1586" s="90" t="s">
        <v>1757</v>
      </c>
      <c r="C1586" s="89" t="s">
        <v>167</v>
      </c>
    </row>
    <row r="1587" spans="1:3">
      <c r="A1587" s="89">
        <v>1586</v>
      </c>
      <c r="B1587" s="90" t="s">
        <v>1758</v>
      </c>
      <c r="C1587" s="89" t="s">
        <v>167</v>
      </c>
    </row>
    <row r="1588" spans="1:3">
      <c r="A1588" s="89">
        <v>1587</v>
      </c>
      <c r="B1588" s="90" t="s">
        <v>1759</v>
      </c>
      <c r="C1588" s="89" t="s">
        <v>167</v>
      </c>
    </row>
    <row r="1589" spans="1:3">
      <c r="A1589" s="89">
        <v>1588</v>
      </c>
      <c r="B1589" s="90" t="s">
        <v>1760</v>
      </c>
      <c r="C1589" s="89" t="s">
        <v>167</v>
      </c>
    </row>
    <row r="1590" spans="1:3">
      <c r="A1590" s="89">
        <v>1589</v>
      </c>
      <c r="B1590" s="90" t="s">
        <v>1761</v>
      </c>
      <c r="C1590" s="89" t="s">
        <v>167</v>
      </c>
    </row>
    <row r="1591" spans="1:3">
      <c r="A1591" s="89">
        <v>1590</v>
      </c>
      <c r="B1591" s="90" t="s">
        <v>1762</v>
      </c>
      <c r="C1591" s="89" t="s">
        <v>167</v>
      </c>
    </row>
    <row r="1592" spans="1:3">
      <c r="A1592" s="89">
        <v>1591</v>
      </c>
      <c r="B1592" s="90" t="s">
        <v>1763</v>
      </c>
      <c r="C1592" s="89" t="s">
        <v>167</v>
      </c>
    </row>
    <row r="1593" spans="1:3">
      <c r="A1593" s="89">
        <v>1592</v>
      </c>
      <c r="B1593" s="90" t="s">
        <v>1764</v>
      </c>
      <c r="C1593" s="89" t="s">
        <v>167</v>
      </c>
    </row>
    <row r="1594" spans="1:3">
      <c r="A1594" s="89">
        <v>1593</v>
      </c>
      <c r="B1594" s="90" t="s">
        <v>1765</v>
      </c>
      <c r="C1594" s="89" t="s">
        <v>167</v>
      </c>
    </row>
    <row r="1595" spans="1:3">
      <c r="A1595" s="89">
        <v>1594</v>
      </c>
      <c r="B1595" s="90" t="s">
        <v>1766</v>
      </c>
      <c r="C1595" s="89" t="s">
        <v>167</v>
      </c>
    </row>
    <row r="1596" spans="1:3">
      <c r="A1596" s="89">
        <v>1595</v>
      </c>
      <c r="B1596" s="90" t="s">
        <v>1767</v>
      </c>
      <c r="C1596" s="89" t="s">
        <v>167</v>
      </c>
    </row>
    <row r="1597" spans="1:3">
      <c r="A1597" s="89">
        <v>1596</v>
      </c>
      <c r="B1597" s="90" t="s">
        <v>1768</v>
      </c>
      <c r="C1597" s="89" t="s">
        <v>167</v>
      </c>
    </row>
    <row r="1598" spans="1:3">
      <c r="A1598" s="89">
        <v>1597</v>
      </c>
      <c r="B1598" s="90" t="s">
        <v>1769</v>
      </c>
      <c r="C1598" s="89" t="s">
        <v>167</v>
      </c>
    </row>
    <row r="1599" spans="1:3">
      <c r="A1599" s="89">
        <v>1598</v>
      </c>
      <c r="B1599" s="90" t="s">
        <v>1770</v>
      </c>
      <c r="C1599" s="89" t="s">
        <v>167</v>
      </c>
    </row>
    <row r="1600" spans="1:3">
      <c r="A1600" s="89">
        <v>1599</v>
      </c>
      <c r="B1600" s="90" t="s">
        <v>1771</v>
      </c>
      <c r="C1600" s="89" t="s">
        <v>167</v>
      </c>
    </row>
    <row r="1601" spans="1:3">
      <c r="A1601" s="89">
        <v>1600</v>
      </c>
      <c r="B1601" s="90" t="s">
        <v>1772</v>
      </c>
      <c r="C1601" s="89" t="s">
        <v>167</v>
      </c>
    </row>
    <row r="1602" spans="1:3">
      <c r="A1602" s="89">
        <v>1601</v>
      </c>
      <c r="B1602" s="90" t="s">
        <v>1773</v>
      </c>
      <c r="C1602" s="89" t="s">
        <v>167</v>
      </c>
    </row>
    <row r="1603" spans="1:3">
      <c r="A1603" s="89">
        <v>1602</v>
      </c>
      <c r="B1603" s="90" t="s">
        <v>1774</v>
      </c>
      <c r="C1603" s="89" t="s">
        <v>167</v>
      </c>
    </row>
    <row r="1604" spans="1:3">
      <c r="A1604" s="89">
        <v>1603</v>
      </c>
      <c r="B1604" s="90" t="s">
        <v>1775</v>
      </c>
      <c r="C1604" s="89" t="s">
        <v>167</v>
      </c>
    </row>
    <row r="1605" spans="1:3">
      <c r="A1605" s="89">
        <v>1604</v>
      </c>
      <c r="B1605" s="90" t="s">
        <v>1776</v>
      </c>
      <c r="C1605" s="89" t="s">
        <v>167</v>
      </c>
    </row>
    <row r="1606" spans="1:3">
      <c r="A1606" s="89">
        <v>1605</v>
      </c>
      <c r="B1606" s="90" t="s">
        <v>1777</v>
      </c>
      <c r="C1606" s="89" t="s">
        <v>167</v>
      </c>
    </row>
    <row r="1607" spans="1:3">
      <c r="A1607" s="89">
        <v>1606</v>
      </c>
      <c r="B1607" s="90" t="s">
        <v>1778</v>
      </c>
      <c r="C1607" s="89" t="s">
        <v>167</v>
      </c>
    </row>
    <row r="1608" spans="1:3">
      <c r="A1608" s="89">
        <v>1607</v>
      </c>
      <c r="B1608" s="90" t="s">
        <v>1779</v>
      </c>
      <c r="C1608" s="89" t="s">
        <v>167</v>
      </c>
    </row>
    <row r="1609" spans="1:3">
      <c r="A1609" s="89">
        <v>1608</v>
      </c>
      <c r="B1609" s="90" t="s">
        <v>1780</v>
      </c>
      <c r="C1609" s="89" t="s">
        <v>167</v>
      </c>
    </row>
    <row r="1610" spans="1:3">
      <c r="A1610" s="89">
        <v>1609</v>
      </c>
      <c r="B1610" s="90" t="s">
        <v>1781</v>
      </c>
      <c r="C1610" s="89" t="s">
        <v>167</v>
      </c>
    </row>
    <row r="1611" spans="1:3">
      <c r="A1611" s="89">
        <v>1610</v>
      </c>
      <c r="B1611" s="90" t="s">
        <v>1782</v>
      </c>
      <c r="C1611" s="89" t="s">
        <v>167</v>
      </c>
    </row>
    <row r="1612" spans="1:3">
      <c r="A1612" s="89">
        <v>1611</v>
      </c>
      <c r="B1612" s="90" t="s">
        <v>1783</v>
      </c>
      <c r="C1612" s="89" t="s">
        <v>167</v>
      </c>
    </row>
    <row r="1613" spans="1:3">
      <c r="A1613" s="89">
        <v>1612</v>
      </c>
      <c r="B1613" s="90" t="s">
        <v>1784</v>
      </c>
      <c r="C1613" s="89" t="s">
        <v>167</v>
      </c>
    </row>
    <row r="1614" spans="1:3">
      <c r="A1614" s="89">
        <v>1613</v>
      </c>
      <c r="B1614" s="90" t="s">
        <v>1785</v>
      </c>
      <c r="C1614" s="89" t="s">
        <v>167</v>
      </c>
    </row>
    <row r="1615" spans="1:3">
      <c r="A1615" s="89">
        <v>1614</v>
      </c>
      <c r="B1615" s="90" t="s">
        <v>1786</v>
      </c>
      <c r="C1615" s="89" t="s">
        <v>167</v>
      </c>
    </row>
    <row r="1616" spans="1:3">
      <c r="A1616" s="89">
        <v>1615</v>
      </c>
      <c r="B1616" s="90" t="s">
        <v>1787</v>
      </c>
      <c r="C1616" s="89" t="s">
        <v>167</v>
      </c>
    </row>
    <row r="1617" spans="1:3">
      <c r="A1617" s="89">
        <v>1616</v>
      </c>
      <c r="B1617" s="90" t="s">
        <v>1788</v>
      </c>
      <c r="C1617" s="89" t="s">
        <v>167</v>
      </c>
    </row>
    <row r="1618" spans="1:3">
      <c r="A1618" s="89">
        <v>1617</v>
      </c>
      <c r="B1618" s="90" t="s">
        <v>1789</v>
      </c>
      <c r="C1618" s="89" t="s">
        <v>167</v>
      </c>
    </row>
    <row r="1619" spans="1:3">
      <c r="A1619" s="89">
        <v>1618</v>
      </c>
      <c r="B1619" s="90" t="s">
        <v>1790</v>
      </c>
      <c r="C1619" s="89" t="s">
        <v>167</v>
      </c>
    </row>
    <row r="1620" spans="1:3">
      <c r="A1620" s="89">
        <v>1619</v>
      </c>
      <c r="B1620" s="90" t="s">
        <v>1791</v>
      </c>
      <c r="C1620" s="89" t="s">
        <v>167</v>
      </c>
    </row>
    <row r="1621" spans="1:3">
      <c r="A1621" s="89">
        <v>1620</v>
      </c>
      <c r="B1621" s="90" t="s">
        <v>1792</v>
      </c>
      <c r="C1621" s="89" t="s">
        <v>167</v>
      </c>
    </row>
    <row r="1622" spans="1:3">
      <c r="A1622" s="89">
        <v>1621</v>
      </c>
      <c r="B1622" s="90" t="s">
        <v>1793</v>
      </c>
      <c r="C1622" s="89" t="s">
        <v>167</v>
      </c>
    </row>
    <row r="1623" spans="1:3">
      <c r="A1623" s="89">
        <v>1622</v>
      </c>
      <c r="B1623" s="90" t="s">
        <v>1794</v>
      </c>
      <c r="C1623" s="89" t="s">
        <v>167</v>
      </c>
    </row>
    <row r="1624" spans="1:3" ht="20">
      <c r="A1624" s="89">
        <v>1623</v>
      </c>
      <c r="B1624" s="90" t="s">
        <v>1795</v>
      </c>
      <c r="C1624" s="89" t="s">
        <v>167</v>
      </c>
    </row>
    <row r="1625" spans="1:3" ht="20">
      <c r="A1625" s="89">
        <v>1624</v>
      </c>
      <c r="B1625" s="90" t="s">
        <v>1796</v>
      </c>
      <c r="C1625" s="89" t="s">
        <v>167</v>
      </c>
    </row>
    <row r="1626" spans="1:3">
      <c r="A1626" s="89">
        <v>1625</v>
      </c>
      <c r="B1626" s="90" t="s">
        <v>1797</v>
      </c>
      <c r="C1626" s="89" t="s">
        <v>167</v>
      </c>
    </row>
    <row r="1627" spans="1:3">
      <c r="A1627" s="89">
        <v>1626</v>
      </c>
      <c r="B1627" s="90" t="s">
        <v>1798</v>
      </c>
      <c r="C1627" s="89" t="s">
        <v>167</v>
      </c>
    </row>
    <row r="1628" spans="1:3" ht="20">
      <c r="A1628" s="89">
        <v>1627</v>
      </c>
      <c r="B1628" s="90" t="s">
        <v>1799</v>
      </c>
      <c r="C1628" s="89" t="s">
        <v>167</v>
      </c>
    </row>
    <row r="1629" spans="1:3">
      <c r="A1629" s="89">
        <v>1628</v>
      </c>
      <c r="B1629" s="90" t="s">
        <v>1800</v>
      </c>
      <c r="C1629" s="89" t="s">
        <v>167</v>
      </c>
    </row>
    <row r="1630" spans="1:3">
      <c r="A1630" s="89">
        <v>1629</v>
      </c>
      <c r="B1630" s="90" t="s">
        <v>1801</v>
      </c>
      <c r="C1630" s="89" t="s">
        <v>167</v>
      </c>
    </row>
    <row r="1631" spans="1:3">
      <c r="A1631" s="89">
        <v>1630</v>
      </c>
      <c r="B1631" s="90" t="s">
        <v>1802</v>
      </c>
      <c r="C1631" s="89" t="s">
        <v>167</v>
      </c>
    </row>
    <row r="1632" spans="1:3">
      <c r="A1632" s="89">
        <v>1631</v>
      </c>
      <c r="B1632" s="90" t="s">
        <v>1803</v>
      </c>
      <c r="C1632" s="89" t="s">
        <v>167</v>
      </c>
    </row>
    <row r="1633" spans="1:3">
      <c r="A1633" s="89">
        <v>1632</v>
      </c>
      <c r="B1633" s="90" t="s">
        <v>1804</v>
      </c>
      <c r="C1633" s="89" t="s">
        <v>167</v>
      </c>
    </row>
    <row r="1634" spans="1:3">
      <c r="A1634" s="89">
        <v>1633</v>
      </c>
      <c r="B1634" s="90" t="s">
        <v>1805</v>
      </c>
      <c r="C1634" s="89" t="s">
        <v>167</v>
      </c>
    </row>
    <row r="1635" spans="1:3">
      <c r="A1635" s="89">
        <v>1634</v>
      </c>
      <c r="B1635" s="90" t="s">
        <v>1806</v>
      </c>
      <c r="C1635" s="89" t="s">
        <v>167</v>
      </c>
    </row>
    <row r="1636" spans="1:3">
      <c r="A1636" s="89">
        <v>1635</v>
      </c>
      <c r="B1636" s="90" t="s">
        <v>1807</v>
      </c>
      <c r="C1636" s="89" t="s">
        <v>167</v>
      </c>
    </row>
    <row r="1637" spans="1:3">
      <c r="A1637" s="89">
        <v>1636</v>
      </c>
      <c r="B1637" s="90" t="s">
        <v>1808</v>
      </c>
      <c r="C1637" s="89" t="s">
        <v>167</v>
      </c>
    </row>
    <row r="1638" spans="1:3">
      <c r="A1638" s="89">
        <v>1637</v>
      </c>
      <c r="B1638" s="90" t="s">
        <v>1809</v>
      </c>
      <c r="C1638" s="89" t="s">
        <v>167</v>
      </c>
    </row>
    <row r="1639" spans="1:3">
      <c r="A1639" s="89">
        <v>1638</v>
      </c>
      <c r="B1639" s="90" t="s">
        <v>1810</v>
      </c>
      <c r="C1639" s="89" t="s">
        <v>167</v>
      </c>
    </row>
    <row r="1640" spans="1:3">
      <c r="A1640" s="89">
        <v>1639</v>
      </c>
      <c r="B1640" s="90" t="s">
        <v>1811</v>
      </c>
      <c r="C1640" s="89" t="s">
        <v>167</v>
      </c>
    </row>
    <row r="1641" spans="1:3">
      <c r="A1641" s="89">
        <v>1640</v>
      </c>
      <c r="B1641" s="90" t="s">
        <v>1812</v>
      </c>
      <c r="C1641" s="89" t="s">
        <v>167</v>
      </c>
    </row>
    <row r="1642" spans="1:3">
      <c r="A1642" s="89">
        <v>1641</v>
      </c>
      <c r="B1642" s="90" t="s">
        <v>1813</v>
      </c>
      <c r="C1642" s="89" t="s">
        <v>167</v>
      </c>
    </row>
    <row r="1643" spans="1:3">
      <c r="A1643" s="89">
        <v>1642</v>
      </c>
      <c r="B1643" s="90" t="s">
        <v>1814</v>
      </c>
      <c r="C1643" s="89" t="s">
        <v>167</v>
      </c>
    </row>
    <row r="1644" spans="1:3">
      <c r="A1644" s="89">
        <v>1643</v>
      </c>
      <c r="B1644" s="90" t="s">
        <v>1815</v>
      </c>
      <c r="C1644" s="89" t="s">
        <v>167</v>
      </c>
    </row>
    <row r="1645" spans="1:3">
      <c r="A1645" s="89">
        <v>1644</v>
      </c>
      <c r="B1645" s="90" t="s">
        <v>1816</v>
      </c>
      <c r="C1645" s="89" t="s">
        <v>167</v>
      </c>
    </row>
    <row r="1646" spans="1:3">
      <c r="A1646" s="89">
        <v>1645</v>
      </c>
      <c r="B1646" s="90" t="s">
        <v>1817</v>
      </c>
      <c r="C1646" s="89" t="s">
        <v>167</v>
      </c>
    </row>
    <row r="1647" spans="1:3">
      <c r="A1647" s="89">
        <v>1646</v>
      </c>
      <c r="B1647" s="90" t="s">
        <v>1818</v>
      </c>
      <c r="C1647" s="89" t="s">
        <v>167</v>
      </c>
    </row>
    <row r="1648" spans="1:3">
      <c r="A1648" s="89">
        <v>1647</v>
      </c>
      <c r="B1648" s="90" t="s">
        <v>1819</v>
      </c>
      <c r="C1648" s="89" t="s">
        <v>167</v>
      </c>
    </row>
    <row r="1649" spans="1:3">
      <c r="A1649" s="89">
        <v>1648</v>
      </c>
      <c r="B1649" s="90" t="s">
        <v>1820</v>
      </c>
      <c r="C1649" s="89" t="s">
        <v>167</v>
      </c>
    </row>
    <row r="1650" spans="1:3">
      <c r="A1650" s="89">
        <v>1649</v>
      </c>
      <c r="B1650" s="90" t="s">
        <v>1821</v>
      </c>
      <c r="C1650" s="89" t="s">
        <v>167</v>
      </c>
    </row>
    <row r="1651" spans="1:3">
      <c r="A1651" s="89">
        <v>1650</v>
      </c>
      <c r="B1651" s="90" t="s">
        <v>1822</v>
      </c>
      <c r="C1651" s="89" t="s">
        <v>167</v>
      </c>
    </row>
    <row r="1652" spans="1:3">
      <c r="A1652" s="89">
        <v>1651</v>
      </c>
      <c r="B1652" s="90" t="s">
        <v>1823</v>
      </c>
      <c r="C1652" s="89" t="s">
        <v>167</v>
      </c>
    </row>
    <row r="1653" spans="1:3">
      <c r="A1653" s="89">
        <v>1652</v>
      </c>
      <c r="B1653" s="90" t="s">
        <v>1824</v>
      </c>
      <c r="C1653" s="89" t="s">
        <v>167</v>
      </c>
    </row>
    <row r="1654" spans="1:3">
      <c r="A1654" s="89">
        <v>1653</v>
      </c>
      <c r="B1654" s="90" t="s">
        <v>1825</v>
      </c>
      <c r="C1654" s="89" t="s">
        <v>167</v>
      </c>
    </row>
    <row r="1655" spans="1:3">
      <c r="A1655" s="89">
        <v>1654</v>
      </c>
      <c r="B1655" s="90" t="s">
        <v>1826</v>
      </c>
      <c r="C1655" s="89" t="s">
        <v>167</v>
      </c>
    </row>
    <row r="1656" spans="1:3">
      <c r="A1656" s="89">
        <v>1655</v>
      </c>
      <c r="B1656" s="90" t="s">
        <v>1827</v>
      </c>
      <c r="C1656" s="89" t="s">
        <v>167</v>
      </c>
    </row>
    <row r="1657" spans="1:3">
      <c r="A1657" s="89">
        <v>1656</v>
      </c>
      <c r="B1657" s="90" t="s">
        <v>1828</v>
      </c>
      <c r="C1657" s="89" t="s">
        <v>167</v>
      </c>
    </row>
    <row r="1658" spans="1:3" ht="20">
      <c r="A1658" s="89">
        <v>1657</v>
      </c>
      <c r="B1658" s="90" t="s">
        <v>1829</v>
      </c>
      <c r="C1658" s="89" t="s">
        <v>167</v>
      </c>
    </row>
    <row r="1659" spans="1:3">
      <c r="A1659" s="89">
        <v>1658</v>
      </c>
      <c r="B1659" s="90" t="s">
        <v>1830</v>
      </c>
      <c r="C1659" s="89" t="s">
        <v>167</v>
      </c>
    </row>
    <row r="1660" spans="1:3">
      <c r="A1660" s="89">
        <v>1659</v>
      </c>
      <c r="B1660" s="90" t="s">
        <v>1831</v>
      </c>
      <c r="C1660" s="89" t="s">
        <v>167</v>
      </c>
    </row>
    <row r="1661" spans="1:3">
      <c r="A1661" s="89">
        <v>1660</v>
      </c>
      <c r="B1661" s="90" t="s">
        <v>1832</v>
      </c>
      <c r="C1661" s="89" t="s">
        <v>167</v>
      </c>
    </row>
    <row r="1662" spans="1:3">
      <c r="A1662" s="89">
        <v>1661</v>
      </c>
      <c r="B1662" s="90" t="s">
        <v>1833</v>
      </c>
      <c r="C1662" s="89" t="s">
        <v>167</v>
      </c>
    </row>
    <row r="1663" spans="1:3">
      <c r="A1663" s="89">
        <v>1662</v>
      </c>
      <c r="B1663" s="90" t="s">
        <v>1834</v>
      </c>
      <c r="C1663" s="89" t="s">
        <v>167</v>
      </c>
    </row>
    <row r="1664" spans="1:3">
      <c r="A1664" s="89">
        <v>1663</v>
      </c>
      <c r="B1664" s="90" t="s">
        <v>1835</v>
      </c>
      <c r="C1664" s="89" t="s">
        <v>167</v>
      </c>
    </row>
    <row r="1665" spans="1:3">
      <c r="A1665" s="89">
        <v>1664</v>
      </c>
      <c r="B1665" s="90" t="s">
        <v>1836</v>
      </c>
      <c r="C1665" s="89" t="s">
        <v>167</v>
      </c>
    </row>
    <row r="1666" spans="1:3">
      <c r="A1666" s="89">
        <v>1665</v>
      </c>
      <c r="B1666" s="90" t="s">
        <v>1837</v>
      </c>
      <c r="C1666" s="89" t="s">
        <v>167</v>
      </c>
    </row>
    <row r="1667" spans="1:3">
      <c r="A1667" s="89">
        <v>1666</v>
      </c>
      <c r="B1667" s="90" t="s">
        <v>1838</v>
      </c>
      <c r="C1667" s="89" t="s">
        <v>167</v>
      </c>
    </row>
    <row r="1668" spans="1:3">
      <c r="A1668" s="89">
        <v>1667</v>
      </c>
      <c r="B1668" s="90" t="s">
        <v>1839</v>
      </c>
      <c r="C1668" s="89" t="s">
        <v>167</v>
      </c>
    </row>
    <row r="1669" spans="1:3">
      <c r="A1669" s="89">
        <v>1668</v>
      </c>
      <c r="B1669" s="90" t="s">
        <v>1840</v>
      </c>
      <c r="C1669" s="89" t="s">
        <v>167</v>
      </c>
    </row>
    <row r="1670" spans="1:3">
      <c r="A1670" s="89">
        <v>1669</v>
      </c>
      <c r="B1670" s="90" t="s">
        <v>1841</v>
      </c>
      <c r="C1670" s="89" t="s">
        <v>167</v>
      </c>
    </row>
    <row r="1671" spans="1:3">
      <c r="A1671" s="89">
        <v>1670</v>
      </c>
      <c r="B1671" s="90" t="s">
        <v>1842</v>
      </c>
      <c r="C1671" s="89" t="s">
        <v>167</v>
      </c>
    </row>
    <row r="1672" spans="1:3">
      <c r="A1672" s="89">
        <v>1671</v>
      </c>
      <c r="B1672" s="90" t="s">
        <v>1843</v>
      </c>
      <c r="C1672" s="89" t="s">
        <v>167</v>
      </c>
    </row>
    <row r="1673" spans="1:3">
      <c r="A1673" s="89">
        <v>1672</v>
      </c>
      <c r="B1673" s="90" t="s">
        <v>1844</v>
      </c>
      <c r="C1673" s="89" t="s">
        <v>167</v>
      </c>
    </row>
    <row r="1674" spans="1:3">
      <c r="A1674" s="89">
        <v>1673</v>
      </c>
      <c r="B1674" s="90" t="s">
        <v>1845</v>
      </c>
      <c r="C1674" s="89" t="s">
        <v>167</v>
      </c>
    </row>
    <row r="1675" spans="1:3">
      <c r="A1675" s="89">
        <v>1674</v>
      </c>
      <c r="B1675" s="90" t="s">
        <v>1846</v>
      </c>
      <c r="C1675" s="89" t="s">
        <v>167</v>
      </c>
    </row>
    <row r="1676" spans="1:3">
      <c r="A1676" s="89">
        <v>1675</v>
      </c>
      <c r="B1676" s="90" t="s">
        <v>1847</v>
      </c>
      <c r="C1676" s="89" t="s">
        <v>167</v>
      </c>
    </row>
    <row r="1677" spans="1:3">
      <c r="A1677" s="89">
        <v>1676</v>
      </c>
      <c r="B1677" s="90" t="s">
        <v>1848</v>
      </c>
      <c r="C1677" s="89" t="s">
        <v>167</v>
      </c>
    </row>
    <row r="1678" spans="1:3">
      <c r="A1678" s="89">
        <v>1677</v>
      </c>
      <c r="B1678" s="90" t="s">
        <v>1849</v>
      </c>
      <c r="C1678" s="89" t="s">
        <v>167</v>
      </c>
    </row>
    <row r="1679" spans="1:3">
      <c r="A1679" s="89">
        <v>1678</v>
      </c>
      <c r="B1679" s="90" t="s">
        <v>1850</v>
      </c>
      <c r="C1679" s="89" t="s">
        <v>167</v>
      </c>
    </row>
    <row r="1680" spans="1:3">
      <c r="A1680" s="89">
        <v>1679</v>
      </c>
      <c r="B1680" s="90" t="s">
        <v>1851</v>
      </c>
      <c r="C1680" s="89" t="s">
        <v>167</v>
      </c>
    </row>
    <row r="1681" spans="1:3">
      <c r="A1681" s="89">
        <v>1680</v>
      </c>
      <c r="B1681" s="90" t="s">
        <v>1852</v>
      </c>
      <c r="C1681" s="89" t="s">
        <v>167</v>
      </c>
    </row>
    <row r="1682" spans="1:3">
      <c r="A1682" s="89">
        <v>1681</v>
      </c>
      <c r="B1682" s="90" t="s">
        <v>1853</v>
      </c>
      <c r="C1682" s="89" t="s">
        <v>167</v>
      </c>
    </row>
    <row r="1683" spans="1:3">
      <c r="A1683" s="89">
        <v>1682</v>
      </c>
      <c r="B1683" s="90" t="s">
        <v>1854</v>
      </c>
      <c r="C1683" s="89" t="s">
        <v>167</v>
      </c>
    </row>
    <row r="1684" spans="1:3">
      <c r="A1684" s="89">
        <v>1683</v>
      </c>
      <c r="B1684" s="90" t="s">
        <v>1855</v>
      </c>
      <c r="C1684" s="89" t="s">
        <v>167</v>
      </c>
    </row>
    <row r="1685" spans="1:3">
      <c r="A1685" s="89">
        <v>1684</v>
      </c>
      <c r="B1685" s="90" t="s">
        <v>1856</v>
      </c>
      <c r="C1685" s="89" t="s">
        <v>167</v>
      </c>
    </row>
    <row r="1686" spans="1:3">
      <c r="A1686" s="89">
        <v>1685</v>
      </c>
      <c r="B1686" s="90" t="s">
        <v>1857</v>
      </c>
      <c r="C1686" s="89" t="s">
        <v>167</v>
      </c>
    </row>
    <row r="1687" spans="1:3">
      <c r="A1687" s="89">
        <v>1686</v>
      </c>
      <c r="B1687" s="90" t="s">
        <v>1858</v>
      </c>
      <c r="C1687" s="89" t="s">
        <v>167</v>
      </c>
    </row>
    <row r="1688" spans="1:3">
      <c r="A1688" s="89">
        <v>1687</v>
      </c>
      <c r="B1688" s="90" t="s">
        <v>1859</v>
      </c>
      <c r="C1688" s="89" t="s">
        <v>167</v>
      </c>
    </row>
    <row r="1689" spans="1:3">
      <c r="A1689" s="89">
        <v>1688</v>
      </c>
      <c r="B1689" s="90" t="s">
        <v>1860</v>
      </c>
      <c r="C1689" s="89" t="s">
        <v>167</v>
      </c>
    </row>
    <row r="1690" spans="1:3">
      <c r="A1690" s="89">
        <v>1689</v>
      </c>
      <c r="B1690" s="90" t="s">
        <v>1861</v>
      </c>
      <c r="C1690" s="89" t="s">
        <v>167</v>
      </c>
    </row>
    <row r="1691" spans="1:3">
      <c r="A1691" s="89">
        <v>1690</v>
      </c>
      <c r="B1691" s="90" t="s">
        <v>1862</v>
      </c>
      <c r="C1691" s="89" t="s">
        <v>167</v>
      </c>
    </row>
    <row r="1692" spans="1:3">
      <c r="A1692" s="89">
        <v>1691</v>
      </c>
      <c r="B1692" s="90" t="s">
        <v>1863</v>
      </c>
      <c r="C1692" s="89" t="s">
        <v>167</v>
      </c>
    </row>
    <row r="1693" spans="1:3">
      <c r="A1693" s="89">
        <v>1692</v>
      </c>
      <c r="B1693" s="90" t="s">
        <v>1864</v>
      </c>
      <c r="C1693" s="89" t="s">
        <v>167</v>
      </c>
    </row>
    <row r="1694" spans="1:3" ht="20">
      <c r="A1694" s="89">
        <v>1693</v>
      </c>
      <c r="B1694" s="90" t="s">
        <v>1865</v>
      </c>
      <c r="C1694" s="89" t="s">
        <v>224</v>
      </c>
    </row>
    <row r="1695" spans="1:3">
      <c r="A1695" s="89">
        <v>1694</v>
      </c>
      <c r="B1695" s="90" t="s">
        <v>1866</v>
      </c>
      <c r="C1695" s="89" t="s">
        <v>224</v>
      </c>
    </row>
    <row r="1696" spans="1:3">
      <c r="A1696" s="89">
        <v>1695</v>
      </c>
      <c r="B1696" s="90" t="s">
        <v>1867</v>
      </c>
      <c r="C1696" s="89" t="s">
        <v>224</v>
      </c>
    </row>
    <row r="1697" spans="1:3">
      <c r="A1697" s="89">
        <v>1696</v>
      </c>
      <c r="B1697" s="90" t="s">
        <v>1868</v>
      </c>
      <c r="C1697" s="89" t="s">
        <v>732</v>
      </c>
    </row>
    <row r="1698" spans="1:3">
      <c r="A1698" s="89">
        <v>1697</v>
      </c>
      <c r="B1698" s="90" t="s">
        <v>1869</v>
      </c>
      <c r="C1698" s="89" t="s">
        <v>224</v>
      </c>
    </row>
    <row r="1699" spans="1:3">
      <c r="A1699" s="89">
        <v>1698</v>
      </c>
      <c r="B1699" s="90" t="s">
        <v>1870</v>
      </c>
      <c r="C1699" s="89" t="s">
        <v>224</v>
      </c>
    </row>
    <row r="1700" spans="1:3">
      <c r="A1700" s="89">
        <v>1699</v>
      </c>
      <c r="B1700" s="90" t="s">
        <v>1871</v>
      </c>
      <c r="C1700" s="89" t="s">
        <v>732</v>
      </c>
    </row>
    <row r="1701" spans="1:3">
      <c r="A1701" s="89">
        <v>1700</v>
      </c>
      <c r="B1701" s="90" t="s">
        <v>1872</v>
      </c>
      <c r="C1701" s="89" t="s">
        <v>224</v>
      </c>
    </row>
    <row r="1702" spans="1:3">
      <c r="A1702" s="89">
        <v>1701</v>
      </c>
      <c r="B1702" s="90" t="s">
        <v>1873</v>
      </c>
      <c r="C1702" s="89" t="s">
        <v>167</v>
      </c>
    </row>
    <row r="1703" spans="1:3">
      <c r="A1703" s="89">
        <v>1702</v>
      </c>
      <c r="B1703" s="90" t="s">
        <v>1874</v>
      </c>
      <c r="C1703" s="89" t="s">
        <v>167</v>
      </c>
    </row>
    <row r="1704" spans="1:3">
      <c r="A1704" s="89">
        <v>1703</v>
      </c>
      <c r="B1704" s="90" t="s">
        <v>1875</v>
      </c>
      <c r="C1704" s="89" t="s">
        <v>167</v>
      </c>
    </row>
    <row r="1705" spans="1:3">
      <c r="A1705" s="89">
        <v>1704</v>
      </c>
      <c r="B1705" s="90" t="s">
        <v>1876</v>
      </c>
      <c r="C1705" s="89" t="s">
        <v>167</v>
      </c>
    </row>
    <row r="1706" spans="1:3">
      <c r="A1706" s="89">
        <v>1705</v>
      </c>
      <c r="B1706" s="90" t="s">
        <v>1877</v>
      </c>
      <c r="C1706" s="89" t="s">
        <v>167</v>
      </c>
    </row>
    <row r="1707" spans="1:3">
      <c r="A1707" s="89">
        <v>1706</v>
      </c>
      <c r="B1707" s="90" t="s">
        <v>1878</v>
      </c>
      <c r="C1707" s="89" t="s">
        <v>167</v>
      </c>
    </row>
    <row r="1708" spans="1:3">
      <c r="A1708" s="89">
        <v>1707</v>
      </c>
      <c r="B1708" s="90" t="s">
        <v>1879</v>
      </c>
      <c r="C1708" s="89" t="s">
        <v>167</v>
      </c>
    </row>
    <row r="1709" spans="1:3">
      <c r="A1709" s="89">
        <v>1708</v>
      </c>
      <c r="B1709" s="90" t="s">
        <v>1880</v>
      </c>
      <c r="C1709" s="89" t="s">
        <v>167</v>
      </c>
    </row>
    <row r="1710" spans="1:3">
      <c r="A1710" s="89">
        <v>1709</v>
      </c>
      <c r="B1710" s="90" t="s">
        <v>1881</v>
      </c>
      <c r="C1710" s="89" t="s">
        <v>167</v>
      </c>
    </row>
    <row r="1711" spans="1:3">
      <c r="A1711" s="89">
        <v>1710</v>
      </c>
      <c r="B1711" s="90" t="s">
        <v>1882</v>
      </c>
      <c r="C1711" s="89" t="s">
        <v>167</v>
      </c>
    </row>
    <row r="1712" spans="1:3">
      <c r="A1712" s="89">
        <v>1711</v>
      </c>
      <c r="B1712" s="90" t="s">
        <v>1883</v>
      </c>
      <c r="C1712" s="89" t="s">
        <v>167</v>
      </c>
    </row>
    <row r="1713" spans="1:3">
      <c r="A1713" s="89">
        <v>1712</v>
      </c>
      <c r="B1713" s="90" t="s">
        <v>1884</v>
      </c>
      <c r="C1713" s="89" t="s">
        <v>167</v>
      </c>
    </row>
    <row r="1714" spans="1:3" ht="20">
      <c r="A1714" s="89">
        <v>1713</v>
      </c>
      <c r="B1714" s="90" t="s">
        <v>1885</v>
      </c>
      <c r="C1714" s="89" t="s">
        <v>167</v>
      </c>
    </row>
    <row r="1715" spans="1:3">
      <c r="A1715" s="89">
        <v>1714</v>
      </c>
      <c r="B1715" s="90" t="s">
        <v>1886</v>
      </c>
      <c r="C1715" s="89" t="s">
        <v>167</v>
      </c>
    </row>
    <row r="1716" spans="1:3" ht="20">
      <c r="A1716" s="89">
        <v>1715</v>
      </c>
      <c r="B1716" s="90" t="s">
        <v>1887</v>
      </c>
      <c r="C1716" s="89" t="s">
        <v>167</v>
      </c>
    </row>
  </sheetData>
  <pageMargins left="0.7" right="0.7" top="0.75" bottom="0.75" header="0.3" footer="0.3"/>
  <pageSetup paperSize="5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58FE-42D5-8540-B374-77CC5CF08BC3}">
  <dimension ref="B1:G62"/>
  <sheetViews>
    <sheetView topLeftCell="D2" workbookViewId="0">
      <selection activeCell="F7" sqref="F7"/>
    </sheetView>
  </sheetViews>
  <sheetFormatPr baseColWidth="10" defaultRowHeight="15.5"/>
  <cols>
    <col min="2" max="2" width="39.6640625" style="40" customWidth="1"/>
    <col min="3" max="3" width="72.83203125" style="40" customWidth="1"/>
    <col min="4" max="4" width="51.1640625" style="40" customWidth="1"/>
    <col min="5" max="5" width="13.33203125" style="40" bestFit="1" customWidth="1"/>
    <col min="6" max="6" width="18.5" style="42" bestFit="1" customWidth="1"/>
  </cols>
  <sheetData>
    <row r="1" spans="2:7">
      <c r="C1" s="41"/>
      <c r="D1" s="41"/>
      <c r="E1" s="41"/>
    </row>
    <row r="2" spans="2:7" ht="31">
      <c r="B2" s="44"/>
      <c r="C2" s="45" t="s">
        <v>1896</v>
      </c>
      <c r="D2" s="45" t="s">
        <v>1897</v>
      </c>
      <c r="E2" s="45" t="s">
        <v>20</v>
      </c>
      <c r="F2" s="39" t="s">
        <v>1898</v>
      </c>
    </row>
    <row r="3" spans="2:7">
      <c r="B3" s="45" t="s">
        <v>161</v>
      </c>
      <c r="C3" s="45"/>
      <c r="D3" s="45"/>
      <c r="E3" s="45"/>
      <c r="F3" s="47"/>
    </row>
    <row r="4" spans="2:7">
      <c r="B4" s="49"/>
      <c r="C4" s="85"/>
      <c r="D4" s="85"/>
      <c r="E4" s="95"/>
      <c r="F4" s="50"/>
    </row>
    <row r="5" spans="2:7">
      <c r="B5" s="49" t="s">
        <v>1923</v>
      </c>
      <c r="C5" s="85" t="s">
        <v>9</v>
      </c>
      <c r="D5" s="93" t="s">
        <v>1892</v>
      </c>
      <c r="E5" s="95" t="s">
        <v>443</v>
      </c>
      <c r="F5" s="97">
        <v>4000</v>
      </c>
    </row>
    <row r="6" spans="2:7">
      <c r="B6" s="49" t="s">
        <v>1923</v>
      </c>
      <c r="C6" s="85" t="s">
        <v>9</v>
      </c>
      <c r="D6" s="93" t="s">
        <v>1893</v>
      </c>
      <c r="E6" s="95" t="s">
        <v>443</v>
      </c>
      <c r="F6" s="97">
        <v>4050</v>
      </c>
    </row>
    <row r="7" spans="2:7">
      <c r="B7" s="49" t="s">
        <v>1923</v>
      </c>
      <c r="C7" s="85" t="s">
        <v>9</v>
      </c>
      <c r="D7" s="94" t="s">
        <v>1894</v>
      </c>
      <c r="E7" s="95" t="s">
        <v>443</v>
      </c>
      <c r="F7" s="97">
        <v>4050</v>
      </c>
    </row>
    <row r="8" spans="2:7">
      <c r="B8" s="49" t="s">
        <v>1923</v>
      </c>
      <c r="C8" s="85" t="s">
        <v>9</v>
      </c>
      <c r="D8" s="93" t="s">
        <v>1895</v>
      </c>
      <c r="E8" s="96" t="s">
        <v>443</v>
      </c>
      <c r="F8" s="97">
        <v>4400</v>
      </c>
    </row>
    <row r="9" spans="2:7" ht="31">
      <c r="B9" s="49" t="s">
        <v>1934</v>
      </c>
      <c r="C9" s="98" t="s">
        <v>42</v>
      </c>
      <c r="D9" s="99" t="s">
        <v>235</v>
      </c>
      <c r="E9" s="100" t="s">
        <v>3</v>
      </c>
      <c r="F9" s="101">
        <f>80000</f>
        <v>80000</v>
      </c>
    </row>
    <row r="10" spans="2:7" ht="31">
      <c r="B10" s="49" t="s">
        <v>1934</v>
      </c>
      <c r="C10" s="98" t="s">
        <v>147</v>
      </c>
      <c r="D10" s="99" t="s">
        <v>235</v>
      </c>
      <c r="E10" s="100" t="s">
        <v>3</v>
      </c>
      <c r="F10" s="101">
        <f>80000</f>
        <v>80000</v>
      </c>
    </row>
    <row r="11" spans="2:7" ht="31">
      <c r="B11" s="49" t="s">
        <v>1934</v>
      </c>
      <c r="C11" s="102" t="s">
        <v>7</v>
      </c>
      <c r="D11" s="103" t="s">
        <v>235</v>
      </c>
      <c r="E11" s="100" t="s">
        <v>3</v>
      </c>
      <c r="F11" s="101">
        <f>80000</f>
        <v>80000</v>
      </c>
    </row>
    <row r="12" spans="2:7" ht="31">
      <c r="B12" s="49" t="s">
        <v>1934</v>
      </c>
      <c r="C12" s="98" t="s">
        <v>45</v>
      </c>
      <c r="D12" s="99" t="s">
        <v>235</v>
      </c>
      <c r="E12" s="100" t="s">
        <v>3</v>
      </c>
      <c r="F12" s="101">
        <f>80000</f>
        <v>80000</v>
      </c>
    </row>
    <row r="13" spans="2:7">
      <c r="B13" s="49" t="s">
        <v>1922</v>
      </c>
      <c r="C13" s="103" t="s">
        <v>1905</v>
      </c>
      <c r="D13" s="103" t="s">
        <v>1904</v>
      </c>
      <c r="E13" s="100" t="s">
        <v>6</v>
      </c>
      <c r="F13" s="104">
        <v>5000</v>
      </c>
    </row>
    <row r="14" spans="2:7">
      <c r="B14" s="49" t="s">
        <v>1939</v>
      </c>
      <c r="C14" s="98" t="s">
        <v>72</v>
      </c>
      <c r="D14" s="98" t="s">
        <v>1899</v>
      </c>
      <c r="E14" s="105" t="s">
        <v>10</v>
      </c>
      <c r="F14" s="106">
        <v>17690</v>
      </c>
    </row>
    <row r="15" spans="2:7">
      <c r="B15" s="49" t="s">
        <v>1921</v>
      </c>
      <c r="C15" s="99" t="s">
        <v>33</v>
      </c>
      <c r="D15" s="99" t="s">
        <v>423</v>
      </c>
      <c r="E15" s="100" t="s">
        <v>6</v>
      </c>
      <c r="F15" s="101">
        <v>42000</v>
      </c>
      <c r="G15" s="67"/>
    </row>
    <row r="16" spans="2:7">
      <c r="B16" s="49" t="s">
        <v>1921</v>
      </c>
      <c r="C16" s="99" t="s">
        <v>107</v>
      </c>
      <c r="D16" s="99" t="s">
        <v>423</v>
      </c>
      <c r="E16" s="100" t="s">
        <v>6</v>
      </c>
      <c r="F16" s="101">
        <v>33000</v>
      </c>
    </row>
    <row r="17" spans="2:6" ht="31">
      <c r="B17" s="62" t="s">
        <v>1930</v>
      </c>
      <c r="C17" s="99" t="s">
        <v>104</v>
      </c>
      <c r="D17" s="99" t="s">
        <v>637</v>
      </c>
      <c r="E17" s="100" t="s">
        <v>6</v>
      </c>
      <c r="F17" s="101">
        <v>600</v>
      </c>
    </row>
    <row r="18" spans="2:6">
      <c r="B18" s="49" t="s">
        <v>1933</v>
      </c>
      <c r="C18" s="99" t="s">
        <v>148</v>
      </c>
      <c r="D18" s="98"/>
      <c r="E18" s="100" t="s">
        <v>3</v>
      </c>
      <c r="F18" s="101">
        <v>100000</v>
      </c>
    </row>
    <row r="19" spans="2:6">
      <c r="B19" s="49" t="s">
        <v>1933</v>
      </c>
      <c r="C19" s="99" t="s">
        <v>1891</v>
      </c>
      <c r="D19" s="99" t="s">
        <v>1890</v>
      </c>
      <c r="E19" s="100" t="s">
        <v>3</v>
      </c>
      <c r="F19" s="101">
        <v>320000</v>
      </c>
    </row>
    <row r="20" spans="2:6">
      <c r="B20" s="49" t="s">
        <v>1938</v>
      </c>
      <c r="C20" s="98" t="s">
        <v>69</v>
      </c>
      <c r="D20" s="98" t="s">
        <v>1906</v>
      </c>
      <c r="E20" s="100" t="s">
        <v>6</v>
      </c>
      <c r="F20" s="106">
        <v>320000</v>
      </c>
    </row>
    <row r="21" spans="2:6">
      <c r="B21" s="49" t="s">
        <v>1933</v>
      </c>
      <c r="C21" s="98" t="s">
        <v>134</v>
      </c>
      <c r="D21" s="98" t="s">
        <v>1907</v>
      </c>
      <c r="E21" s="100" t="s">
        <v>1908</v>
      </c>
      <c r="F21" s="101">
        <v>380000</v>
      </c>
    </row>
    <row r="22" spans="2:6">
      <c r="B22" s="49" t="s">
        <v>1933</v>
      </c>
      <c r="C22" s="102" t="s">
        <v>2</v>
      </c>
      <c r="D22" s="98" t="s">
        <v>1907</v>
      </c>
      <c r="E22" s="100" t="s">
        <v>3</v>
      </c>
      <c r="F22" s="101">
        <v>390000</v>
      </c>
    </row>
    <row r="23" spans="2:6">
      <c r="B23" s="49" t="s">
        <v>1933</v>
      </c>
      <c r="C23" s="68" t="s">
        <v>58</v>
      </c>
      <c r="D23" s="68"/>
      <c r="E23" s="69" t="s">
        <v>3</v>
      </c>
      <c r="F23" s="71">
        <v>179000</v>
      </c>
    </row>
    <row r="24" spans="2:6">
      <c r="B24" s="49" t="s">
        <v>1932</v>
      </c>
      <c r="C24" s="99" t="s">
        <v>137</v>
      </c>
      <c r="D24" s="99" t="s">
        <v>1909</v>
      </c>
      <c r="E24" s="100" t="s">
        <v>30</v>
      </c>
      <c r="F24" s="101">
        <v>280000</v>
      </c>
    </row>
    <row r="25" spans="2:6">
      <c r="B25" s="49" t="s">
        <v>1937</v>
      </c>
      <c r="C25" s="99" t="s">
        <v>70</v>
      </c>
      <c r="D25" s="99" t="s">
        <v>1910</v>
      </c>
      <c r="E25" s="100" t="s">
        <v>6</v>
      </c>
      <c r="F25" s="106">
        <v>198000</v>
      </c>
    </row>
    <row r="26" spans="2:6" ht="31">
      <c r="B26" s="49" t="s">
        <v>1940</v>
      </c>
      <c r="C26" s="99" t="s">
        <v>159</v>
      </c>
      <c r="D26" s="99"/>
      <c r="E26" s="100" t="s">
        <v>6</v>
      </c>
      <c r="F26" s="109">
        <f>130000*4+40000</f>
        <v>560000</v>
      </c>
    </row>
    <row r="27" spans="2:6">
      <c r="B27" s="49" t="s">
        <v>1901</v>
      </c>
      <c r="C27" s="98" t="s">
        <v>1900</v>
      </c>
      <c r="D27" s="98"/>
      <c r="E27" s="100" t="s">
        <v>109</v>
      </c>
      <c r="F27" s="101">
        <v>198000</v>
      </c>
    </row>
    <row r="28" spans="2:6">
      <c r="B28" s="49" t="s">
        <v>1932</v>
      </c>
      <c r="C28" s="99" t="s">
        <v>56</v>
      </c>
      <c r="D28" s="99" t="s">
        <v>1909</v>
      </c>
      <c r="E28" s="100" t="s">
        <v>30</v>
      </c>
      <c r="F28" s="110">
        <v>150000</v>
      </c>
    </row>
    <row r="29" spans="2:6" ht="31">
      <c r="B29" s="49" t="s">
        <v>1924</v>
      </c>
      <c r="C29" s="99" t="s">
        <v>113</v>
      </c>
      <c r="D29" s="99"/>
      <c r="E29" s="100" t="s">
        <v>6</v>
      </c>
      <c r="F29" s="101">
        <v>9500</v>
      </c>
    </row>
    <row r="30" spans="2:6" ht="46.5">
      <c r="B30" s="49" t="s">
        <v>1935</v>
      </c>
      <c r="C30" s="99" t="s">
        <v>1911</v>
      </c>
      <c r="D30" s="98" t="s">
        <v>1889</v>
      </c>
      <c r="E30" s="100" t="s">
        <v>732</v>
      </c>
      <c r="F30" s="101">
        <v>1900000</v>
      </c>
    </row>
    <row r="31" spans="2:6">
      <c r="B31" s="49"/>
      <c r="C31" s="99" t="s">
        <v>1912</v>
      </c>
      <c r="D31" s="98" t="s">
        <v>1914</v>
      </c>
      <c r="E31" s="100" t="s">
        <v>1913</v>
      </c>
      <c r="F31" s="101">
        <v>2000</v>
      </c>
    </row>
    <row r="32" spans="2:6">
      <c r="B32" s="49" t="s">
        <v>1926</v>
      </c>
      <c r="C32" s="68" t="s">
        <v>103</v>
      </c>
      <c r="D32" s="68" t="s">
        <v>1562</v>
      </c>
      <c r="E32" s="69" t="s">
        <v>6</v>
      </c>
      <c r="F32" s="73">
        <v>25000</v>
      </c>
    </row>
    <row r="33" spans="2:6" ht="31">
      <c r="B33" s="62" t="s">
        <v>1930</v>
      </c>
      <c r="C33" s="68" t="s">
        <v>96</v>
      </c>
      <c r="D33" s="68" t="s">
        <v>637</v>
      </c>
      <c r="E33" s="69" t="s">
        <v>6</v>
      </c>
      <c r="F33" s="73">
        <v>650</v>
      </c>
    </row>
    <row r="34" spans="2:6" ht="31">
      <c r="B34" s="62" t="s">
        <v>1928</v>
      </c>
      <c r="C34" s="68" t="s">
        <v>93</v>
      </c>
      <c r="D34" s="68" t="s">
        <v>186</v>
      </c>
      <c r="E34" s="69" t="s">
        <v>6</v>
      </c>
      <c r="F34" s="73">
        <v>3500</v>
      </c>
    </row>
    <row r="35" spans="2:6" ht="31">
      <c r="B35" s="111" t="s">
        <v>1927</v>
      </c>
      <c r="C35" s="68" t="s">
        <v>88</v>
      </c>
      <c r="D35" s="68" t="s">
        <v>1795</v>
      </c>
      <c r="E35" s="69" t="s">
        <v>6</v>
      </c>
      <c r="F35" s="78">
        <v>8000</v>
      </c>
    </row>
    <row r="36" spans="2:6" ht="31">
      <c r="B36" s="111" t="s">
        <v>1927</v>
      </c>
      <c r="C36" s="68" t="s">
        <v>89</v>
      </c>
      <c r="D36" s="68" t="s">
        <v>1797</v>
      </c>
      <c r="E36" s="69" t="s">
        <v>6</v>
      </c>
      <c r="F36" s="73">
        <v>4000</v>
      </c>
    </row>
    <row r="37" spans="2:6" ht="31">
      <c r="B37" s="111" t="s">
        <v>1927</v>
      </c>
      <c r="C37" s="68" t="s">
        <v>90</v>
      </c>
      <c r="D37" s="68" t="s">
        <v>1798</v>
      </c>
      <c r="E37" s="69" t="s">
        <v>6</v>
      </c>
      <c r="F37" s="73">
        <v>3500</v>
      </c>
    </row>
    <row r="38" spans="2:6" ht="31">
      <c r="B38" s="62" t="s">
        <v>1930</v>
      </c>
      <c r="C38" s="68" t="s">
        <v>97</v>
      </c>
      <c r="D38" s="68"/>
      <c r="E38" s="69" t="s">
        <v>6</v>
      </c>
      <c r="F38" s="73">
        <v>4200</v>
      </c>
    </row>
    <row r="39" spans="2:6" ht="31">
      <c r="B39" s="112" t="s">
        <v>1930</v>
      </c>
      <c r="C39" s="74" t="s">
        <v>0</v>
      </c>
      <c r="D39" s="74"/>
      <c r="E39" s="69" t="s">
        <v>1</v>
      </c>
      <c r="F39" s="73">
        <v>2400</v>
      </c>
    </row>
    <row r="40" spans="2:6">
      <c r="B40" s="111" t="s">
        <v>1930</v>
      </c>
      <c r="C40" s="68" t="s">
        <v>94</v>
      </c>
      <c r="D40" s="68"/>
      <c r="E40" s="69" t="s">
        <v>6</v>
      </c>
      <c r="F40" s="78">
        <v>7000</v>
      </c>
    </row>
    <row r="41" spans="2:6">
      <c r="B41" s="111" t="s">
        <v>1930</v>
      </c>
      <c r="C41" s="68" t="s">
        <v>95</v>
      </c>
      <c r="D41" s="68"/>
      <c r="E41" s="69" t="s">
        <v>6</v>
      </c>
      <c r="F41" s="73">
        <v>4000</v>
      </c>
    </row>
    <row r="42" spans="2:6" ht="31">
      <c r="B42" s="62" t="s">
        <v>1929</v>
      </c>
      <c r="C42" s="68" t="s">
        <v>84</v>
      </c>
      <c r="D42" s="68"/>
      <c r="E42" s="69" t="s">
        <v>6</v>
      </c>
      <c r="F42" s="73">
        <v>350000</v>
      </c>
    </row>
    <row r="43" spans="2:6" ht="31">
      <c r="B43" s="62" t="s">
        <v>1929</v>
      </c>
      <c r="C43" s="68" t="s">
        <v>83</v>
      </c>
      <c r="D43" s="68"/>
      <c r="E43" s="69" t="s">
        <v>6</v>
      </c>
      <c r="F43" s="73">
        <v>390000</v>
      </c>
    </row>
    <row r="44" spans="2:6" ht="31">
      <c r="B44" s="62" t="s">
        <v>1929</v>
      </c>
      <c r="C44" s="68" t="s">
        <v>85</v>
      </c>
      <c r="D44" s="68"/>
      <c r="E44" s="69" t="s">
        <v>6</v>
      </c>
      <c r="F44" s="73">
        <v>230000</v>
      </c>
    </row>
    <row r="45" spans="2:6" ht="31">
      <c r="B45" s="62" t="s">
        <v>1929</v>
      </c>
      <c r="C45" s="68" t="s">
        <v>86</v>
      </c>
      <c r="D45" s="68"/>
      <c r="E45" s="69" t="s">
        <v>6</v>
      </c>
      <c r="F45" s="73">
        <v>120000</v>
      </c>
    </row>
    <row r="46" spans="2:6" ht="31">
      <c r="B46" s="49" t="s">
        <v>1931</v>
      </c>
      <c r="C46" s="68" t="s">
        <v>100</v>
      </c>
      <c r="D46" s="68" t="s">
        <v>1280</v>
      </c>
      <c r="E46" s="69" t="s">
        <v>6</v>
      </c>
      <c r="F46" s="78">
        <v>450000</v>
      </c>
    </row>
    <row r="47" spans="2:6" ht="31">
      <c r="B47" s="62" t="s">
        <v>1931</v>
      </c>
      <c r="C47" s="68" t="s">
        <v>101</v>
      </c>
      <c r="D47" s="68"/>
      <c r="E47" s="69" t="s">
        <v>6</v>
      </c>
      <c r="F47" s="73">
        <v>3150000</v>
      </c>
    </row>
    <row r="48" spans="2:6">
      <c r="B48" s="62" t="s">
        <v>1928</v>
      </c>
      <c r="C48" s="68" t="s">
        <v>1915</v>
      </c>
      <c r="D48" s="68"/>
      <c r="E48" s="69" t="s">
        <v>6</v>
      </c>
      <c r="F48" s="73">
        <v>17000</v>
      </c>
    </row>
    <row r="49" spans="2:7">
      <c r="B49" s="62" t="s">
        <v>1928</v>
      </c>
      <c r="C49" s="68" t="s">
        <v>1916</v>
      </c>
      <c r="D49" s="68"/>
      <c r="E49" s="69" t="s">
        <v>6</v>
      </c>
      <c r="F49" s="73">
        <v>5000</v>
      </c>
    </row>
    <row r="50" spans="2:7">
      <c r="B50" s="62" t="s">
        <v>1926</v>
      </c>
      <c r="C50" s="68" t="s">
        <v>98</v>
      </c>
      <c r="D50" s="68" t="s">
        <v>1699</v>
      </c>
      <c r="E50" s="69" t="s">
        <v>6</v>
      </c>
      <c r="F50" s="73">
        <v>106000</v>
      </c>
    </row>
    <row r="51" spans="2:7" ht="31">
      <c r="B51" s="62" t="s">
        <v>1927</v>
      </c>
      <c r="C51" s="68" t="s">
        <v>99</v>
      </c>
      <c r="D51" s="68" t="s">
        <v>1801</v>
      </c>
      <c r="E51" s="69" t="s">
        <v>6</v>
      </c>
      <c r="F51" s="73">
        <v>25000</v>
      </c>
    </row>
    <row r="52" spans="2:7" ht="31">
      <c r="B52" s="62" t="s">
        <v>1927</v>
      </c>
      <c r="C52" s="68" t="s">
        <v>1917</v>
      </c>
      <c r="D52" s="68" t="s">
        <v>1800</v>
      </c>
      <c r="E52" s="69" t="s">
        <v>6</v>
      </c>
      <c r="F52" s="73">
        <v>8000</v>
      </c>
    </row>
    <row r="53" spans="2:7">
      <c r="B53" s="49" t="s">
        <v>1926</v>
      </c>
      <c r="C53" s="68" t="s">
        <v>38</v>
      </c>
      <c r="D53" s="84" t="s">
        <v>1918</v>
      </c>
      <c r="E53" s="69" t="s">
        <v>6</v>
      </c>
      <c r="F53" s="73">
        <v>220000</v>
      </c>
    </row>
    <row r="54" spans="2:7">
      <c r="B54" s="49" t="s">
        <v>1926</v>
      </c>
      <c r="C54" s="68" t="s">
        <v>37</v>
      </c>
      <c r="D54" s="68" t="s">
        <v>1918</v>
      </c>
      <c r="E54" s="69" t="s">
        <v>6</v>
      </c>
      <c r="F54" s="73">
        <v>358000</v>
      </c>
    </row>
    <row r="55" spans="2:7">
      <c r="B55" s="49" t="s">
        <v>1932</v>
      </c>
      <c r="C55" s="98" t="s">
        <v>136</v>
      </c>
      <c r="D55" s="98" t="s">
        <v>1909</v>
      </c>
      <c r="E55" s="100" t="s">
        <v>30</v>
      </c>
      <c r="F55" s="101">
        <v>150000</v>
      </c>
    </row>
    <row r="56" spans="2:7" ht="31">
      <c r="B56" s="92" t="s">
        <v>1936</v>
      </c>
      <c r="C56" s="68" t="s">
        <v>39</v>
      </c>
      <c r="D56" s="68" t="s">
        <v>1881</v>
      </c>
      <c r="E56" s="69" t="s">
        <v>6</v>
      </c>
      <c r="F56" s="73">
        <v>87000</v>
      </c>
    </row>
    <row r="57" spans="2:7">
      <c r="B57" s="49" t="s">
        <v>1933</v>
      </c>
      <c r="C57" s="68" t="s">
        <v>1919</v>
      </c>
      <c r="D57" s="68" t="s">
        <v>1920</v>
      </c>
      <c r="E57" s="69" t="s">
        <v>3</v>
      </c>
      <c r="F57" s="71">
        <v>100000</v>
      </c>
    </row>
    <row r="58" spans="2:7">
      <c r="B58" s="91" t="s">
        <v>1925</v>
      </c>
      <c r="C58" s="107" t="s">
        <v>737</v>
      </c>
      <c r="D58" s="107"/>
      <c r="E58" s="108" t="s">
        <v>732</v>
      </c>
    </row>
    <row r="59" spans="2:7" s="43" customFormat="1">
      <c r="B59" s="91" t="s">
        <v>1925</v>
      </c>
      <c r="C59" s="107" t="s">
        <v>1047</v>
      </c>
      <c r="D59" s="107"/>
      <c r="E59" s="108" t="s">
        <v>732</v>
      </c>
      <c r="F59" s="42"/>
      <c r="G59"/>
    </row>
    <row r="60" spans="2:7" s="43" customFormat="1">
      <c r="B60" s="91" t="s">
        <v>1925</v>
      </c>
      <c r="C60" s="107" t="s">
        <v>1902</v>
      </c>
      <c r="D60" s="107"/>
      <c r="E60" s="108" t="s">
        <v>732</v>
      </c>
      <c r="F60" s="42"/>
      <c r="G60"/>
    </row>
    <row r="61" spans="2:7" s="43" customFormat="1">
      <c r="B61" s="91" t="s">
        <v>1925</v>
      </c>
      <c r="C61" s="107" t="s">
        <v>1076</v>
      </c>
      <c r="D61" s="107"/>
      <c r="E61" s="108" t="s">
        <v>732</v>
      </c>
      <c r="F61" s="42"/>
      <c r="G61"/>
    </row>
    <row r="62" spans="2:7" s="43" customFormat="1">
      <c r="B62" s="91" t="s">
        <v>1925</v>
      </c>
      <c r="C62" s="107" t="s">
        <v>1903</v>
      </c>
      <c r="D62" s="107"/>
      <c r="E62" s="108" t="s">
        <v>732</v>
      </c>
      <c r="F62" s="42"/>
      <c r="G62"/>
    </row>
  </sheetData>
  <pageMargins left="0.7" right="0.7" top="0.75" bottom="0.75" header="0.3" footer="0.3"/>
  <pageSetup paperSize="5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D5417-5A34-6F41-A695-A207BC24D05F}">
  <dimension ref="A3:J61"/>
  <sheetViews>
    <sheetView topLeftCell="D1" workbookViewId="0">
      <selection activeCell="H6" sqref="H6"/>
    </sheetView>
  </sheetViews>
  <sheetFormatPr baseColWidth="10" defaultRowHeight="15.5"/>
  <cols>
    <col min="1" max="1" width="5.83203125" style="1" bestFit="1" customWidth="1"/>
    <col min="2" max="2" width="14" style="113" bestFit="1" customWidth="1"/>
    <col min="3" max="3" width="45.5" style="41" customWidth="1"/>
    <col min="4" max="4" width="69.33203125" style="41" customWidth="1"/>
    <col min="5" max="5" width="8.1640625" style="41" bestFit="1" customWidth="1"/>
    <col min="6" max="6" width="8.33203125" style="41" bestFit="1" customWidth="1"/>
    <col min="7" max="7" width="13" style="42" bestFit="1" customWidth="1"/>
    <col min="8" max="8" width="29.5" style="129" customWidth="1"/>
    <col min="9" max="9" width="19.6640625" style="129" customWidth="1"/>
    <col min="10" max="10" width="13.1640625" bestFit="1" customWidth="1"/>
  </cols>
  <sheetData>
    <row r="3" spans="1:10" ht="46.5">
      <c r="A3" s="114" t="s">
        <v>1954</v>
      </c>
      <c r="B3" s="114" t="s">
        <v>1955</v>
      </c>
      <c r="C3" s="114" t="s">
        <v>1956</v>
      </c>
      <c r="D3" s="114" t="s">
        <v>1957</v>
      </c>
      <c r="E3" s="114" t="s">
        <v>1958</v>
      </c>
      <c r="F3" s="114" t="s">
        <v>1959</v>
      </c>
      <c r="G3" s="114" t="s">
        <v>1960</v>
      </c>
    </row>
    <row r="4" spans="1:10">
      <c r="A4" s="115">
        <v>1</v>
      </c>
      <c r="B4" s="116">
        <v>30102400</v>
      </c>
      <c r="C4" s="116" t="s">
        <v>1961</v>
      </c>
      <c r="D4" s="122" t="s">
        <v>1962</v>
      </c>
      <c r="E4" s="122" t="s">
        <v>153</v>
      </c>
      <c r="F4" s="122">
        <v>1</v>
      </c>
      <c r="G4" s="117">
        <v>4000</v>
      </c>
      <c r="H4" s="127">
        <v>7490</v>
      </c>
      <c r="I4" s="2"/>
    </row>
    <row r="5" spans="1:10">
      <c r="A5" s="115">
        <v>2</v>
      </c>
      <c r="B5" s="116">
        <v>30102400</v>
      </c>
      <c r="C5" s="116" t="s">
        <v>1961</v>
      </c>
      <c r="D5" s="122" t="s">
        <v>1963</v>
      </c>
      <c r="E5" s="122" t="s">
        <v>153</v>
      </c>
      <c r="F5" s="122">
        <v>1</v>
      </c>
      <c r="G5" s="117">
        <v>4050</v>
      </c>
      <c r="H5" s="127"/>
      <c r="I5" s="2"/>
    </row>
    <row r="6" spans="1:10">
      <c r="A6" s="115">
        <v>3</v>
      </c>
      <c r="B6" s="116">
        <v>30102400</v>
      </c>
      <c r="C6" s="116" t="s">
        <v>1961</v>
      </c>
      <c r="D6" s="122" t="s">
        <v>1964</v>
      </c>
      <c r="E6" s="122" t="s">
        <v>153</v>
      </c>
      <c r="F6" s="122">
        <v>1</v>
      </c>
      <c r="G6" s="117">
        <v>4050</v>
      </c>
      <c r="H6" s="127">
        <v>5300</v>
      </c>
      <c r="I6" s="2"/>
    </row>
    <row r="7" spans="1:10">
      <c r="A7" s="115">
        <v>4</v>
      </c>
      <c r="B7" s="116">
        <v>30102400</v>
      </c>
      <c r="C7" s="116" t="s">
        <v>1961</v>
      </c>
      <c r="D7" s="122" t="s">
        <v>1965</v>
      </c>
      <c r="E7" s="122" t="s">
        <v>153</v>
      </c>
      <c r="F7" s="122">
        <v>1</v>
      </c>
      <c r="G7" s="117">
        <v>4400</v>
      </c>
      <c r="H7" s="127">
        <v>5600</v>
      </c>
      <c r="I7" s="2"/>
    </row>
    <row r="8" spans="1:10" ht="31">
      <c r="A8" s="115">
        <v>5</v>
      </c>
      <c r="B8" s="116">
        <v>11111700</v>
      </c>
      <c r="C8" s="119" t="s">
        <v>1966</v>
      </c>
      <c r="D8" s="119" t="s">
        <v>235</v>
      </c>
      <c r="E8" s="119" t="s">
        <v>3</v>
      </c>
      <c r="F8" s="122">
        <v>1</v>
      </c>
      <c r="G8" s="118">
        <v>80000</v>
      </c>
      <c r="H8" s="192">
        <v>85000</v>
      </c>
      <c r="I8" s="192">
        <v>120000</v>
      </c>
    </row>
    <row r="9" spans="1:10" ht="31">
      <c r="A9" s="115">
        <v>6</v>
      </c>
      <c r="B9" s="116">
        <v>11111700</v>
      </c>
      <c r="C9" s="119" t="s">
        <v>1967</v>
      </c>
      <c r="D9" s="119" t="s">
        <v>235</v>
      </c>
      <c r="E9" s="119" t="s">
        <v>3</v>
      </c>
      <c r="F9" s="122">
        <v>1</v>
      </c>
      <c r="G9" s="118">
        <v>80000</v>
      </c>
      <c r="H9" s="192"/>
      <c r="I9" s="192"/>
    </row>
    <row r="10" spans="1:10" ht="31">
      <c r="A10" s="115">
        <v>7</v>
      </c>
      <c r="B10" s="116">
        <v>11111700</v>
      </c>
      <c r="C10" s="119" t="s">
        <v>1968</v>
      </c>
      <c r="D10" s="119" t="s">
        <v>235</v>
      </c>
      <c r="E10" s="119" t="s">
        <v>3</v>
      </c>
      <c r="F10" s="122">
        <v>1</v>
      </c>
      <c r="G10" s="118">
        <v>80000</v>
      </c>
      <c r="H10" s="192"/>
      <c r="I10" s="192"/>
      <c r="J10" s="132" t="s">
        <v>2037</v>
      </c>
    </row>
    <row r="11" spans="1:10" ht="31">
      <c r="A11" s="115">
        <v>8</v>
      </c>
      <c r="B11" s="116">
        <v>11111700</v>
      </c>
      <c r="C11" s="119" t="s">
        <v>1969</v>
      </c>
      <c r="D11" s="119" t="s">
        <v>235</v>
      </c>
      <c r="E11" s="119" t="s">
        <v>3</v>
      </c>
      <c r="F11" s="122">
        <v>1</v>
      </c>
      <c r="G11" s="118">
        <v>80000</v>
      </c>
      <c r="H11" s="192"/>
      <c r="I11" s="192"/>
    </row>
    <row r="12" spans="1:10">
      <c r="A12" s="115">
        <v>9</v>
      </c>
      <c r="B12" s="116">
        <v>30131500</v>
      </c>
      <c r="C12" s="122" t="s">
        <v>1970</v>
      </c>
      <c r="D12" s="122" t="s">
        <v>1971</v>
      </c>
      <c r="E12" s="122" t="s">
        <v>1972</v>
      </c>
      <c r="F12" s="122">
        <v>1</v>
      </c>
      <c r="G12" s="118">
        <v>5000</v>
      </c>
      <c r="H12" s="2"/>
      <c r="I12" s="2"/>
    </row>
    <row r="13" spans="1:10">
      <c r="A13" s="115">
        <v>10</v>
      </c>
      <c r="B13" s="116" t="s">
        <v>1941</v>
      </c>
      <c r="C13" s="122" t="s">
        <v>1973</v>
      </c>
      <c r="D13" s="119" t="s">
        <v>2033</v>
      </c>
      <c r="E13" s="122" t="s">
        <v>1974</v>
      </c>
      <c r="F13" s="122">
        <v>1</v>
      </c>
      <c r="G13" s="118">
        <v>17690</v>
      </c>
      <c r="H13" s="2"/>
      <c r="I13" s="2"/>
    </row>
    <row r="14" spans="1:10">
      <c r="A14" s="115">
        <v>11</v>
      </c>
      <c r="B14" s="116">
        <v>30111500</v>
      </c>
      <c r="C14" s="122" t="s">
        <v>1975</v>
      </c>
      <c r="D14" s="122" t="s">
        <v>423</v>
      </c>
      <c r="E14" s="122" t="s">
        <v>1972</v>
      </c>
      <c r="F14" s="122">
        <v>1</v>
      </c>
      <c r="G14" s="118">
        <v>42000</v>
      </c>
      <c r="H14" s="2"/>
      <c r="I14" s="2"/>
    </row>
    <row r="15" spans="1:10">
      <c r="A15" s="115">
        <v>12</v>
      </c>
      <c r="B15" s="116">
        <v>30111500</v>
      </c>
      <c r="C15" s="122" t="s">
        <v>1976</v>
      </c>
      <c r="D15" s="122" t="s">
        <v>423</v>
      </c>
      <c r="E15" s="122" t="s">
        <v>1972</v>
      </c>
      <c r="F15" s="122">
        <v>1</v>
      </c>
      <c r="G15" s="118">
        <v>33000</v>
      </c>
      <c r="H15" s="2"/>
      <c r="I15" s="2"/>
    </row>
    <row r="16" spans="1:10">
      <c r="A16" s="115">
        <v>13</v>
      </c>
      <c r="B16" s="116">
        <v>40141700</v>
      </c>
      <c r="C16" s="122" t="s">
        <v>1977</v>
      </c>
      <c r="D16" s="122" t="s">
        <v>637</v>
      </c>
      <c r="E16" s="122" t="s">
        <v>1972</v>
      </c>
      <c r="F16" s="122">
        <v>1</v>
      </c>
      <c r="G16" s="118">
        <v>600</v>
      </c>
      <c r="H16" s="2"/>
      <c r="I16" s="2"/>
    </row>
    <row r="17" spans="1:10">
      <c r="A17" s="115">
        <v>14</v>
      </c>
      <c r="B17" s="116">
        <v>11111600</v>
      </c>
      <c r="C17" s="119" t="s">
        <v>1978</v>
      </c>
      <c r="D17" s="130" t="s">
        <v>2036</v>
      </c>
      <c r="E17" s="122" t="s">
        <v>3</v>
      </c>
      <c r="F17" s="122">
        <v>1</v>
      </c>
      <c r="G17" s="118">
        <v>100000</v>
      </c>
      <c r="H17" s="2"/>
      <c r="I17" s="2"/>
    </row>
    <row r="18" spans="1:10">
      <c r="A18" s="115">
        <v>15</v>
      </c>
      <c r="B18" s="116">
        <v>11111600</v>
      </c>
      <c r="C18" s="122" t="s">
        <v>1979</v>
      </c>
      <c r="D18" s="122" t="s">
        <v>1890</v>
      </c>
      <c r="E18" s="122" t="s">
        <v>3</v>
      </c>
      <c r="F18" s="122">
        <v>1</v>
      </c>
      <c r="G18" s="118">
        <v>320000</v>
      </c>
      <c r="H18" s="127">
        <v>149000</v>
      </c>
      <c r="I18" s="126">
        <v>170000</v>
      </c>
    </row>
    <row r="19" spans="1:10" ht="294.5">
      <c r="A19" s="115">
        <v>16</v>
      </c>
      <c r="B19" s="116">
        <v>39111800</v>
      </c>
      <c r="C19" s="122" t="s">
        <v>1980</v>
      </c>
      <c r="D19" s="122" t="s">
        <v>1981</v>
      </c>
      <c r="E19" s="122" t="s">
        <v>1972</v>
      </c>
      <c r="F19" s="122">
        <v>1</v>
      </c>
      <c r="G19" s="118">
        <v>320000</v>
      </c>
      <c r="H19" s="125" t="s">
        <v>2034</v>
      </c>
      <c r="I19" s="133" t="s">
        <v>2038</v>
      </c>
    </row>
    <row r="20" spans="1:10">
      <c r="A20" s="115">
        <v>17</v>
      </c>
      <c r="B20" s="116">
        <v>11111600</v>
      </c>
      <c r="C20" s="119" t="s">
        <v>1982</v>
      </c>
      <c r="D20" s="119" t="s">
        <v>1983</v>
      </c>
      <c r="E20" s="122" t="s">
        <v>1908</v>
      </c>
      <c r="F20" s="122">
        <v>1</v>
      </c>
      <c r="G20" s="118">
        <v>380000</v>
      </c>
      <c r="H20" s="134">
        <v>85000</v>
      </c>
      <c r="I20" s="135">
        <v>115000</v>
      </c>
      <c r="J20" s="131" t="s">
        <v>2039</v>
      </c>
    </row>
    <row r="21" spans="1:10" ht="31">
      <c r="A21" s="115">
        <v>18</v>
      </c>
      <c r="B21" s="116">
        <v>11111600</v>
      </c>
      <c r="C21" s="119" t="s">
        <v>1984</v>
      </c>
      <c r="D21" s="119" t="s">
        <v>1983</v>
      </c>
      <c r="E21" s="122" t="s">
        <v>3</v>
      </c>
      <c r="F21" s="122">
        <v>1</v>
      </c>
      <c r="G21" s="118">
        <v>390000</v>
      </c>
      <c r="H21" s="134">
        <v>85000</v>
      </c>
      <c r="I21" s="135">
        <v>115000</v>
      </c>
    </row>
    <row r="22" spans="1:10">
      <c r="A22" s="115">
        <v>19</v>
      </c>
      <c r="B22" s="116">
        <v>11111600</v>
      </c>
      <c r="C22" s="119" t="s">
        <v>1985</v>
      </c>
      <c r="D22" s="130" t="s">
        <v>2040</v>
      </c>
      <c r="E22" s="122" t="s">
        <v>3</v>
      </c>
      <c r="F22" s="122">
        <v>1</v>
      </c>
      <c r="G22" s="120">
        <v>179000</v>
      </c>
      <c r="H22" s="2"/>
      <c r="I22" s="2"/>
    </row>
    <row r="23" spans="1:10">
      <c r="A23" s="115">
        <v>20</v>
      </c>
      <c r="B23" s="116">
        <v>22101600</v>
      </c>
      <c r="C23" s="122" t="s">
        <v>1986</v>
      </c>
      <c r="D23" s="122" t="s">
        <v>1987</v>
      </c>
      <c r="E23" s="122" t="s">
        <v>1988</v>
      </c>
      <c r="F23" s="122">
        <v>1</v>
      </c>
      <c r="G23" s="118">
        <v>280000</v>
      </c>
      <c r="H23" s="2"/>
      <c r="I23" s="2"/>
    </row>
    <row r="24" spans="1:10">
      <c r="A24" s="115">
        <v>21</v>
      </c>
      <c r="B24" s="116">
        <v>30102900</v>
      </c>
      <c r="C24" s="122" t="s">
        <v>1989</v>
      </c>
      <c r="D24" s="122" t="s">
        <v>1990</v>
      </c>
      <c r="E24" s="122" t="s">
        <v>1972</v>
      </c>
      <c r="F24" s="122">
        <v>1</v>
      </c>
      <c r="G24" s="118">
        <v>198000</v>
      </c>
      <c r="H24" s="136">
        <v>350000</v>
      </c>
      <c r="I24" s="137">
        <v>480000</v>
      </c>
      <c r="J24" s="131" t="s">
        <v>2041</v>
      </c>
    </row>
    <row r="25" spans="1:10">
      <c r="A25" s="115">
        <v>22</v>
      </c>
      <c r="B25" s="116">
        <v>55121700</v>
      </c>
      <c r="C25" s="122" t="s">
        <v>1991</v>
      </c>
      <c r="D25" s="122" t="s">
        <v>1992</v>
      </c>
      <c r="E25" s="122" t="s">
        <v>1972</v>
      </c>
      <c r="F25" s="122">
        <v>1</v>
      </c>
      <c r="G25" s="118">
        <v>560000</v>
      </c>
      <c r="H25" s="2">
        <v>675000</v>
      </c>
      <c r="I25" s="2"/>
    </row>
    <row r="26" spans="1:10">
      <c r="A26" s="115">
        <v>23</v>
      </c>
      <c r="B26" s="116"/>
      <c r="C26" s="122" t="s">
        <v>1993</v>
      </c>
      <c r="D26" s="119" t="s">
        <v>1994</v>
      </c>
      <c r="E26" s="122" t="s">
        <v>3</v>
      </c>
      <c r="F26" s="122">
        <v>1</v>
      </c>
      <c r="G26" s="118">
        <v>198000</v>
      </c>
      <c r="H26" s="2"/>
      <c r="I26" s="2"/>
    </row>
    <row r="27" spans="1:10">
      <c r="A27" s="115">
        <v>24</v>
      </c>
      <c r="B27" s="116">
        <v>22101600</v>
      </c>
      <c r="C27" s="122" t="s">
        <v>1995</v>
      </c>
      <c r="D27" s="122" t="s">
        <v>1987</v>
      </c>
      <c r="E27" s="122" t="s">
        <v>1988</v>
      </c>
      <c r="F27" s="122">
        <v>1</v>
      </c>
      <c r="G27" s="118">
        <v>150000</v>
      </c>
      <c r="H27" s="2"/>
      <c r="I27" s="2"/>
    </row>
    <row r="28" spans="1:10">
      <c r="A28" s="115">
        <v>25</v>
      </c>
      <c r="B28" s="116">
        <v>31152200</v>
      </c>
      <c r="C28" s="119" t="s">
        <v>1996</v>
      </c>
      <c r="D28" s="130" t="s">
        <v>2042</v>
      </c>
      <c r="E28" s="122" t="s">
        <v>1972</v>
      </c>
      <c r="F28" s="122">
        <v>1</v>
      </c>
      <c r="G28" s="118">
        <v>9500</v>
      </c>
      <c r="H28" s="2"/>
      <c r="I28" s="2"/>
    </row>
    <row r="29" spans="1:10" ht="31">
      <c r="A29" s="115">
        <v>26</v>
      </c>
      <c r="B29" s="116">
        <v>31201600</v>
      </c>
      <c r="C29" s="122" t="s">
        <v>1997</v>
      </c>
      <c r="D29" s="122" t="s">
        <v>1998</v>
      </c>
      <c r="E29" s="122" t="s">
        <v>732</v>
      </c>
      <c r="F29" s="122">
        <v>1</v>
      </c>
      <c r="G29" s="118">
        <v>1900000</v>
      </c>
      <c r="H29" s="2">
        <v>2350000</v>
      </c>
      <c r="I29" s="2"/>
      <c r="J29" s="138" t="s">
        <v>2041</v>
      </c>
    </row>
    <row r="30" spans="1:10" ht="31">
      <c r="A30" s="115">
        <v>27</v>
      </c>
      <c r="B30" s="116"/>
      <c r="C30" s="119" t="s">
        <v>1999</v>
      </c>
      <c r="D30" s="119" t="s">
        <v>2043</v>
      </c>
      <c r="E30" s="122" t="s">
        <v>2000</v>
      </c>
      <c r="F30" s="122">
        <v>1</v>
      </c>
      <c r="G30" s="121">
        <v>2000</v>
      </c>
      <c r="H30" s="133" t="s">
        <v>2044</v>
      </c>
    </row>
    <row r="31" spans="1:10">
      <c r="A31" s="115">
        <v>28</v>
      </c>
      <c r="B31" s="116">
        <v>40171500</v>
      </c>
      <c r="C31" s="122" t="s">
        <v>2001</v>
      </c>
      <c r="D31" s="122" t="s">
        <v>1562</v>
      </c>
      <c r="E31" s="122" t="s">
        <v>1972</v>
      </c>
      <c r="F31" s="122">
        <v>1</v>
      </c>
      <c r="G31" s="123">
        <v>25000</v>
      </c>
    </row>
    <row r="32" spans="1:10">
      <c r="A32" s="115">
        <v>29</v>
      </c>
      <c r="B32" s="116">
        <v>40141700</v>
      </c>
      <c r="C32" s="122" t="s">
        <v>2002</v>
      </c>
      <c r="D32" s="122" t="s">
        <v>637</v>
      </c>
      <c r="E32" s="122" t="s">
        <v>1972</v>
      </c>
      <c r="F32" s="122">
        <v>1</v>
      </c>
      <c r="G32" s="123">
        <v>650</v>
      </c>
    </row>
    <row r="33" spans="1:9">
      <c r="A33" s="115">
        <v>30</v>
      </c>
      <c r="B33" s="116">
        <v>40174600</v>
      </c>
      <c r="C33" s="122" t="s">
        <v>2003</v>
      </c>
      <c r="D33" s="122" t="s">
        <v>186</v>
      </c>
      <c r="E33" s="122" t="s">
        <v>1972</v>
      </c>
      <c r="F33" s="122">
        <v>1</v>
      </c>
      <c r="G33" s="123">
        <v>3500</v>
      </c>
    </row>
    <row r="34" spans="1:9" ht="31">
      <c r="A34" s="115">
        <v>31</v>
      </c>
      <c r="B34" s="116">
        <v>40172900</v>
      </c>
      <c r="C34" s="122" t="s">
        <v>2004</v>
      </c>
      <c r="D34" s="122" t="s">
        <v>1795</v>
      </c>
      <c r="E34" s="122" t="s">
        <v>1972</v>
      </c>
      <c r="F34" s="122">
        <v>1</v>
      </c>
      <c r="G34" s="123">
        <v>8000</v>
      </c>
    </row>
    <row r="35" spans="1:9" ht="31">
      <c r="A35" s="115">
        <v>32</v>
      </c>
      <c r="B35" s="116">
        <v>40172900</v>
      </c>
      <c r="C35" s="122" t="s">
        <v>2005</v>
      </c>
      <c r="D35" s="122" t="s">
        <v>1797</v>
      </c>
      <c r="E35" s="122" t="s">
        <v>1972</v>
      </c>
      <c r="F35" s="122">
        <v>1</v>
      </c>
      <c r="G35" s="123">
        <v>4000</v>
      </c>
    </row>
    <row r="36" spans="1:9" ht="31">
      <c r="A36" s="115">
        <v>33</v>
      </c>
      <c r="B36" s="116">
        <v>40172900</v>
      </c>
      <c r="C36" s="122" t="s">
        <v>2006</v>
      </c>
      <c r="D36" s="122" t="s">
        <v>1798</v>
      </c>
      <c r="E36" s="122" t="s">
        <v>1972</v>
      </c>
      <c r="F36" s="122">
        <v>1</v>
      </c>
      <c r="G36" s="123">
        <v>3500</v>
      </c>
    </row>
    <row r="37" spans="1:9">
      <c r="A37" s="115">
        <v>34</v>
      </c>
      <c r="B37" s="116">
        <v>40141700</v>
      </c>
      <c r="C37" s="122" t="s">
        <v>2007</v>
      </c>
      <c r="D37" s="122" t="s">
        <v>1949</v>
      </c>
      <c r="E37" s="122" t="s">
        <v>1972</v>
      </c>
      <c r="F37" s="122">
        <v>1</v>
      </c>
      <c r="G37" s="123">
        <v>4200</v>
      </c>
    </row>
    <row r="38" spans="1:9">
      <c r="A38" s="115">
        <v>35</v>
      </c>
      <c r="B38" s="116">
        <v>40141700</v>
      </c>
      <c r="C38" s="122" t="s">
        <v>2008</v>
      </c>
      <c r="D38" s="122" t="s">
        <v>2009</v>
      </c>
      <c r="E38" s="122" t="s">
        <v>1</v>
      </c>
      <c r="F38" s="122">
        <v>1</v>
      </c>
      <c r="G38" s="123">
        <v>2400</v>
      </c>
    </row>
    <row r="39" spans="1:9">
      <c r="A39" s="115">
        <v>36</v>
      </c>
      <c r="B39" s="116">
        <v>40141700</v>
      </c>
      <c r="C39" s="122" t="s">
        <v>2010</v>
      </c>
      <c r="D39" s="122" t="s">
        <v>1950</v>
      </c>
      <c r="E39" s="122" t="s">
        <v>1972</v>
      </c>
      <c r="F39" s="122">
        <v>1</v>
      </c>
      <c r="G39" s="123">
        <v>7000</v>
      </c>
    </row>
    <row r="40" spans="1:9">
      <c r="A40" s="115">
        <v>37</v>
      </c>
      <c r="B40" s="116">
        <v>40141700</v>
      </c>
      <c r="C40" s="122" t="s">
        <v>2011</v>
      </c>
      <c r="D40" s="122" t="s">
        <v>1951</v>
      </c>
      <c r="E40" s="122" t="s">
        <v>1972</v>
      </c>
      <c r="F40" s="122">
        <v>1</v>
      </c>
      <c r="G40" s="123">
        <v>4000</v>
      </c>
    </row>
    <row r="41" spans="1:9">
      <c r="A41" s="115">
        <v>38</v>
      </c>
      <c r="B41" s="116">
        <v>40142022</v>
      </c>
      <c r="C41" s="122" t="s">
        <v>2012</v>
      </c>
      <c r="D41" s="122" t="s">
        <v>2013</v>
      </c>
      <c r="E41" s="122" t="s">
        <v>1972</v>
      </c>
      <c r="F41" s="122">
        <v>1</v>
      </c>
      <c r="G41" s="123">
        <v>350000</v>
      </c>
    </row>
    <row r="42" spans="1:9">
      <c r="A42" s="115">
        <v>39</v>
      </c>
      <c r="B42" s="116">
        <v>40142022</v>
      </c>
      <c r="C42" s="122" t="s">
        <v>2014</v>
      </c>
      <c r="D42" s="122" t="s">
        <v>2015</v>
      </c>
      <c r="E42" s="122" t="s">
        <v>1972</v>
      </c>
      <c r="F42" s="122">
        <v>1</v>
      </c>
      <c r="G42" s="123">
        <v>390000</v>
      </c>
    </row>
    <row r="43" spans="1:9">
      <c r="A43" s="115">
        <v>40</v>
      </c>
      <c r="B43" s="116">
        <v>40142022</v>
      </c>
      <c r="C43" s="122" t="s">
        <v>2012</v>
      </c>
      <c r="D43" s="122" t="s">
        <v>2016</v>
      </c>
      <c r="E43" s="122" t="s">
        <v>1972</v>
      </c>
      <c r="F43" s="122">
        <v>1</v>
      </c>
      <c r="G43" s="123">
        <v>230000</v>
      </c>
    </row>
    <row r="44" spans="1:9">
      <c r="A44" s="115">
        <v>41</v>
      </c>
      <c r="B44" s="116">
        <v>40142022</v>
      </c>
      <c r="C44" s="122" t="s">
        <v>2012</v>
      </c>
      <c r="D44" s="122" t="s">
        <v>2035</v>
      </c>
      <c r="E44" s="122" t="s">
        <v>1972</v>
      </c>
      <c r="F44" s="122">
        <v>1</v>
      </c>
      <c r="G44" s="123">
        <v>120000</v>
      </c>
    </row>
    <row r="45" spans="1:9" ht="31">
      <c r="A45" s="115">
        <v>42</v>
      </c>
      <c r="B45" s="116">
        <v>20142900</v>
      </c>
      <c r="C45" s="122" t="s">
        <v>2017</v>
      </c>
      <c r="D45" s="122" t="s">
        <v>1280</v>
      </c>
      <c r="E45" s="122" t="s">
        <v>1972</v>
      </c>
      <c r="F45" s="122">
        <v>1</v>
      </c>
      <c r="G45" s="123">
        <v>450000</v>
      </c>
      <c r="H45" s="2">
        <v>617000</v>
      </c>
      <c r="I45" s="128">
        <v>713000</v>
      </c>
    </row>
    <row r="46" spans="1:9">
      <c r="A46" s="115">
        <v>43</v>
      </c>
      <c r="B46" s="116">
        <v>20142900</v>
      </c>
      <c r="C46" s="122" t="s">
        <v>2018</v>
      </c>
      <c r="D46" s="122" t="s">
        <v>2019</v>
      </c>
      <c r="E46" s="122" t="s">
        <v>1972</v>
      </c>
      <c r="F46" s="122">
        <v>1</v>
      </c>
      <c r="G46" s="123">
        <v>3150000</v>
      </c>
      <c r="H46" s="2">
        <v>3615900</v>
      </c>
      <c r="I46" s="128">
        <v>3800000</v>
      </c>
    </row>
    <row r="47" spans="1:9">
      <c r="A47" s="115">
        <v>44</v>
      </c>
      <c r="B47" s="116">
        <v>40174600</v>
      </c>
      <c r="C47" s="122" t="s">
        <v>2020</v>
      </c>
      <c r="D47" s="122" t="s">
        <v>1952</v>
      </c>
      <c r="E47" s="122" t="s">
        <v>1972</v>
      </c>
      <c r="F47" s="122">
        <v>1</v>
      </c>
      <c r="G47" s="123">
        <v>17000</v>
      </c>
    </row>
    <row r="48" spans="1:9">
      <c r="A48" s="115">
        <v>45</v>
      </c>
      <c r="B48" s="116">
        <v>40174600</v>
      </c>
      <c r="C48" s="122" t="s">
        <v>2020</v>
      </c>
      <c r="D48" s="122" t="s">
        <v>1953</v>
      </c>
      <c r="E48" s="122" t="s">
        <v>1972</v>
      </c>
      <c r="F48" s="122">
        <v>1</v>
      </c>
      <c r="G48" s="123">
        <v>5000</v>
      </c>
    </row>
    <row r="49" spans="1:9">
      <c r="A49" s="115">
        <v>46</v>
      </c>
      <c r="B49" s="116">
        <v>40171500</v>
      </c>
      <c r="C49" s="122" t="s">
        <v>2021</v>
      </c>
      <c r="D49" s="122" t="s">
        <v>1699</v>
      </c>
      <c r="E49" s="122" t="s">
        <v>1972</v>
      </c>
      <c r="F49" s="122">
        <v>1</v>
      </c>
      <c r="G49" s="123">
        <v>106000</v>
      </c>
    </row>
    <row r="50" spans="1:9" ht="31">
      <c r="A50" s="115">
        <v>47</v>
      </c>
      <c r="B50" s="116">
        <v>40172900</v>
      </c>
      <c r="C50" s="122" t="s">
        <v>2022</v>
      </c>
      <c r="D50" s="122" t="s">
        <v>1801</v>
      </c>
      <c r="E50" s="122" t="s">
        <v>1972</v>
      </c>
      <c r="F50" s="122">
        <v>1</v>
      </c>
      <c r="G50" s="123">
        <v>25000</v>
      </c>
    </row>
    <row r="51" spans="1:9" ht="31">
      <c r="A51" s="115">
        <v>48</v>
      </c>
      <c r="B51" s="116">
        <v>40172900</v>
      </c>
      <c r="C51" s="122" t="s">
        <v>2023</v>
      </c>
      <c r="D51" s="122" t="s">
        <v>1800</v>
      </c>
      <c r="E51" s="122" t="s">
        <v>1972</v>
      </c>
      <c r="F51" s="122">
        <v>1</v>
      </c>
      <c r="G51" s="123">
        <v>8000</v>
      </c>
    </row>
    <row r="52" spans="1:9">
      <c r="A52" s="115">
        <v>49</v>
      </c>
      <c r="B52" s="116">
        <v>40171500</v>
      </c>
      <c r="C52" s="122" t="s">
        <v>2024</v>
      </c>
      <c r="D52" s="122" t="s">
        <v>2025</v>
      </c>
      <c r="E52" s="122" t="s">
        <v>1972</v>
      </c>
      <c r="F52" s="122">
        <v>1</v>
      </c>
      <c r="G52" s="123">
        <v>220000</v>
      </c>
    </row>
    <row r="53" spans="1:9">
      <c r="A53" s="115">
        <v>50</v>
      </c>
      <c r="B53" s="116">
        <v>40171500</v>
      </c>
      <c r="C53" s="122" t="s">
        <v>2026</v>
      </c>
      <c r="D53" s="122" t="s">
        <v>2025</v>
      </c>
      <c r="E53" s="122" t="s">
        <v>1972</v>
      </c>
      <c r="F53" s="122">
        <v>1</v>
      </c>
      <c r="G53" s="123">
        <v>358000</v>
      </c>
    </row>
    <row r="54" spans="1:9">
      <c r="A54" s="115">
        <v>51</v>
      </c>
      <c r="B54" s="116">
        <v>22101600</v>
      </c>
      <c r="C54" s="122" t="s">
        <v>2027</v>
      </c>
      <c r="D54" s="122" t="s">
        <v>1987</v>
      </c>
      <c r="E54" s="122" t="s">
        <v>1988</v>
      </c>
      <c r="F54" s="122">
        <v>1</v>
      </c>
      <c r="G54" s="123">
        <v>150000</v>
      </c>
    </row>
    <row r="55" spans="1:9">
      <c r="A55" s="115">
        <v>52</v>
      </c>
      <c r="B55" s="122">
        <v>40175208</v>
      </c>
      <c r="C55" s="122" t="s">
        <v>2028</v>
      </c>
      <c r="D55" s="122" t="s">
        <v>1881</v>
      </c>
      <c r="E55" s="122" t="s">
        <v>1972</v>
      </c>
      <c r="F55" s="122">
        <v>1</v>
      </c>
      <c r="G55" s="123">
        <v>87000</v>
      </c>
    </row>
    <row r="56" spans="1:9">
      <c r="A56" s="115">
        <v>53</v>
      </c>
      <c r="B56" s="116">
        <v>11111600</v>
      </c>
      <c r="C56" s="122" t="s">
        <v>2029</v>
      </c>
      <c r="D56" s="122" t="s">
        <v>2030</v>
      </c>
      <c r="E56" s="122" t="s">
        <v>3</v>
      </c>
      <c r="F56" s="122">
        <v>1</v>
      </c>
      <c r="G56" s="123">
        <v>100000</v>
      </c>
    </row>
    <row r="57" spans="1:9">
      <c r="A57" s="115">
        <v>54</v>
      </c>
      <c r="B57" s="122">
        <v>31211500</v>
      </c>
      <c r="C57" s="122" t="s">
        <v>1942</v>
      </c>
      <c r="D57" s="122" t="s">
        <v>1943</v>
      </c>
      <c r="E57" s="122" t="s">
        <v>732</v>
      </c>
      <c r="F57" s="122">
        <v>1</v>
      </c>
      <c r="G57" s="139">
        <v>650000</v>
      </c>
      <c r="H57" s="2">
        <v>750000</v>
      </c>
      <c r="I57" s="141" t="s">
        <v>2045</v>
      </c>
    </row>
    <row r="58" spans="1:9" s="43" customFormat="1" ht="31">
      <c r="A58" s="115">
        <v>55</v>
      </c>
      <c r="B58" s="122">
        <v>31211500</v>
      </c>
      <c r="C58" s="122" t="s">
        <v>1944</v>
      </c>
      <c r="D58" s="122" t="s">
        <v>1945</v>
      </c>
      <c r="E58" s="122" t="s">
        <v>732</v>
      </c>
      <c r="F58" s="122">
        <v>1</v>
      </c>
      <c r="G58" s="139">
        <v>725000</v>
      </c>
      <c r="H58" s="2">
        <v>850000</v>
      </c>
      <c r="I58" s="142" t="s">
        <v>2045</v>
      </c>
    </row>
    <row r="59" spans="1:9" s="43" customFormat="1" ht="31">
      <c r="A59" s="115">
        <v>56</v>
      </c>
      <c r="B59" s="122">
        <v>31211500</v>
      </c>
      <c r="C59" s="122" t="s">
        <v>1946</v>
      </c>
      <c r="D59" s="122" t="s">
        <v>2031</v>
      </c>
      <c r="E59" s="122" t="s">
        <v>732</v>
      </c>
      <c r="F59" s="122">
        <v>1</v>
      </c>
      <c r="G59" s="139">
        <v>380000</v>
      </c>
      <c r="H59" s="2">
        <v>430000</v>
      </c>
      <c r="I59" s="142" t="s">
        <v>2045</v>
      </c>
    </row>
    <row r="60" spans="1:9" s="43" customFormat="1">
      <c r="A60" s="115">
        <v>57</v>
      </c>
      <c r="B60" s="122">
        <v>31211500</v>
      </c>
      <c r="C60" s="122" t="s">
        <v>1947</v>
      </c>
      <c r="D60" s="122" t="s">
        <v>1948</v>
      </c>
      <c r="E60" s="122" t="s">
        <v>732</v>
      </c>
      <c r="F60" s="122">
        <v>1</v>
      </c>
      <c r="G60" s="139">
        <v>450000</v>
      </c>
      <c r="H60" s="2">
        <v>500000</v>
      </c>
    </row>
    <row r="61" spans="1:9" s="43" customFormat="1" ht="77.5">
      <c r="A61" s="115">
        <v>58</v>
      </c>
      <c r="B61" s="122">
        <v>31211500</v>
      </c>
      <c r="C61" s="119" t="s">
        <v>2032</v>
      </c>
      <c r="D61" s="140" t="s">
        <v>2047</v>
      </c>
      <c r="E61" s="122" t="s">
        <v>732</v>
      </c>
      <c r="F61" s="122">
        <v>1</v>
      </c>
      <c r="G61" s="124"/>
      <c r="H61" s="141" t="s">
        <v>2046</v>
      </c>
    </row>
  </sheetData>
  <mergeCells count="2">
    <mergeCell ref="H8:H11"/>
    <mergeCell ref="I8:I11"/>
  </mergeCells>
  <hyperlinks>
    <hyperlink ref="H19" r:id="rId1" display="https://www.google.com/search?sca_esv=51110e698f2e473c&amp;rlz=1C5CHFA_enCO1005CO1006&amp;sxsrf=APpeQnv5SPVvhuyAQi2U_Q0Vm2kSEVlOjQ:1785470800356&amp;udm=28&amp;fbs=ABfTbFUDadgeu2mn4mYJ8iEZ1GUDIYSbg_8HIOW5OUNaSh5T1VzoHI0KTTsB4VNZ5gMkFYg20dHnm7SiAjv-0B27yDLiRLk9nCCMo8oOTLghYaFsGnh9_KBJ7YXPIhEkyj4O0F-5P5DNafIFrD53aRCzllnQv9YzJr6njSwMsBF4C1C7_0Cn14LrrLY2lH9_acjleAGodNV1b_pAPBcdu4UnlW0X4dfE8g&amp;q=Luminarias+Tipo+Reflectores+Resistencia+Al+Agua+Y+A+La+Intemperie+Capacidad+400w&amp;ved=1t:220175&amp;ictx=111&amp;biw=1440&amp;bih=778&amp;dpr=2" xr:uid="{8CA1CD04-D4B0-6C40-B1AE-7C16057BFC25}"/>
  </hyperlinks>
  <pageMargins left="0.7" right="0.7" top="0.75" bottom="0.75" header="0.3" footer="0.3"/>
  <pageSetup paperSize="5" orientation="portrait" horizontalDpi="0" verticalDpi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3C945-DFDF-B742-97C2-E14428282A7E}">
  <dimension ref="A3:X58"/>
  <sheetViews>
    <sheetView topLeftCell="E2" workbookViewId="0">
      <selection activeCell="R3" sqref="R3"/>
    </sheetView>
  </sheetViews>
  <sheetFormatPr baseColWidth="10" defaultColWidth="10.83203125" defaultRowHeight="15.5"/>
  <cols>
    <col min="1" max="1" width="5.83203125" style="129" bestFit="1" customWidth="1"/>
    <col min="2" max="2" width="14" style="43" bestFit="1" customWidth="1"/>
    <col min="3" max="3" width="40.5" style="149" customWidth="1"/>
    <col min="4" max="4" width="47.83203125" style="149" customWidth="1"/>
    <col min="5" max="5" width="8.1640625" style="149" bestFit="1" customWidth="1"/>
    <col min="6" max="6" width="8.33203125" style="149" bestFit="1" customWidth="1"/>
    <col min="7" max="7" width="13" style="42" bestFit="1" customWidth="1"/>
    <col min="8" max="10" width="0" style="129" hidden="1" customWidth="1"/>
    <col min="11" max="18" width="10.83203125" style="129"/>
    <col min="19" max="19" width="13" style="129" bestFit="1" customWidth="1"/>
    <col min="20" max="20" width="13" style="129" customWidth="1"/>
    <col min="21" max="21" width="12.33203125" style="129" bestFit="1" customWidth="1"/>
    <col min="22" max="22" width="10.83203125" style="129"/>
    <col min="23" max="23" width="12.5" style="129" bestFit="1" customWidth="1"/>
    <col min="24" max="16384" width="10.83203125" style="129"/>
  </cols>
  <sheetData>
    <row r="3" spans="1:24" ht="46.5">
      <c r="A3" s="114" t="s">
        <v>1954</v>
      </c>
      <c r="B3" s="114" t="s">
        <v>1955</v>
      </c>
      <c r="C3" s="114" t="s">
        <v>1956</v>
      </c>
      <c r="D3" s="114" t="s">
        <v>1957</v>
      </c>
      <c r="E3" s="114" t="s">
        <v>1958</v>
      </c>
      <c r="F3" s="114" t="s">
        <v>1959</v>
      </c>
      <c r="G3" s="114" t="s">
        <v>1960</v>
      </c>
      <c r="H3" s="145" t="s">
        <v>2053</v>
      </c>
      <c r="I3" s="145" t="s">
        <v>2054</v>
      </c>
      <c r="J3" s="145" t="s">
        <v>2055</v>
      </c>
      <c r="K3" s="146">
        <v>0.7</v>
      </c>
      <c r="M3" s="145" t="s">
        <v>2053</v>
      </c>
      <c r="N3" s="145" t="s">
        <v>2054</v>
      </c>
      <c r="O3" s="129" t="s">
        <v>2056</v>
      </c>
    </row>
    <row r="4" spans="1:24">
      <c r="A4" s="115">
        <v>1</v>
      </c>
      <c r="B4" s="116">
        <v>30102400</v>
      </c>
      <c r="C4" s="116" t="s">
        <v>1961</v>
      </c>
      <c r="D4" s="122" t="s">
        <v>1962</v>
      </c>
      <c r="E4" s="122" t="s">
        <v>153</v>
      </c>
      <c r="F4" s="122">
        <v>1</v>
      </c>
      <c r="G4" s="123">
        <v>4000</v>
      </c>
      <c r="H4" s="147">
        <f>G4*23.035%</f>
        <v>921.4</v>
      </c>
      <c r="I4" s="147">
        <f>G4*19%</f>
        <v>760</v>
      </c>
      <c r="J4" s="148">
        <f>H4+I4+G4</f>
        <v>5681.4</v>
      </c>
      <c r="K4" s="147">
        <f>G4*0.7</f>
        <v>2800</v>
      </c>
      <c r="L4" s="147">
        <f>G4+K4</f>
        <v>6800</v>
      </c>
      <c r="M4" s="147">
        <f>L4*24%</f>
        <v>1632</v>
      </c>
      <c r="N4" s="147">
        <f>L4*19%</f>
        <v>1292</v>
      </c>
      <c r="O4" s="148">
        <f>L4+M4+N4</f>
        <v>9724</v>
      </c>
      <c r="P4" s="147">
        <f>O4-L4</f>
        <v>2924</v>
      </c>
      <c r="Q4" s="163">
        <f>P4/L4</f>
        <v>0.43</v>
      </c>
      <c r="R4" s="147">
        <f>M4+N4</f>
        <v>2924</v>
      </c>
    </row>
    <row r="5" spans="1:24">
      <c r="A5" s="115">
        <v>2</v>
      </c>
      <c r="B5" s="116">
        <v>30102400</v>
      </c>
      <c r="C5" s="116" t="s">
        <v>1961</v>
      </c>
      <c r="D5" s="122" t="s">
        <v>1963</v>
      </c>
      <c r="E5" s="122" t="s">
        <v>153</v>
      </c>
      <c r="F5" s="122">
        <v>1</v>
      </c>
      <c r="G5" s="123">
        <v>4050</v>
      </c>
      <c r="H5" s="147">
        <f t="shared" ref="H5:H56" si="0">G5*23.035%</f>
        <v>932.91750000000002</v>
      </c>
      <c r="I5" s="147">
        <f t="shared" ref="I5:I56" si="1">G5*19%</f>
        <v>769.5</v>
      </c>
      <c r="J5" s="148">
        <f t="shared" ref="J5:J56" si="2">H5+I5+G5</f>
        <v>5752.4174999999996</v>
      </c>
      <c r="K5" s="147">
        <f t="shared" ref="K5:K56" si="3">G5*0.7</f>
        <v>2835</v>
      </c>
      <c r="L5" s="147">
        <f t="shared" ref="L5:L56" si="4">G5+K5</f>
        <v>6885</v>
      </c>
      <c r="M5" s="147">
        <f t="shared" ref="M5:M56" si="5">L5*24%</f>
        <v>1652.3999999999999</v>
      </c>
      <c r="N5" s="147">
        <f t="shared" ref="N5:N56" si="6">L5*19%</f>
        <v>1308.1500000000001</v>
      </c>
      <c r="O5" s="148">
        <f t="shared" ref="O5:O56" si="7">L5+M5+N5</f>
        <v>9845.5499999999993</v>
      </c>
    </row>
    <row r="6" spans="1:24">
      <c r="A6" s="115">
        <v>3</v>
      </c>
      <c r="B6" s="116">
        <v>30102400</v>
      </c>
      <c r="C6" s="116" t="s">
        <v>1961</v>
      </c>
      <c r="D6" s="122" t="s">
        <v>1964</v>
      </c>
      <c r="E6" s="122" t="s">
        <v>153</v>
      </c>
      <c r="F6" s="122">
        <v>1</v>
      </c>
      <c r="G6" s="123">
        <v>4050</v>
      </c>
      <c r="H6" s="147">
        <f t="shared" si="0"/>
        <v>932.91750000000002</v>
      </c>
      <c r="I6" s="147">
        <f t="shared" si="1"/>
        <v>769.5</v>
      </c>
      <c r="J6" s="148">
        <f t="shared" si="2"/>
        <v>5752.4174999999996</v>
      </c>
      <c r="K6" s="147">
        <f t="shared" si="3"/>
        <v>2835</v>
      </c>
      <c r="L6" s="147">
        <f t="shared" si="4"/>
        <v>6885</v>
      </c>
      <c r="M6" s="147">
        <f t="shared" si="5"/>
        <v>1652.3999999999999</v>
      </c>
      <c r="N6" s="147">
        <f t="shared" si="6"/>
        <v>1308.1500000000001</v>
      </c>
      <c r="O6" s="148">
        <f t="shared" si="7"/>
        <v>9845.5499999999993</v>
      </c>
      <c r="Q6" s="147">
        <f>O4/1.19</f>
        <v>8171.4285714285716</v>
      </c>
      <c r="R6" s="147">
        <f>O4-Q6</f>
        <v>1552.5714285714284</v>
      </c>
    </row>
    <row r="7" spans="1:24">
      <c r="A7" s="115">
        <v>4</v>
      </c>
      <c r="B7" s="116">
        <v>30102400</v>
      </c>
      <c r="C7" s="116" t="s">
        <v>1961</v>
      </c>
      <c r="D7" s="122" t="s">
        <v>1965</v>
      </c>
      <c r="E7" s="122" t="s">
        <v>153</v>
      </c>
      <c r="F7" s="122">
        <v>1</v>
      </c>
      <c r="G7" s="123">
        <v>4400</v>
      </c>
      <c r="H7" s="147">
        <f t="shared" si="0"/>
        <v>1013.54</v>
      </c>
      <c r="I7" s="147">
        <f t="shared" si="1"/>
        <v>836</v>
      </c>
      <c r="J7" s="148">
        <f t="shared" si="2"/>
        <v>6249.54</v>
      </c>
      <c r="K7" s="147">
        <f t="shared" si="3"/>
        <v>3080</v>
      </c>
      <c r="L7" s="147">
        <f t="shared" si="4"/>
        <v>7480</v>
      </c>
      <c r="M7" s="147">
        <f t="shared" si="5"/>
        <v>1795.2</v>
      </c>
      <c r="N7" s="147">
        <f t="shared" si="6"/>
        <v>1421.2</v>
      </c>
      <c r="O7" s="148">
        <f t="shared" si="7"/>
        <v>10696.400000000001</v>
      </c>
    </row>
    <row r="8" spans="1:24" ht="31">
      <c r="A8" s="115">
        <v>5</v>
      </c>
      <c r="B8" s="116">
        <v>11111700</v>
      </c>
      <c r="C8" s="122" t="s">
        <v>2048</v>
      </c>
      <c r="D8" s="122" t="s">
        <v>235</v>
      </c>
      <c r="E8" s="122" t="s">
        <v>3</v>
      </c>
      <c r="F8" s="122">
        <v>1</v>
      </c>
      <c r="G8" s="123">
        <v>80000</v>
      </c>
      <c r="H8" s="147">
        <f t="shared" si="0"/>
        <v>18428</v>
      </c>
      <c r="I8" s="147">
        <f t="shared" si="1"/>
        <v>15200</v>
      </c>
      <c r="J8" s="148">
        <f t="shared" si="2"/>
        <v>113628</v>
      </c>
      <c r="K8" s="147">
        <f t="shared" si="3"/>
        <v>56000</v>
      </c>
      <c r="L8" s="147">
        <f t="shared" si="4"/>
        <v>136000</v>
      </c>
      <c r="M8" s="147">
        <f t="shared" si="5"/>
        <v>32640</v>
      </c>
      <c r="N8" s="147">
        <f t="shared" si="6"/>
        <v>25840</v>
      </c>
      <c r="O8" s="148">
        <f t="shared" si="7"/>
        <v>194480</v>
      </c>
      <c r="R8" s="147">
        <f>Q6*24%</f>
        <v>1961.1428571428571</v>
      </c>
    </row>
    <row r="9" spans="1:24">
      <c r="A9" s="115">
        <v>6</v>
      </c>
      <c r="B9" s="116">
        <v>30131500</v>
      </c>
      <c r="C9" s="122" t="s">
        <v>1970</v>
      </c>
      <c r="D9" s="122" t="s">
        <v>1971</v>
      </c>
      <c r="E9" s="122" t="s">
        <v>1972</v>
      </c>
      <c r="F9" s="122">
        <v>1</v>
      </c>
      <c r="G9" s="123">
        <v>5000</v>
      </c>
      <c r="H9" s="147">
        <f t="shared" si="0"/>
        <v>1151.75</v>
      </c>
      <c r="I9" s="147">
        <f t="shared" si="1"/>
        <v>950</v>
      </c>
      <c r="J9" s="148">
        <f t="shared" si="2"/>
        <v>7101.75</v>
      </c>
      <c r="K9" s="147">
        <f t="shared" si="3"/>
        <v>3500</v>
      </c>
      <c r="L9" s="147">
        <f t="shared" si="4"/>
        <v>8500</v>
      </c>
      <c r="M9" s="147">
        <f t="shared" si="5"/>
        <v>2040</v>
      </c>
      <c r="N9" s="147">
        <f t="shared" si="6"/>
        <v>1615</v>
      </c>
      <c r="O9" s="148">
        <f t="shared" si="7"/>
        <v>12155</v>
      </c>
    </row>
    <row r="10" spans="1:24">
      <c r="A10" s="115">
        <v>7</v>
      </c>
      <c r="B10" s="116" t="s">
        <v>1941</v>
      </c>
      <c r="C10" s="116" t="s">
        <v>1973</v>
      </c>
      <c r="D10" s="116" t="s">
        <v>2049</v>
      </c>
      <c r="E10" s="116" t="s">
        <v>1974</v>
      </c>
      <c r="F10" s="116">
        <v>1</v>
      </c>
      <c r="G10" s="143">
        <v>17690</v>
      </c>
      <c r="H10" s="147">
        <f t="shared" si="0"/>
        <v>4074.8915000000002</v>
      </c>
      <c r="I10" s="147">
        <f t="shared" si="1"/>
        <v>3361.1</v>
      </c>
      <c r="J10" s="148">
        <f t="shared" si="2"/>
        <v>25125.9915</v>
      </c>
      <c r="K10" s="147">
        <f t="shared" si="3"/>
        <v>12383</v>
      </c>
      <c r="L10" s="147">
        <f t="shared" si="4"/>
        <v>30073</v>
      </c>
      <c r="M10" s="147">
        <f t="shared" si="5"/>
        <v>7217.5199999999995</v>
      </c>
      <c r="N10" s="147">
        <f t="shared" si="6"/>
        <v>5713.87</v>
      </c>
      <c r="O10" s="148">
        <f t="shared" si="7"/>
        <v>43004.39</v>
      </c>
      <c r="R10" s="147">
        <f>Q6-R8</f>
        <v>6210.2857142857147</v>
      </c>
      <c r="S10" s="147">
        <f>R10-G4</f>
        <v>2210.2857142857147</v>
      </c>
      <c r="T10" s="147"/>
    </row>
    <row r="11" spans="1:24">
      <c r="A11" s="115">
        <v>8</v>
      </c>
      <c r="B11" s="116">
        <v>30111500</v>
      </c>
      <c r="C11" s="122" t="s">
        <v>1975</v>
      </c>
      <c r="D11" s="122" t="s">
        <v>423</v>
      </c>
      <c r="E11" s="122" t="s">
        <v>1972</v>
      </c>
      <c r="F11" s="122">
        <v>1</v>
      </c>
      <c r="G11" s="123">
        <v>42000</v>
      </c>
      <c r="H11" s="147">
        <f t="shared" si="0"/>
        <v>9674.7000000000007</v>
      </c>
      <c r="I11" s="147">
        <f t="shared" si="1"/>
        <v>7980</v>
      </c>
      <c r="J11" s="148">
        <f t="shared" si="2"/>
        <v>59654.7</v>
      </c>
      <c r="K11" s="147">
        <f t="shared" si="3"/>
        <v>29399.999999999996</v>
      </c>
      <c r="L11" s="147">
        <f t="shared" si="4"/>
        <v>71400</v>
      </c>
      <c r="M11" s="147">
        <f t="shared" si="5"/>
        <v>17136</v>
      </c>
      <c r="N11" s="147">
        <f t="shared" si="6"/>
        <v>13566</v>
      </c>
      <c r="O11" s="148">
        <f t="shared" si="7"/>
        <v>102102</v>
      </c>
      <c r="R11" s="147">
        <f>R10+R6</f>
        <v>7762.8571428571431</v>
      </c>
      <c r="S11" s="157">
        <f>S10/R10</f>
        <v>0.35590725064409279</v>
      </c>
      <c r="T11" s="157"/>
    </row>
    <row r="12" spans="1:24">
      <c r="A12" s="115">
        <v>9</v>
      </c>
      <c r="B12" s="116">
        <v>30111500</v>
      </c>
      <c r="C12" s="122" t="s">
        <v>1976</v>
      </c>
      <c r="D12" s="122" t="s">
        <v>423</v>
      </c>
      <c r="E12" s="122" t="s">
        <v>1972</v>
      </c>
      <c r="F12" s="122">
        <v>1</v>
      </c>
      <c r="G12" s="123">
        <v>33000</v>
      </c>
      <c r="H12" s="147">
        <f t="shared" si="0"/>
        <v>7601.55</v>
      </c>
      <c r="I12" s="147">
        <f t="shared" si="1"/>
        <v>6270</v>
      </c>
      <c r="J12" s="148">
        <f t="shared" si="2"/>
        <v>46871.55</v>
      </c>
      <c r="K12" s="147">
        <f t="shared" si="3"/>
        <v>23100</v>
      </c>
      <c r="L12" s="147">
        <f t="shared" si="4"/>
        <v>56100</v>
      </c>
      <c r="M12" s="147">
        <f t="shared" si="5"/>
        <v>13464</v>
      </c>
      <c r="N12" s="147">
        <f t="shared" si="6"/>
        <v>10659</v>
      </c>
      <c r="O12" s="148">
        <f t="shared" si="7"/>
        <v>80223</v>
      </c>
    </row>
    <row r="13" spans="1:24">
      <c r="A13" s="115">
        <v>10</v>
      </c>
      <c r="B13" s="116">
        <v>40141700</v>
      </c>
      <c r="C13" s="122" t="s">
        <v>1977</v>
      </c>
      <c r="D13" s="122" t="s">
        <v>637</v>
      </c>
      <c r="E13" s="122" t="s">
        <v>1972</v>
      </c>
      <c r="F13" s="122">
        <v>1</v>
      </c>
      <c r="G13" s="123">
        <v>600</v>
      </c>
      <c r="H13" s="147">
        <f t="shared" si="0"/>
        <v>138.21</v>
      </c>
      <c r="I13" s="147">
        <f t="shared" si="1"/>
        <v>114</v>
      </c>
      <c r="J13" s="148">
        <f t="shared" si="2"/>
        <v>852.21</v>
      </c>
      <c r="K13" s="147">
        <f t="shared" si="3"/>
        <v>420</v>
      </c>
      <c r="L13" s="147">
        <f t="shared" si="4"/>
        <v>1020</v>
      </c>
      <c r="M13" s="147">
        <f t="shared" si="5"/>
        <v>244.79999999999998</v>
      </c>
      <c r="N13" s="147">
        <f t="shared" si="6"/>
        <v>193.8</v>
      </c>
      <c r="O13" s="148">
        <f t="shared" si="7"/>
        <v>1458.6</v>
      </c>
    </row>
    <row r="14" spans="1:24" ht="31">
      <c r="A14" s="115">
        <v>11</v>
      </c>
      <c r="B14" s="116">
        <v>11111600</v>
      </c>
      <c r="C14" s="122" t="s">
        <v>1979</v>
      </c>
      <c r="D14" s="122" t="s">
        <v>1890</v>
      </c>
      <c r="E14" s="122" t="s">
        <v>3</v>
      </c>
      <c r="F14" s="122">
        <v>1</v>
      </c>
      <c r="G14" s="123">
        <v>320000</v>
      </c>
      <c r="H14" s="147">
        <f t="shared" si="0"/>
        <v>73712</v>
      </c>
      <c r="I14" s="147">
        <f t="shared" si="1"/>
        <v>60800</v>
      </c>
      <c r="J14" s="148">
        <f t="shared" si="2"/>
        <v>454512</v>
      </c>
      <c r="K14" s="147">
        <f t="shared" si="3"/>
        <v>224000</v>
      </c>
      <c r="L14" s="147">
        <f t="shared" si="4"/>
        <v>544000</v>
      </c>
      <c r="M14" s="147">
        <f t="shared" si="5"/>
        <v>130560</v>
      </c>
      <c r="N14" s="147">
        <f t="shared" si="6"/>
        <v>103360</v>
      </c>
      <c r="O14" s="148">
        <f t="shared" si="7"/>
        <v>777920</v>
      </c>
      <c r="Q14" s="115" t="s">
        <v>2086</v>
      </c>
      <c r="R14" s="115" t="s">
        <v>2087</v>
      </c>
      <c r="S14" s="115" t="s">
        <v>2088</v>
      </c>
      <c r="T14" s="115" t="s">
        <v>2090</v>
      </c>
      <c r="U14" s="116" t="s">
        <v>2089</v>
      </c>
      <c r="V14" s="116" t="s">
        <v>2091</v>
      </c>
      <c r="W14" s="116" t="s">
        <v>2092</v>
      </c>
      <c r="X14" s="164"/>
    </row>
    <row r="15" spans="1:24" ht="46.5">
      <c r="A15" s="115">
        <v>12</v>
      </c>
      <c r="B15" s="116">
        <v>39111800</v>
      </c>
      <c r="C15" s="122" t="s">
        <v>1980</v>
      </c>
      <c r="D15" s="122" t="s">
        <v>1981</v>
      </c>
      <c r="E15" s="122" t="s">
        <v>1972</v>
      </c>
      <c r="F15" s="122">
        <v>1</v>
      </c>
      <c r="G15" s="123">
        <v>500000</v>
      </c>
      <c r="H15" s="147">
        <f t="shared" si="0"/>
        <v>115175</v>
      </c>
      <c r="I15" s="147">
        <f t="shared" si="1"/>
        <v>95000</v>
      </c>
      <c r="J15" s="148">
        <f t="shared" si="2"/>
        <v>710175</v>
      </c>
      <c r="K15" s="147">
        <f t="shared" si="3"/>
        <v>350000</v>
      </c>
      <c r="L15" s="147">
        <f t="shared" si="4"/>
        <v>850000</v>
      </c>
      <c r="M15" s="147">
        <f t="shared" si="5"/>
        <v>204000</v>
      </c>
      <c r="N15" s="147">
        <f t="shared" si="6"/>
        <v>161500</v>
      </c>
      <c r="O15" s="148">
        <f t="shared" si="7"/>
        <v>1215500</v>
      </c>
      <c r="P15" s="122" t="s">
        <v>1962</v>
      </c>
      <c r="Q15" s="165">
        <f>G4</f>
        <v>4000</v>
      </c>
      <c r="R15" s="165">
        <f>O4</f>
        <v>9724</v>
      </c>
      <c r="S15" s="165">
        <f>R15/1.19</f>
        <v>8171.4285714285716</v>
      </c>
      <c r="T15" s="165">
        <f>R15-S15</f>
        <v>1552.5714285714284</v>
      </c>
      <c r="U15" s="165">
        <f>S15*24%</f>
        <v>1961.1428571428571</v>
      </c>
      <c r="V15" s="165">
        <f>S15-U15</f>
        <v>6210.2857142857147</v>
      </c>
      <c r="W15" s="165">
        <f>V15-Q15</f>
        <v>2210.2857142857147</v>
      </c>
    </row>
    <row r="16" spans="1:24" ht="31">
      <c r="A16" s="115">
        <v>13</v>
      </c>
      <c r="B16" s="116">
        <v>11111600</v>
      </c>
      <c r="C16" s="122" t="s">
        <v>1982</v>
      </c>
      <c r="D16" s="122" t="s">
        <v>1983</v>
      </c>
      <c r="E16" s="122" t="s">
        <v>1908</v>
      </c>
      <c r="F16" s="122">
        <v>1</v>
      </c>
      <c r="G16" s="123">
        <v>380000</v>
      </c>
      <c r="H16" s="147">
        <f t="shared" si="0"/>
        <v>87533</v>
      </c>
      <c r="I16" s="147">
        <f t="shared" si="1"/>
        <v>72200</v>
      </c>
      <c r="J16" s="148">
        <f t="shared" si="2"/>
        <v>539733</v>
      </c>
      <c r="K16" s="147">
        <f t="shared" si="3"/>
        <v>266000</v>
      </c>
      <c r="L16" s="147">
        <f t="shared" si="4"/>
        <v>646000</v>
      </c>
      <c r="M16" s="147">
        <f t="shared" si="5"/>
        <v>155040</v>
      </c>
      <c r="N16" s="147">
        <f t="shared" si="6"/>
        <v>122740</v>
      </c>
      <c r="O16" s="148">
        <f t="shared" si="7"/>
        <v>923780</v>
      </c>
    </row>
    <row r="17" spans="1:15" ht="31">
      <c r="A17" s="115">
        <v>14</v>
      </c>
      <c r="B17" s="116">
        <v>11111600</v>
      </c>
      <c r="C17" s="122" t="s">
        <v>1984</v>
      </c>
      <c r="D17" s="122" t="s">
        <v>1983</v>
      </c>
      <c r="E17" s="122" t="s">
        <v>3</v>
      </c>
      <c r="F17" s="122">
        <v>1</v>
      </c>
      <c r="G17" s="123">
        <v>390000</v>
      </c>
      <c r="H17" s="147">
        <f t="shared" si="0"/>
        <v>89836.5</v>
      </c>
      <c r="I17" s="147">
        <f t="shared" si="1"/>
        <v>74100</v>
      </c>
      <c r="J17" s="148">
        <f t="shared" si="2"/>
        <v>553936.5</v>
      </c>
      <c r="K17" s="147">
        <f t="shared" si="3"/>
        <v>273000</v>
      </c>
      <c r="L17" s="147">
        <f t="shared" si="4"/>
        <v>663000</v>
      </c>
      <c r="M17" s="147">
        <f t="shared" si="5"/>
        <v>159120</v>
      </c>
      <c r="N17" s="147">
        <f t="shared" si="6"/>
        <v>125970</v>
      </c>
      <c r="O17" s="148">
        <f t="shared" si="7"/>
        <v>948090</v>
      </c>
    </row>
    <row r="18" spans="1:15">
      <c r="A18" s="115">
        <v>15</v>
      </c>
      <c r="B18" s="116">
        <v>22101600</v>
      </c>
      <c r="C18" s="122" t="s">
        <v>1986</v>
      </c>
      <c r="D18" s="122" t="s">
        <v>1987</v>
      </c>
      <c r="E18" s="122" t="s">
        <v>1988</v>
      </c>
      <c r="F18" s="122">
        <v>1</v>
      </c>
      <c r="G18" s="123">
        <v>280000</v>
      </c>
      <c r="H18" s="147">
        <f t="shared" si="0"/>
        <v>64498</v>
      </c>
      <c r="I18" s="147">
        <f t="shared" si="1"/>
        <v>53200</v>
      </c>
      <c r="J18" s="148">
        <f t="shared" si="2"/>
        <v>397698</v>
      </c>
      <c r="K18" s="147">
        <f t="shared" si="3"/>
        <v>196000</v>
      </c>
      <c r="L18" s="147">
        <f t="shared" si="4"/>
        <v>476000</v>
      </c>
      <c r="M18" s="147">
        <f t="shared" si="5"/>
        <v>114240</v>
      </c>
      <c r="N18" s="147">
        <f t="shared" si="6"/>
        <v>90440</v>
      </c>
      <c r="O18" s="148">
        <f t="shared" si="7"/>
        <v>680680</v>
      </c>
    </row>
    <row r="19" spans="1:15">
      <c r="A19" s="115">
        <v>16</v>
      </c>
      <c r="B19" s="116">
        <v>30102900</v>
      </c>
      <c r="C19" s="122" t="s">
        <v>1989</v>
      </c>
      <c r="D19" s="122" t="s">
        <v>1990</v>
      </c>
      <c r="E19" s="122" t="s">
        <v>1972</v>
      </c>
      <c r="F19" s="122">
        <v>1</v>
      </c>
      <c r="G19" s="123">
        <v>350000</v>
      </c>
      <c r="H19" s="147">
        <f t="shared" si="0"/>
        <v>80622.5</v>
      </c>
      <c r="I19" s="147">
        <f t="shared" si="1"/>
        <v>66500</v>
      </c>
      <c r="J19" s="148">
        <f t="shared" si="2"/>
        <v>497122.5</v>
      </c>
      <c r="K19" s="147">
        <f t="shared" si="3"/>
        <v>244999.99999999997</v>
      </c>
      <c r="L19" s="147">
        <f t="shared" si="4"/>
        <v>595000</v>
      </c>
      <c r="M19" s="147">
        <f t="shared" si="5"/>
        <v>142800</v>
      </c>
      <c r="N19" s="147">
        <f t="shared" si="6"/>
        <v>113050</v>
      </c>
      <c r="O19" s="148">
        <f t="shared" si="7"/>
        <v>850850</v>
      </c>
    </row>
    <row r="20" spans="1:15" ht="31">
      <c r="A20" s="115">
        <v>17</v>
      </c>
      <c r="B20" s="116">
        <v>55121700</v>
      </c>
      <c r="C20" s="122" t="s">
        <v>1991</v>
      </c>
      <c r="D20" s="122" t="s">
        <v>1992</v>
      </c>
      <c r="E20" s="122" t="s">
        <v>1972</v>
      </c>
      <c r="F20" s="122">
        <v>1</v>
      </c>
      <c r="G20" s="123">
        <v>560000</v>
      </c>
      <c r="H20" s="147">
        <f t="shared" si="0"/>
        <v>128996</v>
      </c>
      <c r="I20" s="147">
        <f t="shared" si="1"/>
        <v>106400</v>
      </c>
      <c r="J20" s="148">
        <f t="shared" si="2"/>
        <v>795396</v>
      </c>
      <c r="K20" s="147">
        <f t="shared" si="3"/>
        <v>392000</v>
      </c>
      <c r="L20" s="147">
        <f t="shared" si="4"/>
        <v>952000</v>
      </c>
      <c r="M20" s="147">
        <f t="shared" si="5"/>
        <v>228480</v>
      </c>
      <c r="N20" s="147">
        <f t="shared" si="6"/>
        <v>180880</v>
      </c>
      <c r="O20" s="148">
        <f t="shared" si="7"/>
        <v>1361360</v>
      </c>
    </row>
    <row r="21" spans="1:15">
      <c r="A21" s="115">
        <v>18</v>
      </c>
      <c r="B21" s="116"/>
      <c r="C21" s="122" t="s">
        <v>1993</v>
      </c>
      <c r="D21" s="122" t="s">
        <v>1994</v>
      </c>
      <c r="E21" s="122" t="s">
        <v>3</v>
      </c>
      <c r="F21" s="122">
        <v>1</v>
      </c>
      <c r="G21" s="123">
        <v>198000</v>
      </c>
      <c r="H21" s="147">
        <f t="shared" si="0"/>
        <v>45609.3</v>
      </c>
      <c r="I21" s="147">
        <f t="shared" si="1"/>
        <v>37620</v>
      </c>
      <c r="J21" s="148">
        <f t="shared" si="2"/>
        <v>281229.3</v>
      </c>
      <c r="K21" s="147">
        <f t="shared" si="3"/>
        <v>138600</v>
      </c>
      <c r="L21" s="147">
        <f t="shared" si="4"/>
        <v>336600</v>
      </c>
      <c r="M21" s="147">
        <f t="shared" si="5"/>
        <v>80784</v>
      </c>
      <c r="N21" s="147">
        <f t="shared" si="6"/>
        <v>63954</v>
      </c>
      <c r="O21" s="148">
        <f t="shared" si="7"/>
        <v>481338</v>
      </c>
    </row>
    <row r="22" spans="1:15">
      <c r="A22" s="115">
        <v>19</v>
      </c>
      <c r="B22" s="116">
        <v>22101600</v>
      </c>
      <c r="C22" s="122" t="s">
        <v>1995</v>
      </c>
      <c r="D22" s="122" t="s">
        <v>1987</v>
      </c>
      <c r="E22" s="122" t="s">
        <v>1988</v>
      </c>
      <c r="F22" s="122">
        <v>1</v>
      </c>
      <c r="G22" s="123">
        <v>150000</v>
      </c>
      <c r="H22" s="147">
        <f t="shared" si="0"/>
        <v>34552.5</v>
      </c>
      <c r="I22" s="147">
        <f t="shared" si="1"/>
        <v>28500</v>
      </c>
      <c r="J22" s="148">
        <f t="shared" si="2"/>
        <v>213052.5</v>
      </c>
      <c r="K22" s="147">
        <f t="shared" si="3"/>
        <v>105000</v>
      </c>
      <c r="L22" s="147">
        <f t="shared" si="4"/>
        <v>255000</v>
      </c>
      <c r="M22" s="147">
        <f t="shared" si="5"/>
        <v>61200</v>
      </c>
      <c r="N22" s="147">
        <f t="shared" si="6"/>
        <v>48450</v>
      </c>
      <c r="O22" s="148">
        <f t="shared" si="7"/>
        <v>364650</v>
      </c>
    </row>
    <row r="23" spans="1:15">
      <c r="A23" s="115">
        <v>20</v>
      </c>
      <c r="B23" s="116">
        <v>31152200</v>
      </c>
      <c r="C23" s="122" t="s">
        <v>1996</v>
      </c>
      <c r="D23" s="150" t="s">
        <v>2057</v>
      </c>
      <c r="E23" s="122" t="s">
        <v>153</v>
      </c>
      <c r="F23" s="122">
        <v>1</v>
      </c>
      <c r="G23" s="123">
        <v>9500</v>
      </c>
      <c r="H23" s="147">
        <f t="shared" si="0"/>
        <v>2188.3249999999998</v>
      </c>
      <c r="I23" s="147">
        <f t="shared" si="1"/>
        <v>1805</v>
      </c>
      <c r="J23" s="148">
        <f t="shared" si="2"/>
        <v>13493.325000000001</v>
      </c>
      <c r="K23" s="147">
        <f t="shared" si="3"/>
        <v>6650</v>
      </c>
      <c r="L23" s="147">
        <f t="shared" si="4"/>
        <v>16150</v>
      </c>
      <c r="M23" s="147">
        <f t="shared" si="5"/>
        <v>3876</v>
      </c>
      <c r="N23" s="147">
        <f t="shared" si="6"/>
        <v>3068.5</v>
      </c>
      <c r="O23" s="148">
        <f t="shared" si="7"/>
        <v>23094.5</v>
      </c>
    </row>
    <row r="24" spans="1:15" ht="46.5">
      <c r="A24" s="115">
        <v>21</v>
      </c>
      <c r="B24" s="116">
        <v>31201600</v>
      </c>
      <c r="C24" s="122" t="s">
        <v>1997</v>
      </c>
      <c r="D24" s="122" t="s">
        <v>1998</v>
      </c>
      <c r="E24" s="122" t="s">
        <v>732</v>
      </c>
      <c r="F24" s="122">
        <v>1</v>
      </c>
      <c r="G24" s="123">
        <v>2350000</v>
      </c>
      <c r="H24" s="147">
        <f t="shared" si="0"/>
        <v>541322.5</v>
      </c>
      <c r="I24" s="147">
        <f t="shared" si="1"/>
        <v>446500</v>
      </c>
      <c r="J24" s="148">
        <f t="shared" si="2"/>
        <v>3337822.5</v>
      </c>
      <c r="K24" s="147">
        <f t="shared" si="3"/>
        <v>1645000</v>
      </c>
      <c r="L24" s="147">
        <f t="shared" si="4"/>
        <v>3995000</v>
      </c>
      <c r="M24" s="147">
        <f t="shared" si="5"/>
        <v>958800</v>
      </c>
      <c r="N24" s="147">
        <f t="shared" si="6"/>
        <v>759050</v>
      </c>
      <c r="O24" s="148">
        <f t="shared" si="7"/>
        <v>5712850</v>
      </c>
    </row>
    <row r="25" spans="1:15">
      <c r="A25" s="115">
        <v>22</v>
      </c>
      <c r="B25" s="116"/>
      <c r="C25" s="122" t="s">
        <v>1999</v>
      </c>
      <c r="D25" s="122" t="s">
        <v>2051</v>
      </c>
      <c r="E25" s="122" t="s">
        <v>2050</v>
      </c>
      <c r="F25" s="122">
        <v>1</v>
      </c>
      <c r="G25" s="123">
        <v>3000</v>
      </c>
      <c r="H25" s="147">
        <f t="shared" si="0"/>
        <v>691.05</v>
      </c>
      <c r="I25" s="147">
        <f t="shared" si="1"/>
        <v>570</v>
      </c>
      <c r="J25" s="148">
        <f t="shared" si="2"/>
        <v>4261.05</v>
      </c>
      <c r="K25" s="147">
        <f t="shared" si="3"/>
        <v>2100</v>
      </c>
      <c r="L25" s="147">
        <f t="shared" si="4"/>
        <v>5100</v>
      </c>
      <c r="M25" s="147">
        <f t="shared" si="5"/>
        <v>1224</v>
      </c>
      <c r="N25" s="147">
        <f t="shared" si="6"/>
        <v>969</v>
      </c>
      <c r="O25" s="148">
        <f t="shared" si="7"/>
        <v>7293</v>
      </c>
    </row>
    <row r="26" spans="1:15">
      <c r="A26" s="115">
        <v>23</v>
      </c>
      <c r="B26" s="116">
        <v>40171500</v>
      </c>
      <c r="C26" s="122" t="s">
        <v>2001</v>
      </c>
      <c r="D26" s="122" t="s">
        <v>1562</v>
      </c>
      <c r="E26" s="122" t="s">
        <v>1972</v>
      </c>
      <c r="F26" s="122">
        <v>1</v>
      </c>
      <c r="G26" s="123">
        <v>25000</v>
      </c>
      <c r="H26" s="147">
        <f t="shared" si="0"/>
        <v>5758.75</v>
      </c>
      <c r="I26" s="147">
        <f t="shared" si="1"/>
        <v>4750</v>
      </c>
      <c r="J26" s="148">
        <f t="shared" si="2"/>
        <v>35508.75</v>
      </c>
      <c r="K26" s="147">
        <f t="shared" si="3"/>
        <v>17500</v>
      </c>
      <c r="L26" s="147">
        <f t="shared" si="4"/>
        <v>42500</v>
      </c>
      <c r="M26" s="147">
        <f t="shared" si="5"/>
        <v>10200</v>
      </c>
      <c r="N26" s="147">
        <f t="shared" si="6"/>
        <v>8075</v>
      </c>
      <c r="O26" s="148">
        <f t="shared" si="7"/>
        <v>60775</v>
      </c>
    </row>
    <row r="27" spans="1:15">
      <c r="A27" s="115">
        <v>24</v>
      </c>
      <c r="B27" s="116">
        <v>40141700</v>
      </c>
      <c r="C27" s="122" t="s">
        <v>2002</v>
      </c>
      <c r="D27" s="122" t="s">
        <v>637</v>
      </c>
      <c r="E27" s="122" t="s">
        <v>1972</v>
      </c>
      <c r="F27" s="122">
        <v>1</v>
      </c>
      <c r="G27" s="123">
        <v>650</v>
      </c>
      <c r="H27" s="147">
        <f t="shared" si="0"/>
        <v>149.72749999999999</v>
      </c>
      <c r="I27" s="147">
        <f t="shared" si="1"/>
        <v>123.5</v>
      </c>
      <c r="J27" s="148">
        <f t="shared" si="2"/>
        <v>923.22749999999996</v>
      </c>
      <c r="K27" s="147">
        <f t="shared" si="3"/>
        <v>454.99999999999994</v>
      </c>
      <c r="L27" s="147">
        <f t="shared" si="4"/>
        <v>1105</v>
      </c>
      <c r="M27" s="147">
        <f t="shared" si="5"/>
        <v>265.2</v>
      </c>
      <c r="N27" s="147">
        <f t="shared" si="6"/>
        <v>209.95</v>
      </c>
      <c r="O27" s="148">
        <f t="shared" si="7"/>
        <v>1580.15</v>
      </c>
    </row>
    <row r="28" spans="1:15" ht="31">
      <c r="A28" s="115">
        <v>25</v>
      </c>
      <c r="B28" s="116">
        <v>40174600</v>
      </c>
      <c r="C28" s="122" t="s">
        <v>2003</v>
      </c>
      <c r="D28" s="122" t="s">
        <v>186</v>
      </c>
      <c r="E28" s="122" t="s">
        <v>1972</v>
      </c>
      <c r="F28" s="122">
        <v>1</v>
      </c>
      <c r="G28" s="123">
        <v>3500</v>
      </c>
      <c r="H28" s="147">
        <f t="shared" si="0"/>
        <v>806.22500000000002</v>
      </c>
      <c r="I28" s="147">
        <f t="shared" si="1"/>
        <v>665</v>
      </c>
      <c r="J28" s="148">
        <f t="shared" si="2"/>
        <v>4971.2250000000004</v>
      </c>
      <c r="K28" s="147">
        <f t="shared" si="3"/>
        <v>2450</v>
      </c>
      <c r="L28" s="147">
        <f t="shared" si="4"/>
        <v>5950</v>
      </c>
      <c r="M28" s="147">
        <f t="shared" si="5"/>
        <v>1428</v>
      </c>
      <c r="N28" s="147">
        <f t="shared" si="6"/>
        <v>1130.5</v>
      </c>
      <c r="O28" s="148">
        <f t="shared" si="7"/>
        <v>8508.5</v>
      </c>
    </row>
    <row r="29" spans="1:15" ht="31">
      <c r="A29" s="115">
        <v>26</v>
      </c>
      <c r="B29" s="116">
        <v>40172900</v>
      </c>
      <c r="C29" s="122" t="s">
        <v>2004</v>
      </c>
      <c r="D29" s="122" t="s">
        <v>1795</v>
      </c>
      <c r="E29" s="122" t="s">
        <v>1972</v>
      </c>
      <c r="F29" s="122">
        <v>1</v>
      </c>
      <c r="G29" s="123">
        <v>8000</v>
      </c>
      <c r="H29" s="147">
        <f t="shared" si="0"/>
        <v>1842.8</v>
      </c>
      <c r="I29" s="147">
        <f t="shared" si="1"/>
        <v>1520</v>
      </c>
      <c r="J29" s="148">
        <f t="shared" si="2"/>
        <v>11362.8</v>
      </c>
      <c r="K29" s="147">
        <f t="shared" si="3"/>
        <v>5600</v>
      </c>
      <c r="L29" s="147">
        <f t="shared" si="4"/>
        <v>13600</v>
      </c>
      <c r="M29" s="147">
        <f t="shared" si="5"/>
        <v>3264</v>
      </c>
      <c r="N29" s="147">
        <f t="shared" si="6"/>
        <v>2584</v>
      </c>
      <c r="O29" s="148">
        <f t="shared" si="7"/>
        <v>19448</v>
      </c>
    </row>
    <row r="30" spans="1:15" ht="31">
      <c r="A30" s="115">
        <v>27</v>
      </c>
      <c r="B30" s="116">
        <v>40172900</v>
      </c>
      <c r="C30" s="122" t="s">
        <v>2005</v>
      </c>
      <c r="D30" s="122" t="s">
        <v>1797</v>
      </c>
      <c r="E30" s="122" t="s">
        <v>1972</v>
      </c>
      <c r="F30" s="122">
        <v>1</v>
      </c>
      <c r="G30" s="123">
        <v>4000</v>
      </c>
      <c r="H30" s="147">
        <f t="shared" si="0"/>
        <v>921.4</v>
      </c>
      <c r="I30" s="147">
        <f t="shared" si="1"/>
        <v>760</v>
      </c>
      <c r="J30" s="148">
        <f t="shared" si="2"/>
        <v>5681.4</v>
      </c>
      <c r="K30" s="147">
        <f t="shared" si="3"/>
        <v>2800</v>
      </c>
      <c r="L30" s="147">
        <f t="shared" si="4"/>
        <v>6800</v>
      </c>
      <c r="M30" s="147">
        <f t="shared" si="5"/>
        <v>1632</v>
      </c>
      <c r="N30" s="147">
        <f t="shared" si="6"/>
        <v>1292</v>
      </c>
      <c r="O30" s="148">
        <f t="shared" si="7"/>
        <v>9724</v>
      </c>
    </row>
    <row r="31" spans="1:15" ht="31">
      <c r="A31" s="115">
        <v>28</v>
      </c>
      <c r="B31" s="116">
        <v>40172900</v>
      </c>
      <c r="C31" s="122" t="s">
        <v>2006</v>
      </c>
      <c r="D31" s="122" t="s">
        <v>1798</v>
      </c>
      <c r="E31" s="122" t="s">
        <v>1972</v>
      </c>
      <c r="F31" s="122">
        <v>1</v>
      </c>
      <c r="G31" s="123">
        <v>3500</v>
      </c>
      <c r="H31" s="147">
        <f t="shared" si="0"/>
        <v>806.22500000000002</v>
      </c>
      <c r="I31" s="147">
        <f t="shared" si="1"/>
        <v>665</v>
      </c>
      <c r="J31" s="148">
        <f t="shared" si="2"/>
        <v>4971.2250000000004</v>
      </c>
      <c r="K31" s="147">
        <f t="shared" si="3"/>
        <v>2450</v>
      </c>
      <c r="L31" s="147">
        <f t="shared" si="4"/>
        <v>5950</v>
      </c>
      <c r="M31" s="147">
        <f t="shared" si="5"/>
        <v>1428</v>
      </c>
      <c r="N31" s="147">
        <f t="shared" si="6"/>
        <v>1130.5</v>
      </c>
      <c r="O31" s="148">
        <f t="shared" si="7"/>
        <v>8508.5</v>
      </c>
    </row>
    <row r="32" spans="1:15">
      <c r="A32" s="115">
        <v>29</v>
      </c>
      <c r="B32" s="116">
        <v>40141700</v>
      </c>
      <c r="C32" s="122" t="s">
        <v>2007</v>
      </c>
      <c r="D32" s="122" t="s">
        <v>1949</v>
      </c>
      <c r="E32" s="122" t="s">
        <v>1972</v>
      </c>
      <c r="F32" s="122">
        <v>1</v>
      </c>
      <c r="G32" s="123">
        <v>4200</v>
      </c>
      <c r="H32" s="147">
        <f t="shared" si="0"/>
        <v>967.47</v>
      </c>
      <c r="I32" s="147">
        <f t="shared" si="1"/>
        <v>798</v>
      </c>
      <c r="J32" s="148">
        <f t="shared" si="2"/>
        <v>5965.47</v>
      </c>
      <c r="K32" s="147">
        <f t="shared" si="3"/>
        <v>2940</v>
      </c>
      <c r="L32" s="147">
        <f t="shared" si="4"/>
        <v>7140</v>
      </c>
      <c r="M32" s="147">
        <f t="shared" si="5"/>
        <v>1713.6</v>
      </c>
      <c r="N32" s="147">
        <f t="shared" si="6"/>
        <v>1356.6</v>
      </c>
      <c r="O32" s="148">
        <f t="shared" si="7"/>
        <v>10210.200000000001</v>
      </c>
    </row>
    <row r="33" spans="1:15">
      <c r="A33" s="115">
        <v>30</v>
      </c>
      <c r="B33" s="116">
        <v>40141700</v>
      </c>
      <c r="C33" s="122" t="s">
        <v>2008</v>
      </c>
      <c r="D33" s="122" t="s">
        <v>2009</v>
      </c>
      <c r="E33" s="122" t="s">
        <v>1</v>
      </c>
      <c r="F33" s="122">
        <v>1</v>
      </c>
      <c r="G33" s="123">
        <v>2400</v>
      </c>
      <c r="H33" s="147">
        <f t="shared" si="0"/>
        <v>552.84</v>
      </c>
      <c r="I33" s="147">
        <f t="shared" si="1"/>
        <v>456</v>
      </c>
      <c r="J33" s="148">
        <f t="shared" si="2"/>
        <v>3408.84</v>
      </c>
      <c r="K33" s="147">
        <f t="shared" si="3"/>
        <v>1680</v>
      </c>
      <c r="L33" s="147">
        <f t="shared" si="4"/>
        <v>4080</v>
      </c>
      <c r="M33" s="147">
        <f t="shared" si="5"/>
        <v>979.19999999999993</v>
      </c>
      <c r="N33" s="147">
        <f t="shared" si="6"/>
        <v>775.2</v>
      </c>
      <c r="O33" s="148">
        <f t="shared" si="7"/>
        <v>5834.4</v>
      </c>
    </row>
    <row r="34" spans="1:15">
      <c r="A34" s="115">
        <v>31</v>
      </c>
      <c r="B34" s="116">
        <v>40141700</v>
      </c>
      <c r="C34" s="122" t="s">
        <v>2010</v>
      </c>
      <c r="D34" s="122" t="s">
        <v>1950</v>
      </c>
      <c r="E34" s="122" t="s">
        <v>1972</v>
      </c>
      <c r="F34" s="122">
        <v>1</v>
      </c>
      <c r="G34" s="123">
        <v>7000</v>
      </c>
      <c r="H34" s="147">
        <f t="shared" si="0"/>
        <v>1612.45</v>
      </c>
      <c r="I34" s="147">
        <f t="shared" si="1"/>
        <v>1330</v>
      </c>
      <c r="J34" s="148">
        <f t="shared" si="2"/>
        <v>9942.4500000000007</v>
      </c>
      <c r="K34" s="147">
        <f t="shared" si="3"/>
        <v>4900</v>
      </c>
      <c r="L34" s="147">
        <f t="shared" si="4"/>
        <v>11900</v>
      </c>
      <c r="M34" s="147">
        <f t="shared" si="5"/>
        <v>2856</v>
      </c>
      <c r="N34" s="147">
        <f t="shared" si="6"/>
        <v>2261</v>
      </c>
      <c r="O34" s="148">
        <f t="shared" si="7"/>
        <v>17017</v>
      </c>
    </row>
    <row r="35" spans="1:15">
      <c r="A35" s="115">
        <v>32</v>
      </c>
      <c r="B35" s="116">
        <v>40141700</v>
      </c>
      <c r="C35" s="122" t="s">
        <v>2011</v>
      </c>
      <c r="D35" s="122" t="s">
        <v>1951</v>
      </c>
      <c r="E35" s="122" t="s">
        <v>1972</v>
      </c>
      <c r="F35" s="122">
        <v>1</v>
      </c>
      <c r="G35" s="123">
        <v>4000</v>
      </c>
      <c r="H35" s="147">
        <f t="shared" si="0"/>
        <v>921.4</v>
      </c>
      <c r="I35" s="147">
        <f t="shared" si="1"/>
        <v>760</v>
      </c>
      <c r="J35" s="148">
        <f t="shared" si="2"/>
        <v>5681.4</v>
      </c>
      <c r="K35" s="147">
        <f t="shared" si="3"/>
        <v>2800</v>
      </c>
      <c r="L35" s="147">
        <f t="shared" si="4"/>
        <v>6800</v>
      </c>
      <c r="M35" s="147">
        <f t="shared" si="5"/>
        <v>1632</v>
      </c>
      <c r="N35" s="147">
        <f t="shared" si="6"/>
        <v>1292</v>
      </c>
      <c r="O35" s="148">
        <f t="shared" si="7"/>
        <v>9724</v>
      </c>
    </row>
    <row r="36" spans="1:15">
      <c r="A36" s="115">
        <v>33</v>
      </c>
      <c r="B36" s="116">
        <v>40142022</v>
      </c>
      <c r="C36" s="122" t="s">
        <v>2012</v>
      </c>
      <c r="D36" s="122" t="s">
        <v>2013</v>
      </c>
      <c r="E36" s="122" t="s">
        <v>1972</v>
      </c>
      <c r="F36" s="122">
        <v>1</v>
      </c>
      <c r="G36" s="123">
        <v>350000</v>
      </c>
      <c r="H36" s="147">
        <f t="shared" si="0"/>
        <v>80622.5</v>
      </c>
      <c r="I36" s="147">
        <f t="shared" si="1"/>
        <v>66500</v>
      </c>
      <c r="J36" s="148">
        <f t="shared" si="2"/>
        <v>497122.5</v>
      </c>
      <c r="K36" s="147">
        <f t="shared" si="3"/>
        <v>244999.99999999997</v>
      </c>
      <c r="L36" s="147">
        <f t="shared" si="4"/>
        <v>595000</v>
      </c>
      <c r="M36" s="147">
        <f t="shared" si="5"/>
        <v>142800</v>
      </c>
      <c r="N36" s="147">
        <f t="shared" si="6"/>
        <v>113050</v>
      </c>
      <c r="O36" s="148">
        <f t="shared" si="7"/>
        <v>850850</v>
      </c>
    </row>
    <row r="37" spans="1:15">
      <c r="A37" s="115">
        <v>34</v>
      </c>
      <c r="B37" s="116">
        <v>40142022</v>
      </c>
      <c r="C37" s="122" t="s">
        <v>2014</v>
      </c>
      <c r="D37" s="122" t="s">
        <v>2015</v>
      </c>
      <c r="E37" s="122" t="s">
        <v>1972</v>
      </c>
      <c r="F37" s="122">
        <v>1</v>
      </c>
      <c r="G37" s="123">
        <v>390000</v>
      </c>
      <c r="H37" s="147">
        <f t="shared" si="0"/>
        <v>89836.5</v>
      </c>
      <c r="I37" s="147">
        <f t="shared" si="1"/>
        <v>74100</v>
      </c>
      <c r="J37" s="148">
        <f t="shared" si="2"/>
        <v>553936.5</v>
      </c>
      <c r="K37" s="147">
        <f t="shared" si="3"/>
        <v>273000</v>
      </c>
      <c r="L37" s="147">
        <f t="shared" si="4"/>
        <v>663000</v>
      </c>
      <c r="M37" s="147">
        <f t="shared" si="5"/>
        <v>159120</v>
      </c>
      <c r="N37" s="147">
        <f t="shared" si="6"/>
        <v>125970</v>
      </c>
      <c r="O37" s="148">
        <f t="shared" si="7"/>
        <v>948090</v>
      </c>
    </row>
    <row r="38" spans="1:15">
      <c r="A38" s="115">
        <v>35</v>
      </c>
      <c r="B38" s="116">
        <v>40142022</v>
      </c>
      <c r="C38" s="122" t="s">
        <v>2012</v>
      </c>
      <c r="D38" s="122" t="s">
        <v>2016</v>
      </c>
      <c r="E38" s="122" t="s">
        <v>1972</v>
      </c>
      <c r="F38" s="122">
        <v>1</v>
      </c>
      <c r="G38" s="123">
        <v>230000</v>
      </c>
      <c r="H38" s="147">
        <f t="shared" si="0"/>
        <v>52980.5</v>
      </c>
      <c r="I38" s="147">
        <f t="shared" si="1"/>
        <v>43700</v>
      </c>
      <c r="J38" s="148">
        <f t="shared" si="2"/>
        <v>326680.5</v>
      </c>
      <c r="K38" s="147">
        <f t="shared" si="3"/>
        <v>161000</v>
      </c>
      <c r="L38" s="147">
        <f t="shared" si="4"/>
        <v>391000</v>
      </c>
      <c r="M38" s="147">
        <f t="shared" si="5"/>
        <v>93840</v>
      </c>
      <c r="N38" s="147">
        <f t="shared" si="6"/>
        <v>74290</v>
      </c>
      <c r="O38" s="148">
        <f t="shared" si="7"/>
        <v>559130</v>
      </c>
    </row>
    <row r="39" spans="1:15">
      <c r="A39" s="115">
        <v>36</v>
      </c>
      <c r="B39" s="116">
        <v>40142022</v>
      </c>
      <c r="C39" s="122" t="s">
        <v>2012</v>
      </c>
      <c r="D39" s="122" t="s">
        <v>2035</v>
      </c>
      <c r="E39" s="122" t="s">
        <v>1972</v>
      </c>
      <c r="F39" s="122">
        <v>1</v>
      </c>
      <c r="G39" s="123">
        <v>120000</v>
      </c>
      <c r="H39" s="147">
        <f t="shared" si="0"/>
        <v>27642</v>
      </c>
      <c r="I39" s="147">
        <f t="shared" si="1"/>
        <v>22800</v>
      </c>
      <c r="J39" s="148">
        <f t="shared" si="2"/>
        <v>170442</v>
      </c>
      <c r="K39" s="147">
        <f t="shared" si="3"/>
        <v>84000</v>
      </c>
      <c r="L39" s="147">
        <f t="shared" si="4"/>
        <v>204000</v>
      </c>
      <c r="M39" s="147">
        <f t="shared" si="5"/>
        <v>48960</v>
      </c>
      <c r="N39" s="147">
        <f t="shared" si="6"/>
        <v>38760</v>
      </c>
      <c r="O39" s="148">
        <f t="shared" si="7"/>
        <v>291720</v>
      </c>
    </row>
    <row r="40" spans="1:15" ht="31">
      <c r="A40" s="115">
        <v>37</v>
      </c>
      <c r="B40" s="116">
        <v>20142900</v>
      </c>
      <c r="C40" s="122" t="s">
        <v>2017</v>
      </c>
      <c r="D40" s="122" t="s">
        <v>1280</v>
      </c>
      <c r="E40" s="122" t="s">
        <v>1972</v>
      </c>
      <c r="F40" s="122">
        <v>1</v>
      </c>
      <c r="G40" s="123">
        <v>450000</v>
      </c>
      <c r="H40" s="147">
        <f t="shared" si="0"/>
        <v>103657.5</v>
      </c>
      <c r="I40" s="147">
        <f t="shared" si="1"/>
        <v>85500</v>
      </c>
      <c r="J40" s="148">
        <f t="shared" si="2"/>
        <v>639157.5</v>
      </c>
      <c r="K40" s="147">
        <f t="shared" si="3"/>
        <v>315000</v>
      </c>
      <c r="L40" s="147">
        <f t="shared" si="4"/>
        <v>765000</v>
      </c>
      <c r="M40" s="147">
        <f t="shared" si="5"/>
        <v>183600</v>
      </c>
      <c r="N40" s="147">
        <f t="shared" si="6"/>
        <v>145350</v>
      </c>
      <c r="O40" s="148">
        <f t="shared" si="7"/>
        <v>1093950</v>
      </c>
    </row>
    <row r="41" spans="1:15" ht="31">
      <c r="A41" s="115">
        <v>38</v>
      </c>
      <c r="B41" s="116">
        <v>20142900</v>
      </c>
      <c r="C41" s="122" t="s">
        <v>2018</v>
      </c>
      <c r="D41" s="122" t="s">
        <v>2019</v>
      </c>
      <c r="E41" s="122" t="s">
        <v>1972</v>
      </c>
      <c r="F41" s="122">
        <v>1</v>
      </c>
      <c r="G41" s="123">
        <v>3150000</v>
      </c>
      <c r="H41" s="147">
        <f t="shared" si="0"/>
        <v>725602.5</v>
      </c>
      <c r="I41" s="147">
        <f t="shared" si="1"/>
        <v>598500</v>
      </c>
      <c r="J41" s="148">
        <f t="shared" si="2"/>
        <v>4474102.5</v>
      </c>
      <c r="K41" s="147">
        <f t="shared" si="3"/>
        <v>2205000</v>
      </c>
      <c r="L41" s="147">
        <f t="shared" si="4"/>
        <v>5355000</v>
      </c>
      <c r="M41" s="147">
        <f t="shared" si="5"/>
        <v>1285200</v>
      </c>
      <c r="N41" s="147">
        <f t="shared" si="6"/>
        <v>1017450</v>
      </c>
      <c r="O41" s="148">
        <f t="shared" si="7"/>
        <v>7657650</v>
      </c>
    </row>
    <row r="42" spans="1:15">
      <c r="A42" s="115">
        <v>39</v>
      </c>
      <c r="B42" s="116">
        <v>40174600</v>
      </c>
      <c r="C42" s="122" t="s">
        <v>2020</v>
      </c>
      <c r="D42" s="122" t="s">
        <v>1952</v>
      </c>
      <c r="E42" s="122" t="s">
        <v>1972</v>
      </c>
      <c r="F42" s="122">
        <v>1</v>
      </c>
      <c r="G42" s="123">
        <v>17000</v>
      </c>
      <c r="H42" s="147">
        <f t="shared" si="0"/>
        <v>3915.95</v>
      </c>
      <c r="I42" s="147">
        <f t="shared" si="1"/>
        <v>3230</v>
      </c>
      <c r="J42" s="148">
        <f t="shared" si="2"/>
        <v>24145.95</v>
      </c>
      <c r="K42" s="147">
        <f t="shared" si="3"/>
        <v>11900</v>
      </c>
      <c r="L42" s="147">
        <f t="shared" si="4"/>
        <v>28900</v>
      </c>
      <c r="M42" s="147">
        <f t="shared" si="5"/>
        <v>6936</v>
      </c>
      <c r="N42" s="147">
        <f t="shared" si="6"/>
        <v>5491</v>
      </c>
      <c r="O42" s="148">
        <f t="shared" si="7"/>
        <v>41327</v>
      </c>
    </row>
    <row r="43" spans="1:15">
      <c r="A43" s="115">
        <v>40</v>
      </c>
      <c r="B43" s="116">
        <v>40174600</v>
      </c>
      <c r="C43" s="122" t="s">
        <v>2020</v>
      </c>
      <c r="D43" s="122" t="s">
        <v>1953</v>
      </c>
      <c r="E43" s="122" t="s">
        <v>1972</v>
      </c>
      <c r="F43" s="122">
        <v>1</v>
      </c>
      <c r="G43" s="123">
        <v>5000</v>
      </c>
      <c r="H43" s="147">
        <f t="shared" si="0"/>
        <v>1151.75</v>
      </c>
      <c r="I43" s="147">
        <f t="shared" si="1"/>
        <v>950</v>
      </c>
      <c r="J43" s="148">
        <f t="shared" si="2"/>
        <v>7101.75</v>
      </c>
      <c r="K43" s="147">
        <f t="shared" si="3"/>
        <v>3500</v>
      </c>
      <c r="L43" s="147">
        <f t="shared" si="4"/>
        <v>8500</v>
      </c>
      <c r="M43" s="147">
        <f t="shared" si="5"/>
        <v>2040</v>
      </c>
      <c r="N43" s="147">
        <f t="shared" si="6"/>
        <v>1615</v>
      </c>
      <c r="O43" s="148">
        <f t="shared" si="7"/>
        <v>12155</v>
      </c>
    </row>
    <row r="44" spans="1:15">
      <c r="A44" s="115">
        <v>41</v>
      </c>
      <c r="B44" s="116">
        <v>40171500</v>
      </c>
      <c r="C44" s="122" t="s">
        <v>2021</v>
      </c>
      <c r="D44" s="122" t="s">
        <v>1699</v>
      </c>
      <c r="E44" s="122" t="s">
        <v>1972</v>
      </c>
      <c r="F44" s="122">
        <v>1</v>
      </c>
      <c r="G44" s="123">
        <v>106000</v>
      </c>
      <c r="H44" s="147">
        <f t="shared" si="0"/>
        <v>24417.1</v>
      </c>
      <c r="I44" s="147">
        <f t="shared" si="1"/>
        <v>20140</v>
      </c>
      <c r="J44" s="148">
        <f t="shared" si="2"/>
        <v>150557.1</v>
      </c>
      <c r="K44" s="147">
        <f t="shared" si="3"/>
        <v>74200</v>
      </c>
      <c r="L44" s="147">
        <f t="shared" si="4"/>
        <v>180200</v>
      </c>
      <c r="M44" s="147">
        <f t="shared" si="5"/>
        <v>43248</v>
      </c>
      <c r="N44" s="147">
        <f t="shared" si="6"/>
        <v>34238</v>
      </c>
      <c r="O44" s="148">
        <f t="shared" si="7"/>
        <v>257686</v>
      </c>
    </row>
    <row r="45" spans="1:15" ht="31">
      <c r="A45" s="115">
        <v>42</v>
      </c>
      <c r="B45" s="116">
        <v>40172900</v>
      </c>
      <c r="C45" s="122" t="s">
        <v>2022</v>
      </c>
      <c r="D45" s="122" t="s">
        <v>1801</v>
      </c>
      <c r="E45" s="122" t="s">
        <v>1972</v>
      </c>
      <c r="F45" s="122">
        <v>1</v>
      </c>
      <c r="G45" s="123">
        <v>25000</v>
      </c>
      <c r="H45" s="147">
        <f t="shared" si="0"/>
        <v>5758.75</v>
      </c>
      <c r="I45" s="147">
        <f t="shared" si="1"/>
        <v>4750</v>
      </c>
      <c r="J45" s="148">
        <f t="shared" si="2"/>
        <v>35508.75</v>
      </c>
      <c r="K45" s="147">
        <f t="shared" si="3"/>
        <v>17500</v>
      </c>
      <c r="L45" s="147">
        <f t="shared" si="4"/>
        <v>42500</v>
      </c>
      <c r="M45" s="147">
        <f t="shared" si="5"/>
        <v>10200</v>
      </c>
      <c r="N45" s="147">
        <f t="shared" si="6"/>
        <v>8075</v>
      </c>
      <c r="O45" s="148">
        <f t="shared" si="7"/>
        <v>60775</v>
      </c>
    </row>
    <row r="46" spans="1:15" ht="31">
      <c r="A46" s="115">
        <v>43</v>
      </c>
      <c r="B46" s="116">
        <v>40172900</v>
      </c>
      <c r="C46" s="122" t="s">
        <v>2023</v>
      </c>
      <c r="D46" s="122" t="s">
        <v>1800</v>
      </c>
      <c r="E46" s="122" t="s">
        <v>1972</v>
      </c>
      <c r="F46" s="122">
        <v>1</v>
      </c>
      <c r="G46" s="123">
        <v>8000</v>
      </c>
      <c r="H46" s="147">
        <f t="shared" si="0"/>
        <v>1842.8</v>
      </c>
      <c r="I46" s="147">
        <f t="shared" si="1"/>
        <v>1520</v>
      </c>
      <c r="J46" s="148">
        <f t="shared" si="2"/>
        <v>11362.8</v>
      </c>
      <c r="K46" s="147">
        <f t="shared" si="3"/>
        <v>5600</v>
      </c>
      <c r="L46" s="147">
        <f t="shared" si="4"/>
        <v>13600</v>
      </c>
      <c r="M46" s="147">
        <f t="shared" si="5"/>
        <v>3264</v>
      </c>
      <c r="N46" s="147">
        <f t="shared" si="6"/>
        <v>2584</v>
      </c>
      <c r="O46" s="148">
        <f t="shared" si="7"/>
        <v>19448</v>
      </c>
    </row>
    <row r="47" spans="1:15">
      <c r="A47" s="115">
        <v>44</v>
      </c>
      <c r="B47" s="116">
        <v>40171500</v>
      </c>
      <c r="C47" s="122" t="s">
        <v>2024</v>
      </c>
      <c r="D47" s="122" t="s">
        <v>2025</v>
      </c>
      <c r="E47" s="122" t="s">
        <v>1972</v>
      </c>
      <c r="F47" s="122">
        <v>1</v>
      </c>
      <c r="G47" s="123">
        <v>220000</v>
      </c>
      <c r="H47" s="147">
        <f t="shared" si="0"/>
        <v>50677</v>
      </c>
      <c r="I47" s="147">
        <f t="shared" si="1"/>
        <v>41800</v>
      </c>
      <c r="J47" s="148">
        <f t="shared" si="2"/>
        <v>312477</v>
      </c>
      <c r="K47" s="147">
        <f t="shared" si="3"/>
        <v>154000</v>
      </c>
      <c r="L47" s="147">
        <f t="shared" si="4"/>
        <v>374000</v>
      </c>
      <c r="M47" s="147">
        <f t="shared" si="5"/>
        <v>89760</v>
      </c>
      <c r="N47" s="147">
        <f t="shared" si="6"/>
        <v>71060</v>
      </c>
      <c r="O47" s="148">
        <f t="shared" si="7"/>
        <v>534820</v>
      </c>
    </row>
    <row r="48" spans="1:15">
      <c r="A48" s="115">
        <v>45</v>
      </c>
      <c r="B48" s="116">
        <v>40171500</v>
      </c>
      <c r="C48" s="122" t="s">
        <v>2026</v>
      </c>
      <c r="D48" s="122" t="s">
        <v>2025</v>
      </c>
      <c r="E48" s="122" t="s">
        <v>1972</v>
      </c>
      <c r="F48" s="122">
        <v>1</v>
      </c>
      <c r="G48" s="123">
        <v>358000</v>
      </c>
      <c r="H48" s="147">
        <f t="shared" si="0"/>
        <v>82465.3</v>
      </c>
      <c r="I48" s="147">
        <f t="shared" si="1"/>
        <v>68020</v>
      </c>
      <c r="J48" s="148">
        <f t="shared" si="2"/>
        <v>508485.3</v>
      </c>
      <c r="K48" s="147">
        <f t="shared" si="3"/>
        <v>250599.99999999997</v>
      </c>
      <c r="L48" s="147">
        <f t="shared" si="4"/>
        <v>608600</v>
      </c>
      <c r="M48" s="147">
        <f t="shared" si="5"/>
        <v>146064</v>
      </c>
      <c r="N48" s="147">
        <f t="shared" si="6"/>
        <v>115634</v>
      </c>
      <c r="O48" s="148">
        <f t="shared" si="7"/>
        <v>870298</v>
      </c>
    </row>
    <row r="49" spans="1:15">
      <c r="A49" s="115">
        <v>46</v>
      </c>
      <c r="B49" s="116">
        <v>22101600</v>
      </c>
      <c r="C49" s="122" t="s">
        <v>2027</v>
      </c>
      <c r="D49" s="122" t="s">
        <v>1987</v>
      </c>
      <c r="E49" s="122" t="s">
        <v>1988</v>
      </c>
      <c r="F49" s="122">
        <v>1</v>
      </c>
      <c r="G49" s="123">
        <v>150000</v>
      </c>
      <c r="H49" s="147">
        <f t="shared" si="0"/>
        <v>34552.5</v>
      </c>
      <c r="I49" s="147">
        <f t="shared" si="1"/>
        <v>28500</v>
      </c>
      <c r="J49" s="148">
        <f t="shared" si="2"/>
        <v>213052.5</v>
      </c>
      <c r="K49" s="147">
        <f t="shared" si="3"/>
        <v>105000</v>
      </c>
      <c r="L49" s="147">
        <f t="shared" si="4"/>
        <v>255000</v>
      </c>
      <c r="M49" s="147">
        <f t="shared" si="5"/>
        <v>61200</v>
      </c>
      <c r="N49" s="147">
        <f t="shared" si="6"/>
        <v>48450</v>
      </c>
      <c r="O49" s="148">
        <f t="shared" si="7"/>
        <v>364650</v>
      </c>
    </row>
    <row r="50" spans="1:15">
      <c r="A50" s="115">
        <v>47</v>
      </c>
      <c r="B50" s="122">
        <v>40175208</v>
      </c>
      <c r="C50" s="122" t="s">
        <v>2028</v>
      </c>
      <c r="D50" s="122" t="s">
        <v>1881</v>
      </c>
      <c r="E50" s="122" t="s">
        <v>1972</v>
      </c>
      <c r="F50" s="122">
        <v>1</v>
      </c>
      <c r="G50" s="123">
        <v>87000</v>
      </c>
      <c r="H50" s="147">
        <f t="shared" si="0"/>
        <v>20040.45</v>
      </c>
      <c r="I50" s="147">
        <f t="shared" si="1"/>
        <v>16530</v>
      </c>
      <c r="J50" s="148">
        <f t="shared" si="2"/>
        <v>123570.45</v>
      </c>
      <c r="K50" s="147">
        <f t="shared" si="3"/>
        <v>60899.999999999993</v>
      </c>
      <c r="L50" s="147">
        <f t="shared" si="4"/>
        <v>147900</v>
      </c>
      <c r="M50" s="147">
        <f t="shared" si="5"/>
        <v>35496</v>
      </c>
      <c r="N50" s="147">
        <f t="shared" si="6"/>
        <v>28101</v>
      </c>
      <c r="O50" s="148">
        <f t="shared" si="7"/>
        <v>211497</v>
      </c>
    </row>
    <row r="51" spans="1:15">
      <c r="A51" s="115">
        <v>48</v>
      </c>
      <c r="B51" s="116">
        <v>11111600</v>
      </c>
      <c r="C51" s="122" t="s">
        <v>2029</v>
      </c>
      <c r="D51" s="122" t="s">
        <v>2030</v>
      </c>
      <c r="E51" s="122" t="s">
        <v>3</v>
      </c>
      <c r="F51" s="122">
        <v>1</v>
      </c>
      <c r="G51" s="123">
        <v>100000</v>
      </c>
      <c r="H51" s="147">
        <f t="shared" si="0"/>
        <v>23035</v>
      </c>
      <c r="I51" s="147">
        <f t="shared" si="1"/>
        <v>19000</v>
      </c>
      <c r="J51" s="148">
        <f t="shared" si="2"/>
        <v>142035</v>
      </c>
      <c r="K51" s="147">
        <f t="shared" si="3"/>
        <v>70000</v>
      </c>
      <c r="L51" s="147">
        <f t="shared" si="4"/>
        <v>170000</v>
      </c>
      <c r="M51" s="147">
        <f t="shared" si="5"/>
        <v>40800</v>
      </c>
      <c r="N51" s="147">
        <f t="shared" si="6"/>
        <v>32300</v>
      </c>
      <c r="O51" s="148">
        <f t="shared" si="7"/>
        <v>243100</v>
      </c>
    </row>
    <row r="52" spans="1:15">
      <c r="A52" s="115">
        <v>49</v>
      </c>
      <c r="B52" s="122">
        <v>31211500</v>
      </c>
      <c r="C52" s="122" t="s">
        <v>1942</v>
      </c>
      <c r="D52" s="122" t="s">
        <v>1943</v>
      </c>
      <c r="E52" s="122" t="s">
        <v>732</v>
      </c>
      <c r="F52" s="122">
        <v>1</v>
      </c>
      <c r="G52" s="144">
        <v>650000</v>
      </c>
      <c r="H52" s="147">
        <f t="shared" si="0"/>
        <v>149727.5</v>
      </c>
      <c r="I52" s="147">
        <f t="shared" si="1"/>
        <v>123500</v>
      </c>
      <c r="J52" s="148">
        <f t="shared" si="2"/>
        <v>923227.5</v>
      </c>
      <c r="K52" s="147">
        <f t="shared" si="3"/>
        <v>455000</v>
      </c>
      <c r="L52" s="147">
        <f t="shared" si="4"/>
        <v>1105000</v>
      </c>
      <c r="M52" s="147">
        <f t="shared" si="5"/>
        <v>265200</v>
      </c>
      <c r="N52" s="147">
        <f t="shared" si="6"/>
        <v>209950</v>
      </c>
      <c r="O52" s="148">
        <f t="shared" si="7"/>
        <v>1580150</v>
      </c>
    </row>
    <row r="53" spans="1:15" s="43" customFormat="1">
      <c r="A53" s="115">
        <v>50</v>
      </c>
      <c r="B53" s="122">
        <v>31211500</v>
      </c>
      <c r="C53" s="122" t="s">
        <v>1944</v>
      </c>
      <c r="D53" s="122" t="s">
        <v>1945</v>
      </c>
      <c r="E53" s="122" t="s">
        <v>732</v>
      </c>
      <c r="F53" s="122">
        <v>1</v>
      </c>
      <c r="G53" s="144">
        <v>725000</v>
      </c>
      <c r="H53" s="147">
        <f t="shared" si="0"/>
        <v>167003.75</v>
      </c>
      <c r="I53" s="147">
        <f t="shared" si="1"/>
        <v>137750</v>
      </c>
      <c r="J53" s="148">
        <f t="shared" si="2"/>
        <v>1029753.75</v>
      </c>
      <c r="K53" s="147">
        <f t="shared" si="3"/>
        <v>507499.99999999994</v>
      </c>
      <c r="L53" s="147">
        <f t="shared" si="4"/>
        <v>1232500</v>
      </c>
      <c r="M53" s="147">
        <f t="shared" si="5"/>
        <v>295800</v>
      </c>
      <c r="N53" s="147">
        <f t="shared" si="6"/>
        <v>234175</v>
      </c>
      <c r="O53" s="148">
        <f t="shared" si="7"/>
        <v>1762475</v>
      </c>
    </row>
    <row r="54" spans="1:15" s="43" customFormat="1">
      <c r="A54" s="115">
        <v>51</v>
      </c>
      <c r="B54" s="122">
        <v>31211500</v>
      </c>
      <c r="C54" s="122" t="s">
        <v>1946</v>
      </c>
      <c r="D54" s="122" t="s">
        <v>2031</v>
      </c>
      <c r="E54" s="122" t="s">
        <v>732</v>
      </c>
      <c r="F54" s="122">
        <v>1</v>
      </c>
      <c r="G54" s="144">
        <v>380000</v>
      </c>
      <c r="H54" s="147">
        <f t="shared" si="0"/>
        <v>87533</v>
      </c>
      <c r="I54" s="147">
        <f t="shared" si="1"/>
        <v>72200</v>
      </c>
      <c r="J54" s="148">
        <f t="shared" si="2"/>
        <v>539733</v>
      </c>
      <c r="K54" s="147">
        <f t="shared" si="3"/>
        <v>266000</v>
      </c>
      <c r="L54" s="147">
        <f t="shared" si="4"/>
        <v>646000</v>
      </c>
      <c r="M54" s="147">
        <f t="shared" si="5"/>
        <v>155040</v>
      </c>
      <c r="N54" s="147">
        <f t="shared" si="6"/>
        <v>122740</v>
      </c>
      <c r="O54" s="148">
        <f t="shared" si="7"/>
        <v>923780</v>
      </c>
    </row>
    <row r="55" spans="1:15" s="43" customFormat="1">
      <c r="A55" s="115">
        <v>52</v>
      </c>
      <c r="B55" s="122">
        <v>31211500</v>
      </c>
      <c r="C55" s="122" t="s">
        <v>1947</v>
      </c>
      <c r="D55" s="122" t="s">
        <v>1948</v>
      </c>
      <c r="E55" s="122" t="s">
        <v>732</v>
      </c>
      <c r="F55" s="122">
        <v>1</v>
      </c>
      <c r="G55" s="144">
        <v>450000</v>
      </c>
      <c r="H55" s="147">
        <f t="shared" si="0"/>
        <v>103657.5</v>
      </c>
      <c r="I55" s="147">
        <f t="shared" si="1"/>
        <v>85500</v>
      </c>
      <c r="J55" s="148">
        <f t="shared" si="2"/>
        <v>639157.5</v>
      </c>
      <c r="K55" s="147">
        <f t="shared" si="3"/>
        <v>315000</v>
      </c>
      <c r="L55" s="147">
        <f t="shared" si="4"/>
        <v>765000</v>
      </c>
      <c r="M55" s="147">
        <f t="shared" si="5"/>
        <v>183600</v>
      </c>
      <c r="N55" s="147">
        <f t="shared" si="6"/>
        <v>145350</v>
      </c>
      <c r="O55" s="148">
        <f t="shared" si="7"/>
        <v>1093950</v>
      </c>
    </row>
    <row r="56" spans="1:15" s="43" customFormat="1">
      <c r="A56" s="151">
        <v>53</v>
      </c>
      <c r="B56" s="152">
        <v>31211500</v>
      </c>
      <c r="C56" s="152" t="s">
        <v>2032</v>
      </c>
      <c r="D56" s="153" t="s">
        <v>2052</v>
      </c>
      <c r="E56" s="152" t="s">
        <v>732</v>
      </c>
      <c r="F56" s="152">
        <v>1</v>
      </c>
      <c r="G56" s="154">
        <v>757800</v>
      </c>
      <c r="H56" s="147">
        <f t="shared" si="0"/>
        <v>174559.23</v>
      </c>
      <c r="I56" s="147">
        <f t="shared" si="1"/>
        <v>143982</v>
      </c>
      <c r="J56" s="148">
        <f t="shared" si="2"/>
        <v>1076341.23</v>
      </c>
      <c r="K56" s="147">
        <f t="shared" si="3"/>
        <v>530460</v>
      </c>
      <c r="L56" s="147">
        <f t="shared" si="4"/>
        <v>1288260</v>
      </c>
      <c r="M56" s="147">
        <f t="shared" si="5"/>
        <v>309182.39999999997</v>
      </c>
      <c r="N56" s="147">
        <f t="shared" si="6"/>
        <v>244769.4</v>
      </c>
      <c r="O56" s="148">
        <f t="shared" si="7"/>
        <v>1842211.7999999998</v>
      </c>
    </row>
    <row r="57" spans="1:15">
      <c r="A57" s="115">
        <v>54</v>
      </c>
      <c r="B57" s="115">
        <v>78101700</v>
      </c>
      <c r="C57" s="116" t="s">
        <v>2058</v>
      </c>
      <c r="D57" s="116" t="s">
        <v>2060</v>
      </c>
      <c r="E57" s="116" t="s">
        <v>2061</v>
      </c>
      <c r="F57" s="116">
        <v>1</v>
      </c>
      <c r="G57" s="155"/>
      <c r="H57" s="115"/>
      <c r="I57" s="115"/>
      <c r="J57" s="115"/>
      <c r="K57" s="115"/>
      <c r="L57" s="115"/>
      <c r="M57" s="115"/>
      <c r="N57" s="115"/>
      <c r="O57" s="115"/>
    </row>
    <row r="58" spans="1:15">
      <c r="A58" s="115">
        <v>55</v>
      </c>
      <c r="B58" s="156">
        <v>78101800</v>
      </c>
      <c r="C58" s="116" t="s">
        <v>2058</v>
      </c>
      <c r="D58" s="116" t="s">
        <v>2059</v>
      </c>
      <c r="E58" s="116" t="s">
        <v>2061</v>
      </c>
      <c r="F58" s="116">
        <v>1</v>
      </c>
      <c r="G58" s="155"/>
      <c r="H58" s="115"/>
      <c r="I58" s="115"/>
      <c r="J58" s="115"/>
      <c r="K58" s="115"/>
      <c r="L58" s="115"/>
      <c r="M58" s="115"/>
      <c r="N58" s="115"/>
      <c r="O58" s="115"/>
    </row>
  </sheetData>
  <pageMargins left="0.7" right="0.7" top="0.75" bottom="0.75" header="0.3" footer="0.3"/>
  <pageSetup paperSize="5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DED4-F7AC-2641-B354-B85B70DE5B41}">
  <sheetPr>
    <pageSetUpPr fitToPage="1"/>
  </sheetPr>
  <dimension ref="A2:N73"/>
  <sheetViews>
    <sheetView tabSelected="1" view="pageBreakPreview" topLeftCell="A2" zoomScale="92" zoomScaleNormal="92" zoomScaleSheetLayoutView="92" workbookViewId="0">
      <selection activeCell="A2" sqref="A2"/>
    </sheetView>
  </sheetViews>
  <sheetFormatPr baseColWidth="10" defaultColWidth="10.83203125" defaultRowHeight="15.5"/>
  <cols>
    <col min="1" max="1" width="5.83203125" style="129" bestFit="1" customWidth="1"/>
    <col min="2" max="2" width="14" style="43" bestFit="1" customWidth="1"/>
    <col min="3" max="3" width="40.5" style="149" customWidth="1"/>
    <col min="4" max="4" width="47.83203125" style="149" customWidth="1"/>
    <col min="5" max="5" width="8.1640625" style="149" bestFit="1" customWidth="1"/>
    <col min="6" max="6" width="8.33203125" style="149" bestFit="1" customWidth="1"/>
    <col min="7" max="7" width="19" style="180" customWidth="1"/>
    <col min="8" max="8" width="15.83203125" style="179" customWidth="1"/>
    <col min="9" max="9" width="15.83203125" style="180" customWidth="1"/>
    <col min="10" max="10" width="17" style="179" customWidth="1"/>
    <col min="11" max="11" width="17.1640625" style="180" customWidth="1"/>
    <col min="12" max="12" width="15.83203125" style="179" customWidth="1"/>
    <col min="13" max="13" width="15.83203125" style="180" customWidth="1"/>
    <col min="14" max="14" width="18.6640625" style="179" customWidth="1"/>
    <col min="15" max="16384" width="10.83203125" style="129"/>
  </cols>
  <sheetData>
    <row r="2" spans="1:14">
      <c r="G2" s="189" t="s">
        <v>2094</v>
      </c>
      <c r="H2" s="189"/>
      <c r="I2" s="189" t="s">
        <v>2095</v>
      </c>
      <c r="J2" s="189"/>
      <c r="K2" s="189" t="s">
        <v>2096</v>
      </c>
      <c r="L2" s="189"/>
      <c r="M2" s="189" t="s">
        <v>2097</v>
      </c>
      <c r="N2" s="189"/>
    </row>
    <row r="3" spans="1:14" ht="43.5">
      <c r="A3" s="166" t="s">
        <v>2099</v>
      </c>
      <c r="B3" s="166" t="s">
        <v>1955</v>
      </c>
      <c r="C3" s="166" t="s">
        <v>164</v>
      </c>
      <c r="D3" s="166" t="s">
        <v>2100</v>
      </c>
      <c r="E3" s="166" t="s">
        <v>1958</v>
      </c>
      <c r="F3" s="166" t="s">
        <v>1959</v>
      </c>
      <c r="G3" s="173" t="s">
        <v>1960</v>
      </c>
      <c r="H3" s="181" t="s">
        <v>2093</v>
      </c>
      <c r="I3" s="182" t="s">
        <v>1960</v>
      </c>
      <c r="J3" s="181" t="s">
        <v>2093</v>
      </c>
      <c r="K3" s="182" t="s">
        <v>1960</v>
      </c>
      <c r="L3" s="181" t="s">
        <v>2093</v>
      </c>
      <c r="M3" s="182" t="s">
        <v>1960</v>
      </c>
      <c r="N3" s="181" t="s">
        <v>2093</v>
      </c>
    </row>
    <row r="4" spans="1:14">
      <c r="A4" s="167">
        <v>1</v>
      </c>
      <c r="B4" s="168">
        <v>30102400</v>
      </c>
      <c r="C4" s="168" t="s">
        <v>1961</v>
      </c>
      <c r="D4" s="168" t="s">
        <v>1962</v>
      </c>
      <c r="E4" s="168" t="s">
        <v>153</v>
      </c>
      <c r="F4" s="168">
        <v>1</v>
      </c>
      <c r="G4" s="174">
        <v>9724</v>
      </c>
      <c r="H4" s="183">
        <f>G4*F4</f>
        <v>9724</v>
      </c>
      <c r="I4" s="184">
        <v>10988</v>
      </c>
      <c r="J4" s="183">
        <f>I4*F4</f>
        <v>10988</v>
      </c>
      <c r="K4" s="184">
        <v>8605</v>
      </c>
      <c r="L4" s="183">
        <f>K4*F4</f>
        <v>8605</v>
      </c>
      <c r="M4" s="184">
        <f>(G4+I4+K4)/3</f>
        <v>9772.3333333333339</v>
      </c>
      <c r="N4" s="183">
        <f>M4*F4</f>
        <v>9772.3333333333339</v>
      </c>
    </row>
    <row r="5" spans="1:14">
      <c r="A5" s="167">
        <v>2</v>
      </c>
      <c r="B5" s="168">
        <v>30102400</v>
      </c>
      <c r="C5" s="168" t="s">
        <v>1961</v>
      </c>
      <c r="D5" s="168" t="s">
        <v>1963</v>
      </c>
      <c r="E5" s="168" t="s">
        <v>153</v>
      </c>
      <c r="F5" s="168">
        <v>1</v>
      </c>
      <c r="G5" s="174">
        <v>9845</v>
      </c>
      <c r="H5" s="183">
        <f t="shared" ref="H5:H68" si="0">G5*F5</f>
        <v>9845</v>
      </c>
      <c r="I5" s="184">
        <v>11125</v>
      </c>
      <c r="J5" s="183">
        <f t="shared" ref="J5:J68" si="1">I5*F5</f>
        <v>11125</v>
      </c>
      <c r="K5" s="184">
        <v>8712</v>
      </c>
      <c r="L5" s="183">
        <f t="shared" ref="L5:L55" si="2">K5*F5</f>
        <v>8712</v>
      </c>
      <c r="M5" s="184">
        <f t="shared" ref="M5:M68" si="3">(G5+I5+K5)/3</f>
        <v>9894</v>
      </c>
      <c r="N5" s="183">
        <f t="shared" ref="N5:N68" si="4">M5*F5</f>
        <v>9894</v>
      </c>
    </row>
    <row r="6" spans="1:14">
      <c r="A6" s="167">
        <v>3</v>
      </c>
      <c r="B6" s="168">
        <v>30102400</v>
      </c>
      <c r="C6" s="168" t="s">
        <v>1961</v>
      </c>
      <c r="D6" s="168" t="s">
        <v>1964</v>
      </c>
      <c r="E6" s="168" t="s">
        <v>153</v>
      </c>
      <c r="F6" s="168">
        <v>1</v>
      </c>
      <c r="G6" s="174">
        <v>9845</v>
      </c>
      <c r="H6" s="183">
        <f t="shared" si="0"/>
        <v>9845</v>
      </c>
      <c r="I6" s="184">
        <v>11125</v>
      </c>
      <c r="J6" s="183">
        <f t="shared" si="1"/>
        <v>11125</v>
      </c>
      <c r="K6" s="184">
        <v>8712</v>
      </c>
      <c r="L6" s="183">
        <f t="shared" si="2"/>
        <v>8712</v>
      </c>
      <c r="M6" s="184">
        <f t="shared" si="3"/>
        <v>9894</v>
      </c>
      <c r="N6" s="183">
        <f t="shared" si="4"/>
        <v>9894</v>
      </c>
    </row>
    <row r="7" spans="1:14">
      <c r="A7" s="167">
        <v>4</v>
      </c>
      <c r="B7" s="168">
        <v>30102400</v>
      </c>
      <c r="C7" s="168" t="s">
        <v>1961</v>
      </c>
      <c r="D7" s="168" t="s">
        <v>1965</v>
      </c>
      <c r="E7" s="168" t="s">
        <v>153</v>
      </c>
      <c r="F7" s="168">
        <v>1</v>
      </c>
      <c r="G7" s="174">
        <v>10696</v>
      </c>
      <c r="H7" s="183">
        <f t="shared" si="0"/>
        <v>10696</v>
      </c>
      <c r="I7" s="184">
        <v>12086</v>
      </c>
      <c r="J7" s="183">
        <f t="shared" si="1"/>
        <v>12086</v>
      </c>
      <c r="K7" s="184">
        <v>9465</v>
      </c>
      <c r="L7" s="183">
        <f t="shared" si="2"/>
        <v>9465</v>
      </c>
      <c r="M7" s="184">
        <f t="shared" si="3"/>
        <v>10749</v>
      </c>
      <c r="N7" s="183">
        <f t="shared" si="4"/>
        <v>10749</v>
      </c>
    </row>
    <row r="8" spans="1:14" ht="29">
      <c r="A8" s="167">
        <v>5</v>
      </c>
      <c r="B8" s="168">
        <v>11111700</v>
      </c>
      <c r="C8" s="168" t="s">
        <v>2101</v>
      </c>
      <c r="D8" s="168" t="s">
        <v>235</v>
      </c>
      <c r="E8" s="168" t="s">
        <v>3</v>
      </c>
      <c r="F8" s="168">
        <v>1</v>
      </c>
      <c r="G8" s="174">
        <v>194480</v>
      </c>
      <c r="H8" s="183">
        <f t="shared" si="0"/>
        <v>194480</v>
      </c>
      <c r="I8" s="184">
        <v>219762</v>
      </c>
      <c r="J8" s="183">
        <f t="shared" si="1"/>
        <v>219762</v>
      </c>
      <c r="K8" s="184">
        <v>172106</v>
      </c>
      <c r="L8" s="183">
        <f t="shared" si="2"/>
        <v>172106</v>
      </c>
      <c r="M8" s="184">
        <f t="shared" si="3"/>
        <v>195449.33333333334</v>
      </c>
      <c r="N8" s="183">
        <f t="shared" si="4"/>
        <v>195449.33333333334</v>
      </c>
    </row>
    <row r="9" spans="1:14">
      <c r="A9" s="167">
        <v>6</v>
      </c>
      <c r="B9" s="168">
        <v>30131500</v>
      </c>
      <c r="C9" s="168" t="s">
        <v>1970</v>
      </c>
      <c r="D9" s="168" t="s">
        <v>1971</v>
      </c>
      <c r="E9" s="168" t="s">
        <v>1972</v>
      </c>
      <c r="F9" s="168">
        <v>1</v>
      </c>
      <c r="G9" s="174">
        <v>12155</v>
      </c>
      <c r="H9" s="183">
        <f t="shared" si="0"/>
        <v>12155</v>
      </c>
      <c r="I9" s="184">
        <v>13735</v>
      </c>
      <c r="J9" s="183">
        <f t="shared" si="1"/>
        <v>13735</v>
      </c>
      <c r="K9" s="184">
        <v>10756</v>
      </c>
      <c r="L9" s="183">
        <f t="shared" si="2"/>
        <v>10756</v>
      </c>
      <c r="M9" s="184">
        <f t="shared" si="3"/>
        <v>12215.333333333334</v>
      </c>
      <c r="N9" s="183">
        <f t="shared" si="4"/>
        <v>12215.333333333334</v>
      </c>
    </row>
    <row r="10" spans="1:14">
      <c r="A10" s="167">
        <v>7</v>
      </c>
      <c r="B10" s="168" t="s">
        <v>1941</v>
      </c>
      <c r="C10" s="168" t="s">
        <v>1973</v>
      </c>
      <c r="D10" s="168" t="s">
        <v>2102</v>
      </c>
      <c r="E10" s="168" t="s">
        <v>1974</v>
      </c>
      <c r="F10" s="168">
        <v>1</v>
      </c>
      <c r="G10" s="175">
        <v>43004</v>
      </c>
      <c r="H10" s="183">
        <f t="shared" si="0"/>
        <v>43004</v>
      </c>
      <c r="I10" s="178">
        <v>48594</v>
      </c>
      <c r="J10" s="183">
        <f t="shared" si="1"/>
        <v>48594</v>
      </c>
      <c r="K10" s="178">
        <v>38056</v>
      </c>
      <c r="L10" s="183">
        <f t="shared" si="2"/>
        <v>38056</v>
      </c>
      <c r="M10" s="184">
        <f t="shared" si="3"/>
        <v>43218</v>
      </c>
      <c r="N10" s="183">
        <f t="shared" si="4"/>
        <v>43218</v>
      </c>
    </row>
    <row r="11" spans="1:14">
      <c r="A11" s="167">
        <v>8</v>
      </c>
      <c r="B11" s="168">
        <v>30111500</v>
      </c>
      <c r="C11" s="168" t="s">
        <v>1975</v>
      </c>
      <c r="D11" s="168" t="s">
        <v>423</v>
      </c>
      <c r="E11" s="168" t="s">
        <v>1972</v>
      </c>
      <c r="F11" s="168">
        <v>1</v>
      </c>
      <c r="G11" s="174">
        <v>102102</v>
      </c>
      <c r="H11" s="183">
        <f t="shared" si="0"/>
        <v>102102</v>
      </c>
      <c r="I11" s="184">
        <v>115375</v>
      </c>
      <c r="J11" s="183">
        <f t="shared" si="1"/>
        <v>115375</v>
      </c>
      <c r="K11" s="184">
        <v>90355</v>
      </c>
      <c r="L11" s="183">
        <f t="shared" si="2"/>
        <v>90355</v>
      </c>
      <c r="M11" s="184">
        <f t="shared" si="3"/>
        <v>102610.66666666667</v>
      </c>
      <c r="N11" s="183">
        <f t="shared" si="4"/>
        <v>102610.66666666667</v>
      </c>
    </row>
    <row r="12" spans="1:14">
      <c r="A12" s="167">
        <v>9</v>
      </c>
      <c r="B12" s="168">
        <v>30111500</v>
      </c>
      <c r="C12" s="168" t="s">
        <v>1976</v>
      </c>
      <c r="D12" s="168" t="s">
        <v>423</v>
      </c>
      <c r="E12" s="168" t="s">
        <v>1972</v>
      </c>
      <c r="F12" s="168">
        <v>1</v>
      </c>
      <c r="G12" s="174">
        <v>80223</v>
      </c>
      <c r="H12" s="183">
        <f t="shared" si="0"/>
        <v>80223</v>
      </c>
      <c r="I12" s="184">
        <v>90651</v>
      </c>
      <c r="J12" s="183">
        <f t="shared" si="1"/>
        <v>90651</v>
      </c>
      <c r="K12" s="184">
        <v>70993</v>
      </c>
      <c r="L12" s="183">
        <f t="shared" si="2"/>
        <v>70993</v>
      </c>
      <c r="M12" s="184">
        <f t="shared" si="3"/>
        <v>80622.333333333328</v>
      </c>
      <c r="N12" s="183">
        <f t="shared" si="4"/>
        <v>80622.333333333328</v>
      </c>
    </row>
    <row r="13" spans="1:14">
      <c r="A13" s="167">
        <v>10</v>
      </c>
      <c r="B13" s="168">
        <v>40141700</v>
      </c>
      <c r="C13" s="168" t="s">
        <v>2103</v>
      </c>
      <c r="D13" s="168" t="s">
        <v>2104</v>
      </c>
      <c r="E13" s="168" t="s">
        <v>1972</v>
      </c>
      <c r="F13" s="168">
        <v>1</v>
      </c>
      <c r="G13" s="174">
        <v>1458</v>
      </c>
      <c r="H13" s="183">
        <f t="shared" si="0"/>
        <v>1458</v>
      </c>
      <c r="I13" s="184">
        <v>1648</v>
      </c>
      <c r="J13" s="183">
        <f t="shared" si="1"/>
        <v>1648</v>
      </c>
      <c r="K13" s="184">
        <v>1290</v>
      </c>
      <c r="L13" s="183">
        <f t="shared" si="2"/>
        <v>1290</v>
      </c>
      <c r="M13" s="184">
        <f t="shared" si="3"/>
        <v>1465.3333333333333</v>
      </c>
      <c r="N13" s="183">
        <f t="shared" si="4"/>
        <v>1465.3333333333333</v>
      </c>
    </row>
    <row r="14" spans="1:14">
      <c r="A14" s="167">
        <v>11</v>
      </c>
      <c r="B14" s="168">
        <v>11111600</v>
      </c>
      <c r="C14" s="168" t="s">
        <v>1979</v>
      </c>
      <c r="D14" s="168" t="s">
        <v>1890</v>
      </c>
      <c r="E14" s="168" t="s">
        <v>3</v>
      </c>
      <c r="F14" s="168">
        <v>1</v>
      </c>
      <c r="G14" s="174">
        <v>777920</v>
      </c>
      <c r="H14" s="183">
        <f t="shared" si="0"/>
        <v>777920</v>
      </c>
      <c r="I14" s="184">
        <v>879049</v>
      </c>
      <c r="J14" s="183">
        <f t="shared" si="1"/>
        <v>879049</v>
      </c>
      <c r="K14" s="184">
        <v>688424</v>
      </c>
      <c r="L14" s="183">
        <f t="shared" si="2"/>
        <v>688424</v>
      </c>
      <c r="M14" s="184">
        <f t="shared" si="3"/>
        <v>781797.66666666663</v>
      </c>
      <c r="N14" s="183">
        <f t="shared" si="4"/>
        <v>781797.66666666663</v>
      </c>
    </row>
    <row r="15" spans="1:14">
      <c r="A15" s="167">
        <v>12</v>
      </c>
      <c r="B15" s="168">
        <v>39111800</v>
      </c>
      <c r="C15" s="168" t="s">
        <v>1980</v>
      </c>
      <c r="D15" s="168" t="s">
        <v>2105</v>
      </c>
      <c r="E15" s="168" t="s">
        <v>1972</v>
      </c>
      <c r="F15" s="168">
        <v>1</v>
      </c>
      <c r="G15" s="174">
        <v>1215500</v>
      </c>
      <c r="H15" s="183">
        <f t="shared" si="0"/>
        <v>1215500</v>
      </c>
      <c r="I15" s="184">
        <v>1373515</v>
      </c>
      <c r="J15" s="183">
        <f t="shared" si="1"/>
        <v>1373515</v>
      </c>
      <c r="K15" s="184">
        <v>1075663</v>
      </c>
      <c r="L15" s="183">
        <f t="shared" si="2"/>
        <v>1075663</v>
      </c>
      <c r="M15" s="184">
        <f t="shared" si="3"/>
        <v>1221559.3333333333</v>
      </c>
      <c r="N15" s="183">
        <f t="shared" si="4"/>
        <v>1221559.3333333333</v>
      </c>
    </row>
    <row r="16" spans="1:14" ht="29">
      <c r="A16" s="167">
        <v>13</v>
      </c>
      <c r="B16" s="168">
        <v>11111600</v>
      </c>
      <c r="C16" s="168" t="s">
        <v>2106</v>
      </c>
      <c r="D16" s="168" t="s">
        <v>2107</v>
      </c>
      <c r="E16" s="168" t="s">
        <v>1908</v>
      </c>
      <c r="F16" s="168">
        <v>1</v>
      </c>
      <c r="G16" s="174">
        <v>923780</v>
      </c>
      <c r="H16" s="183">
        <f t="shared" si="0"/>
        <v>923780</v>
      </c>
      <c r="I16" s="184">
        <v>1043871</v>
      </c>
      <c r="J16" s="183">
        <f t="shared" si="1"/>
        <v>1043871</v>
      </c>
      <c r="K16" s="184">
        <v>817504</v>
      </c>
      <c r="L16" s="183">
        <f t="shared" si="2"/>
        <v>817504</v>
      </c>
      <c r="M16" s="184">
        <f t="shared" si="3"/>
        <v>928385</v>
      </c>
      <c r="N16" s="183">
        <f t="shared" si="4"/>
        <v>928385</v>
      </c>
    </row>
    <row r="17" spans="1:14" ht="29">
      <c r="A17" s="167">
        <v>14</v>
      </c>
      <c r="B17" s="168">
        <v>11111600</v>
      </c>
      <c r="C17" s="168" t="s">
        <v>2108</v>
      </c>
      <c r="D17" s="168" t="s">
        <v>2107</v>
      </c>
      <c r="E17" s="168" t="s">
        <v>3</v>
      </c>
      <c r="F17" s="168">
        <v>1</v>
      </c>
      <c r="G17" s="174">
        <v>948090</v>
      </c>
      <c r="H17" s="183">
        <f t="shared" si="0"/>
        <v>948090</v>
      </c>
      <c r="I17" s="184">
        <v>1071341</v>
      </c>
      <c r="J17" s="183">
        <f t="shared" si="1"/>
        <v>1071341</v>
      </c>
      <c r="K17" s="184">
        <v>839017</v>
      </c>
      <c r="L17" s="183">
        <f t="shared" si="2"/>
        <v>839017</v>
      </c>
      <c r="M17" s="184">
        <f t="shared" si="3"/>
        <v>952816</v>
      </c>
      <c r="N17" s="183">
        <f t="shared" si="4"/>
        <v>952816</v>
      </c>
    </row>
    <row r="18" spans="1:14">
      <c r="A18" s="167">
        <v>15</v>
      </c>
      <c r="B18" s="168">
        <v>22101600</v>
      </c>
      <c r="C18" s="168" t="s">
        <v>1986</v>
      </c>
      <c r="D18" s="168" t="s">
        <v>1987</v>
      </c>
      <c r="E18" s="168" t="s">
        <v>1988</v>
      </c>
      <c r="F18" s="168">
        <v>1</v>
      </c>
      <c r="G18" s="174">
        <v>680680</v>
      </c>
      <c r="H18" s="183">
        <f t="shared" si="0"/>
        <v>680680</v>
      </c>
      <c r="I18" s="184">
        <v>769168</v>
      </c>
      <c r="J18" s="183">
        <f t="shared" si="1"/>
        <v>769168</v>
      </c>
      <c r="K18" s="184">
        <v>602371</v>
      </c>
      <c r="L18" s="183">
        <f t="shared" si="2"/>
        <v>602371</v>
      </c>
      <c r="M18" s="184">
        <f t="shared" si="3"/>
        <v>684073</v>
      </c>
      <c r="N18" s="183">
        <f t="shared" si="4"/>
        <v>684073</v>
      </c>
    </row>
    <row r="19" spans="1:14">
      <c r="A19" s="167">
        <v>16</v>
      </c>
      <c r="B19" s="168">
        <v>30102900</v>
      </c>
      <c r="C19" s="168" t="s">
        <v>2109</v>
      </c>
      <c r="D19" s="168" t="s">
        <v>1990</v>
      </c>
      <c r="E19" s="168" t="s">
        <v>1972</v>
      </c>
      <c r="F19" s="168">
        <v>1</v>
      </c>
      <c r="G19" s="174">
        <v>850850</v>
      </c>
      <c r="H19" s="183">
        <f t="shared" si="0"/>
        <v>850850</v>
      </c>
      <c r="I19" s="184">
        <v>961460</v>
      </c>
      <c r="J19" s="183">
        <f t="shared" si="1"/>
        <v>961460</v>
      </c>
      <c r="K19" s="184">
        <v>752964</v>
      </c>
      <c r="L19" s="183">
        <f t="shared" si="2"/>
        <v>752964</v>
      </c>
      <c r="M19" s="184">
        <f t="shared" si="3"/>
        <v>855091.33333333337</v>
      </c>
      <c r="N19" s="183">
        <f t="shared" si="4"/>
        <v>855091.33333333337</v>
      </c>
    </row>
    <row r="20" spans="1:14" ht="29">
      <c r="A20" s="167">
        <v>17</v>
      </c>
      <c r="B20" s="168">
        <v>55121700</v>
      </c>
      <c r="C20" s="168" t="s">
        <v>1991</v>
      </c>
      <c r="D20" s="168" t="s">
        <v>2110</v>
      </c>
      <c r="E20" s="168" t="s">
        <v>1972</v>
      </c>
      <c r="F20" s="168">
        <v>1</v>
      </c>
      <c r="G20" s="174">
        <v>1361360</v>
      </c>
      <c r="H20" s="183">
        <f t="shared" si="0"/>
        <v>1361360</v>
      </c>
      <c r="I20" s="184">
        <v>1538336</v>
      </c>
      <c r="J20" s="183">
        <f t="shared" si="1"/>
        <v>1538336</v>
      </c>
      <c r="K20" s="184">
        <v>1204743</v>
      </c>
      <c r="L20" s="183">
        <f t="shared" si="2"/>
        <v>1204743</v>
      </c>
      <c r="M20" s="184">
        <f t="shared" si="3"/>
        <v>1368146.3333333333</v>
      </c>
      <c r="N20" s="183">
        <f t="shared" si="4"/>
        <v>1368146.3333333333</v>
      </c>
    </row>
    <row r="21" spans="1:14">
      <c r="A21" s="167">
        <v>18</v>
      </c>
      <c r="B21" s="168"/>
      <c r="C21" s="168" t="s">
        <v>1993</v>
      </c>
      <c r="D21" s="168" t="s">
        <v>1994</v>
      </c>
      <c r="E21" s="168" t="s">
        <v>3</v>
      </c>
      <c r="F21" s="168">
        <v>1</v>
      </c>
      <c r="G21" s="174">
        <v>481338</v>
      </c>
      <c r="H21" s="183">
        <f t="shared" si="0"/>
        <v>481338</v>
      </c>
      <c r="I21" s="184">
        <v>543911</v>
      </c>
      <c r="J21" s="183">
        <f t="shared" si="1"/>
        <v>543911</v>
      </c>
      <c r="K21" s="184">
        <v>425962</v>
      </c>
      <c r="L21" s="183">
        <f t="shared" si="2"/>
        <v>425962</v>
      </c>
      <c r="M21" s="184">
        <f t="shared" si="3"/>
        <v>483737</v>
      </c>
      <c r="N21" s="183">
        <f t="shared" si="4"/>
        <v>483737</v>
      </c>
    </row>
    <row r="22" spans="1:14">
      <c r="A22" s="167">
        <v>19</v>
      </c>
      <c r="B22" s="168">
        <v>22101600</v>
      </c>
      <c r="C22" s="168" t="s">
        <v>1995</v>
      </c>
      <c r="D22" s="168" t="s">
        <v>1987</v>
      </c>
      <c r="E22" s="168" t="s">
        <v>1988</v>
      </c>
      <c r="F22" s="168">
        <v>1</v>
      </c>
      <c r="G22" s="174">
        <v>364650</v>
      </c>
      <c r="H22" s="183">
        <f t="shared" si="0"/>
        <v>364650</v>
      </c>
      <c r="I22" s="184">
        <v>412054</v>
      </c>
      <c r="J22" s="183">
        <f t="shared" si="1"/>
        <v>412054</v>
      </c>
      <c r="K22" s="184">
        <v>322699</v>
      </c>
      <c r="L22" s="183">
        <f t="shared" si="2"/>
        <v>322699</v>
      </c>
      <c r="M22" s="184">
        <f t="shared" si="3"/>
        <v>366467.66666666669</v>
      </c>
      <c r="N22" s="183">
        <f t="shared" si="4"/>
        <v>366467.66666666669</v>
      </c>
    </row>
    <row r="23" spans="1:14">
      <c r="A23" s="167">
        <v>20</v>
      </c>
      <c r="B23" s="168">
        <v>31152200</v>
      </c>
      <c r="C23" s="168" t="s">
        <v>1996</v>
      </c>
      <c r="D23" s="169" t="s">
        <v>2057</v>
      </c>
      <c r="E23" s="168" t="s">
        <v>153</v>
      </c>
      <c r="F23" s="168">
        <v>1</v>
      </c>
      <c r="G23" s="174">
        <v>23094</v>
      </c>
      <c r="H23" s="183">
        <f t="shared" si="0"/>
        <v>23094</v>
      </c>
      <c r="I23" s="184">
        <v>26096</v>
      </c>
      <c r="J23" s="183">
        <f t="shared" si="1"/>
        <v>26096</v>
      </c>
      <c r="K23" s="184">
        <v>20437</v>
      </c>
      <c r="L23" s="183">
        <f t="shared" si="2"/>
        <v>20437</v>
      </c>
      <c r="M23" s="184">
        <f t="shared" si="3"/>
        <v>23209</v>
      </c>
      <c r="N23" s="183">
        <f t="shared" si="4"/>
        <v>23209</v>
      </c>
    </row>
    <row r="24" spans="1:14" ht="43.5">
      <c r="A24" s="167">
        <v>21</v>
      </c>
      <c r="B24" s="168">
        <v>31201600</v>
      </c>
      <c r="C24" s="168" t="s">
        <v>1997</v>
      </c>
      <c r="D24" s="168" t="s">
        <v>2111</v>
      </c>
      <c r="E24" s="168" t="s">
        <v>732</v>
      </c>
      <c r="F24" s="168">
        <v>1</v>
      </c>
      <c r="G24" s="174">
        <v>5712850</v>
      </c>
      <c r="H24" s="183">
        <f t="shared" si="0"/>
        <v>5712850</v>
      </c>
      <c r="I24" s="184">
        <v>6455520</v>
      </c>
      <c r="J24" s="183">
        <f t="shared" si="1"/>
        <v>6455520</v>
      </c>
      <c r="K24" s="184">
        <v>5055619</v>
      </c>
      <c r="L24" s="183">
        <f t="shared" si="2"/>
        <v>5055619</v>
      </c>
      <c r="M24" s="184">
        <f t="shared" si="3"/>
        <v>5741329.666666667</v>
      </c>
      <c r="N24" s="183">
        <f t="shared" si="4"/>
        <v>5741329.666666667</v>
      </c>
    </row>
    <row r="25" spans="1:14">
      <c r="A25" s="167">
        <v>22</v>
      </c>
      <c r="B25" s="168"/>
      <c r="C25" s="168" t="s">
        <v>2112</v>
      </c>
      <c r="D25" s="168" t="s">
        <v>2051</v>
      </c>
      <c r="E25" s="168" t="s">
        <v>2050</v>
      </c>
      <c r="F25" s="168">
        <v>1</v>
      </c>
      <c r="G25" s="174">
        <v>7293</v>
      </c>
      <c r="H25" s="183">
        <f t="shared" si="0"/>
        <v>7293</v>
      </c>
      <c r="I25" s="184">
        <v>8241</v>
      </c>
      <c r="J25" s="183">
        <f t="shared" si="1"/>
        <v>8241</v>
      </c>
      <c r="K25" s="184">
        <v>6453</v>
      </c>
      <c r="L25" s="183">
        <f t="shared" si="2"/>
        <v>6453</v>
      </c>
      <c r="M25" s="184">
        <f t="shared" si="3"/>
        <v>7329</v>
      </c>
      <c r="N25" s="183">
        <f t="shared" si="4"/>
        <v>7329</v>
      </c>
    </row>
    <row r="26" spans="1:14">
      <c r="A26" s="167">
        <v>23</v>
      </c>
      <c r="B26" s="168">
        <v>40171500</v>
      </c>
      <c r="C26" s="168" t="s">
        <v>2113</v>
      </c>
      <c r="D26" s="168" t="s">
        <v>2114</v>
      </c>
      <c r="E26" s="168" t="s">
        <v>1972</v>
      </c>
      <c r="F26" s="168">
        <v>1</v>
      </c>
      <c r="G26" s="174">
        <v>60775</v>
      </c>
      <c r="H26" s="183">
        <f t="shared" si="0"/>
        <v>60775</v>
      </c>
      <c r="I26" s="184">
        <v>68675</v>
      </c>
      <c r="J26" s="183">
        <f t="shared" si="1"/>
        <v>68675</v>
      </c>
      <c r="K26" s="184">
        <v>53783</v>
      </c>
      <c r="L26" s="183">
        <f t="shared" si="2"/>
        <v>53783</v>
      </c>
      <c r="M26" s="184">
        <f t="shared" si="3"/>
        <v>61077.666666666664</v>
      </c>
      <c r="N26" s="183">
        <f t="shared" si="4"/>
        <v>61077.666666666664</v>
      </c>
    </row>
    <row r="27" spans="1:14">
      <c r="A27" s="167">
        <v>24</v>
      </c>
      <c r="B27" s="168">
        <v>40141700</v>
      </c>
      <c r="C27" s="168" t="s">
        <v>2002</v>
      </c>
      <c r="D27" s="168" t="s">
        <v>2104</v>
      </c>
      <c r="E27" s="168" t="s">
        <v>1972</v>
      </c>
      <c r="F27" s="168">
        <v>1</v>
      </c>
      <c r="G27" s="174">
        <v>1580</v>
      </c>
      <c r="H27" s="183">
        <f t="shared" si="0"/>
        <v>1580</v>
      </c>
      <c r="I27" s="184">
        <v>1785</v>
      </c>
      <c r="J27" s="183">
        <f t="shared" si="1"/>
        <v>1785</v>
      </c>
      <c r="K27" s="184">
        <v>1398</v>
      </c>
      <c r="L27" s="183">
        <f t="shared" si="2"/>
        <v>1398</v>
      </c>
      <c r="M27" s="184">
        <f t="shared" si="3"/>
        <v>1587.6666666666667</v>
      </c>
      <c r="N27" s="183">
        <f t="shared" si="4"/>
        <v>1587.6666666666667</v>
      </c>
    </row>
    <row r="28" spans="1:14" ht="29">
      <c r="A28" s="167">
        <v>25</v>
      </c>
      <c r="B28" s="168">
        <v>40174600</v>
      </c>
      <c r="C28" s="168" t="s">
        <v>2003</v>
      </c>
      <c r="D28" s="168" t="s">
        <v>2115</v>
      </c>
      <c r="E28" s="168" t="s">
        <v>1972</v>
      </c>
      <c r="F28" s="168">
        <v>1</v>
      </c>
      <c r="G28" s="174">
        <v>8508</v>
      </c>
      <c r="H28" s="183">
        <f t="shared" si="0"/>
        <v>8508</v>
      </c>
      <c r="I28" s="184">
        <v>9614</v>
      </c>
      <c r="J28" s="183">
        <f t="shared" si="1"/>
        <v>9614</v>
      </c>
      <c r="K28" s="184">
        <v>7529</v>
      </c>
      <c r="L28" s="183">
        <f t="shared" si="2"/>
        <v>7529</v>
      </c>
      <c r="M28" s="184">
        <f t="shared" si="3"/>
        <v>8550.3333333333339</v>
      </c>
      <c r="N28" s="183">
        <f t="shared" si="4"/>
        <v>8550.3333333333339</v>
      </c>
    </row>
    <row r="29" spans="1:14" ht="29">
      <c r="A29" s="167">
        <v>26</v>
      </c>
      <c r="B29" s="168">
        <v>40172900</v>
      </c>
      <c r="C29" s="168" t="s">
        <v>2004</v>
      </c>
      <c r="D29" s="168" t="s">
        <v>2116</v>
      </c>
      <c r="E29" s="168" t="s">
        <v>1972</v>
      </c>
      <c r="F29" s="168">
        <v>1</v>
      </c>
      <c r="G29" s="174">
        <v>19448</v>
      </c>
      <c r="H29" s="183">
        <f t="shared" si="0"/>
        <v>19448</v>
      </c>
      <c r="I29" s="184">
        <v>21976</v>
      </c>
      <c r="J29" s="183">
        <f t="shared" si="1"/>
        <v>21976</v>
      </c>
      <c r="K29" s="184">
        <v>17210</v>
      </c>
      <c r="L29" s="183">
        <f t="shared" si="2"/>
        <v>17210</v>
      </c>
      <c r="M29" s="184">
        <f t="shared" si="3"/>
        <v>19544.666666666668</v>
      </c>
      <c r="N29" s="183">
        <f t="shared" si="4"/>
        <v>19544.666666666668</v>
      </c>
    </row>
    <row r="30" spans="1:14" ht="29">
      <c r="A30" s="167">
        <v>27</v>
      </c>
      <c r="B30" s="168">
        <v>40172900</v>
      </c>
      <c r="C30" s="168" t="s">
        <v>2005</v>
      </c>
      <c r="D30" s="168" t="s">
        <v>2117</v>
      </c>
      <c r="E30" s="168" t="s">
        <v>1972</v>
      </c>
      <c r="F30" s="168">
        <v>1</v>
      </c>
      <c r="G30" s="174">
        <v>9724</v>
      </c>
      <c r="H30" s="183">
        <f t="shared" si="0"/>
        <v>9724</v>
      </c>
      <c r="I30" s="184">
        <v>10988</v>
      </c>
      <c r="J30" s="183">
        <f t="shared" si="1"/>
        <v>10988</v>
      </c>
      <c r="K30" s="184">
        <v>8605</v>
      </c>
      <c r="L30" s="183">
        <f t="shared" si="2"/>
        <v>8605</v>
      </c>
      <c r="M30" s="184">
        <f t="shared" si="3"/>
        <v>9772.3333333333339</v>
      </c>
      <c r="N30" s="183">
        <f t="shared" si="4"/>
        <v>9772.3333333333339</v>
      </c>
    </row>
    <row r="31" spans="1:14" ht="29">
      <c r="A31" s="167">
        <v>28</v>
      </c>
      <c r="B31" s="168">
        <v>40172900</v>
      </c>
      <c r="C31" s="168" t="s">
        <v>2006</v>
      </c>
      <c r="D31" s="168" t="s">
        <v>2118</v>
      </c>
      <c r="E31" s="168" t="s">
        <v>1972</v>
      </c>
      <c r="F31" s="168">
        <v>1</v>
      </c>
      <c r="G31" s="174">
        <v>8508</v>
      </c>
      <c r="H31" s="183">
        <f t="shared" si="0"/>
        <v>8508</v>
      </c>
      <c r="I31" s="184">
        <v>9614</v>
      </c>
      <c r="J31" s="183">
        <f t="shared" si="1"/>
        <v>9614</v>
      </c>
      <c r="K31" s="184">
        <v>7529</v>
      </c>
      <c r="L31" s="183">
        <f t="shared" si="2"/>
        <v>7529</v>
      </c>
      <c r="M31" s="184">
        <f t="shared" si="3"/>
        <v>8550.3333333333339</v>
      </c>
      <c r="N31" s="183">
        <f t="shared" si="4"/>
        <v>8550.3333333333339</v>
      </c>
    </row>
    <row r="32" spans="1:14">
      <c r="A32" s="167">
        <v>29</v>
      </c>
      <c r="B32" s="168">
        <v>40141700</v>
      </c>
      <c r="C32" s="168" t="s">
        <v>2007</v>
      </c>
      <c r="D32" s="168" t="s">
        <v>1949</v>
      </c>
      <c r="E32" s="168" t="s">
        <v>1972</v>
      </c>
      <c r="F32" s="168">
        <v>1</v>
      </c>
      <c r="G32" s="174">
        <v>10210</v>
      </c>
      <c r="H32" s="183">
        <f t="shared" si="0"/>
        <v>10210</v>
      </c>
      <c r="I32" s="184">
        <v>11537</v>
      </c>
      <c r="J32" s="183">
        <f t="shared" si="1"/>
        <v>11537</v>
      </c>
      <c r="K32" s="184">
        <v>9035</v>
      </c>
      <c r="L32" s="183">
        <f t="shared" si="2"/>
        <v>9035</v>
      </c>
      <c r="M32" s="184">
        <f t="shared" si="3"/>
        <v>10260.666666666666</v>
      </c>
      <c r="N32" s="183">
        <f t="shared" si="4"/>
        <v>10260.666666666666</v>
      </c>
    </row>
    <row r="33" spans="1:14">
      <c r="A33" s="167">
        <v>30</v>
      </c>
      <c r="B33" s="168">
        <v>40141700</v>
      </c>
      <c r="C33" s="168" t="s">
        <v>2119</v>
      </c>
      <c r="D33" s="168" t="s">
        <v>2009</v>
      </c>
      <c r="E33" s="168" t="s">
        <v>1</v>
      </c>
      <c r="F33" s="168">
        <v>1</v>
      </c>
      <c r="G33" s="174">
        <v>5834</v>
      </c>
      <c r="H33" s="183">
        <f t="shared" si="0"/>
        <v>5834</v>
      </c>
      <c r="I33" s="184">
        <v>6592</v>
      </c>
      <c r="J33" s="183">
        <f t="shared" si="1"/>
        <v>6592</v>
      </c>
      <c r="K33" s="184">
        <v>5163</v>
      </c>
      <c r="L33" s="183">
        <f t="shared" si="2"/>
        <v>5163</v>
      </c>
      <c r="M33" s="184">
        <f t="shared" si="3"/>
        <v>5863</v>
      </c>
      <c r="N33" s="183">
        <f t="shared" si="4"/>
        <v>5863</v>
      </c>
    </row>
    <row r="34" spans="1:14">
      <c r="A34" s="167">
        <v>31</v>
      </c>
      <c r="B34" s="168">
        <v>40141700</v>
      </c>
      <c r="C34" s="168" t="s">
        <v>2120</v>
      </c>
      <c r="D34" s="168" t="s">
        <v>1950</v>
      </c>
      <c r="E34" s="168" t="s">
        <v>1972</v>
      </c>
      <c r="F34" s="168">
        <v>1</v>
      </c>
      <c r="G34" s="174">
        <v>17017</v>
      </c>
      <c r="H34" s="183">
        <f t="shared" si="0"/>
        <v>17017</v>
      </c>
      <c r="I34" s="184">
        <v>19229</v>
      </c>
      <c r="J34" s="183">
        <f t="shared" si="1"/>
        <v>19229</v>
      </c>
      <c r="K34" s="184">
        <v>15059</v>
      </c>
      <c r="L34" s="183">
        <f t="shared" si="2"/>
        <v>15059</v>
      </c>
      <c r="M34" s="184">
        <f t="shared" si="3"/>
        <v>17101.666666666668</v>
      </c>
      <c r="N34" s="183">
        <f t="shared" si="4"/>
        <v>17101.666666666668</v>
      </c>
    </row>
    <row r="35" spans="1:14">
      <c r="A35" s="167">
        <v>32</v>
      </c>
      <c r="B35" s="168">
        <v>40141700</v>
      </c>
      <c r="C35" s="168" t="s">
        <v>2121</v>
      </c>
      <c r="D35" s="168" t="s">
        <v>1951</v>
      </c>
      <c r="E35" s="168" t="s">
        <v>1972</v>
      </c>
      <c r="F35" s="168">
        <v>1</v>
      </c>
      <c r="G35" s="174">
        <v>9724</v>
      </c>
      <c r="H35" s="183">
        <f t="shared" si="0"/>
        <v>9724</v>
      </c>
      <c r="I35" s="184">
        <v>10988</v>
      </c>
      <c r="J35" s="183">
        <f t="shared" si="1"/>
        <v>10988</v>
      </c>
      <c r="K35" s="184">
        <v>8605</v>
      </c>
      <c r="L35" s="183">
        <f t="shared" si="2"/>
        <v>8605</v>
      </c>
      <c r="M35" s="184">
        <f t="shared" si="3"/>
        <v>9772.3333333333339</v>
      </c>
      <c r="N35" s="183">
        <f t="shared" si="4"/>
        <v>9772.3333333333339</v>
      </c>
    </row>
    <row r="36" spans="1:14">
      <c r="A36" s="167">
        <v>33</v>
      </c>
      <c r="B36" s="168">
        <v>40142022</v>
      </c>
      <c r="C36" s="168" t="s">
        <v>2012</v>
      </c>
      <c r="D36" s="168" t="s">
        <v>2013</v>
      </c>
      <c r="E36" s="168" t="s">
        <v>1972</v>
      </c>
      <c r="F36" s="168">
        <v>1</v>
      </c>
      <c r="G36" s="174">
        <v>850850</v>
      </c>
      <c r="H36" s="183">
        <f t="shared" si="0"/>
        <v>850850</v>
      </c>
      <c r="I36" s="184">
        <v>961460</v>
      </c>
      <c r="J36" s="183">
        <f t="shared" si="1"/>
        <v>961460</v>
      </c>
      <c r="K36" s="184">
        <v>752964</v>
      </c>
      <c r="L36" s="183">
        <f t="shared" si="2"/>
        <v>752964</v>
      </c>
      <c r="M36" s="184">
        <f t="shared" si="3"/>
        <v>855091.33333333337</v>
      </c>
      <c r="N36" s="183">
        <f t="shared" si="4"/>
        <v>855091.33333333337</v>
      </c>
    </row>
    <row r="37" spans="1:14">
      <c r="A37" s="167">
        <v>34</v>
      </c>
      <c r="B37" s="168">
        <v>40142022</v>
      </c>
      <c r="C37" s="168" t="s">
        <v>2122</v>
      </c>
      <c r="D37" s="168" t="s">
        <v>2015</v>
      </c>
      <c r="E37" s="168" t="s">
        <v>1972</v>
      </c>
      <c r="F37" s="168">
        <v>1</v>
      </c>
      <c r="G37" s="174">
        <v>948090</v>
      </c>
      <c r="H37" s="183">
        <f t="shared" si="0"/>
        <v>948090</v>
      </c>
      <c r="I37" s="184">
        <v>1071341</v>
      </c>
      <c r="J37" s="183">
        <f t="shared" si="1"/>
        <v>1071341</v>
      </c>
      <c r="K37" s="184">
        <v>839017</v>
      </c>
      <c r="L37" s="183">
        <f t="shared" si="2"/>
        <v>839017</v>
      </c>
      <c r="M37" s="184">
        <f t="shared" si="3"/>
        <v>952816</v>
      </c>
      <c r="N37" s="183">
        <f t="shared" si="4"/>
        <v>952816</v>
      </c>
    </row>
    <row r="38" spans="1:14">
      <c r="A38" s="167">
        <v>35</v>
      </c>
      <c r="B38" s="168">
        <v>40142022</v>
      </c>
      <c r="C38" s="168" t="s">
        <v>2012</v>
      </c>
      <c r="D38" s="168" t="s">
        <v>2016</v>
      </c>
      <c r="E38" s="168" t="s">
        <v>1972</v>
      </c>
      <c r="F38" s="168">
        <v>1</v>
      </c>
      <c r="G38" s="174">
        <v>559130</v>
      </c>
      <c r="H38" s="183">
        <f t="shared" si="0"/>
        <v>559130</v>
      </c>
      <c r="I38" s="184">
        <v>631816</v>
      </c>
      <c r="J38" s="183">
        <f t="shared" si="1"/>
        <v>631816</v>
      </c>
      <c r="K38" s="184">
        <v>494805</v>
      </c>
      <c r="L38" s="183">
        <f t="shared" si="2"/>
        <v>494805</v>
      </c>
      <c r="M38" s="184">
        <f t="shared" si="3"/>
        <v>561917</v>
      </c>
      <c r="N38" s="183">
        <f t="shared" si="4"/>
        <v>561917</v>
      </c>
    </row>
    <row r="39" spans="1:14">
      <c r="A39" s="167">
        <v>36</v>
      </c>
      <c r="B39" s="168">
        <v>40142022</v>
      </c>
      <c r="C39" s="168" t="s">
        <v>2012</v>
      </c>
      <c r="D39" s="168" t="s">
        <v>2035</v>
      </c>
      <c r="E39" s="168" t="s">
        <v>1972</v>
      </c>
      <c r="F39" s="168">
        <v>1</v>
      </c>
      <c r="G39" s="174">
        <v>291720</v>
      </c>
      <c r="H39" s="183">
        <f t="shared" si="0"/>
        <v>291720</v>
      </c>
      <c r="I39" s="184">
        <v>329643</v>
      </c>
      <c r="J39" s="183">
        <f t="shared" si="1"/>
        <v>329643</v>
      </c>
      <c r="K39" s="184">
        <v>258159</v>
      </c>
      <c r="L39" s="183">
        <f t="shared" si="2"/>
        <v>258159</v>
      </c>
      <c r="M39" s="184">
        <f t="shared" si="3"/>
        <v>293174</v>
      </c>
      <c r="N39" s="183">
        <f t="shared" si="4"/>
        <v>293174</v>
      </c>
    </row>
    <row r="40" spans="1:14" ht="29">
      <c r="A40" s="167">
        <v>37</v>
      </c>
      <c r="B40" s="168">
        <v>20142900</v>
      </c>
      <c r="C40" s="168" t="s">
        <v>2017</v>
      </c>
      <c r="D40" s="168" t="s">
        <v>1280</v>
      </c>
      <c r="E40" s="168" t="s">
        <v>1972</v>
      </c>
      <c r="F40" s="168">
        <v>1</v>
      </c>
      <c r="G40" s="174">
        <v>1093950</v>
      </c>
      <c r="H40" s="183">
        <f t="shared" si="0"/>
        <v>1093950</v>
      </c>
      <c r="I40" s="184">
        <v>1236163</v>
      </c>
      <c r="J40" s="183">
        <f t="shared" si="1"/>
        <v>1236163</v>
      </c>
      <c r="K40" s="184">
        <v>968097</v>
      </c>
      <c r="L40" s="183">
        <f t="shared" si="2"/>
        <v>968097</v>
      </c>
      <c r="M40" s="184">
        <f t="shared" si="3"/>
        <v>1099403.3333333333</v>
      </c>
      <c r="N40" s="183">
        <f t="shared" si="4"/>
        <v>1099403.3333333333</v>
      </c>
    </row>
    <row r="41" spans="1:14" ht="36" customHeight="1">
      <c r="A41" s="167">
        <v>38</v>
      </c>
      <c r="B41" s="168">
        <v>20142900</v>
      </c>
      <c r="C41" s="168" t="s">
        <v>2018</v>
      </c>
      <c r="D41" s="168" t="s">
        <v>2019</v>
      </c>
      <c r="E41" s="168" t="s">
        <v>1972</v>
      </c>
      <c r="F41" s="168">
        <v>1</v>
      </c>
      <c r="G41" s="174">
        <v>7657650</v>
      </c>
      <c r="H41" s="183">
        <f t="shared" si="0"/>
        <v>7657650</v>
      </c>
      <c r="I41" s="184">
        <v>8653144</v>
      </c>
      <c r="J41" s="183">
        <f t="shared" si="1"/>
        <v>8653144</v>
      </c>
      <c r="K41" s="184">
        <v>6776681</v>
      </c>
      <c r="L41" s="183">
        <f t="shared" si="2"/>
        <v>6776681</v>
      </c>
      <c r="M41" s="184">
        <f t="shared" si="3"/>
        <v>7695825</v>
      </c>
      <c r="N41" s="183">
        <f t="shared" si="4"/>
        <v>7695825</v>
      </c>
    </row>
    <row r="42" spans="1:14">
      <c r="A42" s="167">
        <v>39</v>
      </c>
      <c r="B42" s="168">
        <v>40174600</v>
      </c>
      <c r="C42" s="168" t="s">
        <v>2020</v>
      </c>
      <c r="D42" s="168" t="s">
        <v>1952</v>
      </c>
      <c r="E42" s="168" t="s">
        <v>1972</v>
      </c>
      <c r="F42" s="168">
        <v>1</v>
      </c>
      <c r="G42" s="174">
        <v>41327</v>
      </c>
      <c r="H42" s="183">
        <f t="shared" si="0"/>
        <v>41327</v>
      </c>
      <c r="I42" s="184">
        <v>46699</v>
      </c>
      <c r="J42" s="183">
        <f t="shared" si="1"/>
        <v>46699</v>
      </c>
      <c r="K42" s="184">
        <v>36572</v>
      </c>
      <c r="L42" s="183">
        <f t="shared" si="2"/>
        <v>36572</v>
      </c>
      <c r="M42" s="184">
        <f t="shared" si="3"/>
        <v>41532.666666666664</v>
      </c>
      <c r="N42" s="183">
        <f t="shared" si="4"/>
        <v>41532.666666666664</v>
      </c>
    </row>
    <row r="43" spans="1:14">
      <c r="A43" s="167">
        <v>40</v>
      </c>
      <c r="B43" s="168">
        <v>40174600</v>
      </c>
      <c r="C43" s="168" t="s">
        <v>2020</v>
      </c>
      <c r="D43" s="168" t="s">
        <v>1953</v>
      </c>
      <c r="E43" s="168" t="s">
        <v>1972</v>
      </c>
      <c r="F43" s="168">
        <v>1</v>
      </c>
      <c r="G43" s="174">
        <v>12155</v>
      </c>
      <c r="H43" s="183">
        <f t="shared" si="0"/>
        <v>12155</v>
      </c>
      <c r="I43" s="184">
        <v>13735</v>
      </c>
      <c r="J43" s="183">
        <f t="shared" si="1"/>
        <v>13735</v>
      </c>
      <c r="K43" s="184">
        <v>10756</v>
      </c>
      <c r="L43" s="183">
        <f t="shared" si="2"/>
        <v>10756</v>
      </c>
      <c r="M43" s="184">
        <f t="shared" si="3"/>
        <v>12215.333333333334</v>
      </c>
      <c r="N43" s="183">
        <f t="shared" si="4"/>
        <v>12215.333333333334</v>
      </c>
    </row>
    <row r="44" spans="1:14">
      <c r="A44" s="167">
        <v>41</v>
      </c>
      <c r="B44" s="168">
        <v>40171500</v>
      </c>
      <c r="C44" s="168" t="s">
        <v>2123</v>
      </c>
      <c r="D44" s="168" t="s">
        <v>2124</v>
      </c>
      <c r="E44" s="168" t="s">
        <v>1972</v>
      </c>
      <c r="F44" s="168">
        <v>1</v>
      </c>
      <c r="G44" s="174">
        <v>257686</v>
      </c>
      <c r="H44" s="183">
        <f t="shared" si="0"/>
        <v>257686</v>
      </c>
      <c r="I44" s="184">
        <v>291185</v>
      </c>
      <c r="J44" s="183">
        <f t="shared" si="1"/>
        <v>291185</v>
      </c>
      <c r="K44" s="184">
        <v>228040</v>
      </c>
      <c r="L44" s="183">
        <f t="shared" si="2"/>
        <v>228040</v>
      </c>
      <c r="M44" s="184">
        <f t="shared" si="3"/>
        <v>258970.33333333334</v>
      </c>
      <c r="N44" s="183">
        <f t="shared" si="4"/>
        <v>258970.33333333334</v>
      </c>
    </row>
    <row r="45" spans="1:14" ht="29">
      <c r="A45" s="167">
        <v>42</v>
      </c>
      <c r="B45" s="168">
        <v>40172900</v>
      </c>
      <c r="C45" s="168" t="s">
        <v>2125</v>
      </c>
      <c r="D45" s="168" t="s">
        <v>2126</v>
      </c>
      <c r="E45" s="168" t="s">
        <v>1972</v>
      </c>
      <c r="F45" s="168">
        <v>1</v>
      </c>
      <c r="G45" s="174">
        <v>60775</v>
      </c>
      <c r="H45" s="183">
        <f t="shared" si="0"/>
        <v>60775</v>
      </c>
      <c r="I45" s="184">
        <v>68675</v>
      </c>
      <c r="J45" s="183">
        <f t="shared" si="1"/>
        <v>68675</v>
      </c>
      <c r="K45" s="184">
        <v>53783</v>
      </c>
      <c r="L45" s="183">
        <f t="shared" si="2"/>
        <v>53783</v>
      </c>
      <c r="M45" s="184">
        <f t="shared" si="3"/>
        <v>61077.666666666664</v>
      </c>
      <c r="N45" s="183">
        <f t="shared" si="4"/>
        <v>61077.666666666664</v>
      </c>
    </row>
    <row r="46" spans="1:14" ht="29">
      <c r="A46" s="167">
        <v>43</v>
      </c>
      <c r="B46" s="168">
        <v>40172900</v>
      </c>
      <c r="C46" s="168" t="s">
        <v>2023</v>
      </c>
      <c r="D46" s="168" t="s">
        <v>2127</v>
      </c>
      <c r="E46" s="168" t="s">
        <v>1972</v>
      </c>
      <c r="F46" s="168">
        <v>1</v>
      </c>
      <c r="G46" s="174">
        <v>19448</v>
      </c>
      <c r="H46" s="183">
        <f t="shared" si="0"/>
        <v>19448</v>
      </c>
      <c r="I46" s="184">
        <v>21976</v>
      </c>
      <c r="J46" s="183">
        <f t="shared" si="1"/>
        <v>21976</v>
      </c>
      <c r="K46" s="184">
        <v>17210</v>
      </c>
      <c r="L46" s="183">
        <f t="shared" si="2"/>
        <v>17210</v>
      </c>
      <c r="M46" s="184">
        <f t="shared" si="3"/>
        <v>19544.666666666668</v>
      </c>
      <c r="N46" s="183">
        <f t="shared" si="4"/>
        <v>19544.666666666668</v>
      </c>
    </row>
    <row r="47" spans="1:14">
      <c r="A47" s="167">
        <v>44</v>
      </c>
      <c r="B47" s="168">
        <v>40171500</v>
      </c>
      <c r="C47" s="168" t="s">
        <v>2128</v>
      </c>
      <c r="D47" s="168" t="s">
        <v>2150</v>
      </c>
      <c r="E47" s="168" t="s">
        <v>1972</v>
      </c>
      <c r="F47" s="168">
        <v>1</v>
      </c>
      <c r="G47" s="174">
        <v>534820</v>
      </c>
      <c r="H47" s="183">
        <f t="shared" si="0"/>
        <v>534820</v>
      </c>
      <c r="I47" s="184">
        <v>604346</v>
      </c>
      <c r="J47" s="183">
        <f t="shared" si="1"/>
        <v>604346</v>
      </c>
      <c r="K47" s="184">
        <v>473292</v>
      </c>
      <c r="L47" s="183">
        <f t="shared" si="2"/>
        <v>473292</v>
      </c>
      <c r="M47" s="184">
        <f t="shared" si="3"/>
        <v>537486</v>
      </c>
      <c r="N47" s="183">
        <f t="shared" si="4"/>
        <v>537486</v>
      </c>
    </row>
    <row r="48" spans="1:14">
      <c r="A48" s="167">
        <v>45</v>
      </c>
      <c r="B48" s="168">
        <v>40171500</v>
      </c>
      <c r="C48" s="168" t="s">
        <v>2129</v>
      </c>
      <c r="D48" s="168" t="s">
        <v>2150</v>
      </c>
      <c r="E48" s="168" t="s">
        <v>1972</v>
      </c>
      <c r="F48" s="168">
        <v>1</v>
      </c>
      <c r="G48" s="174">
        <v>870298</v>
      </c>
      <c r="H48" s="183">
        <f t="shared" si="0"/>
        <v>870298</v>
      </c>
      <c r="I48" s="184">
        <v>983436</v>
      </c>
      <c r="J48" s="183">
        <f t="shared" si="1"/>
        <v>983436</v>
      </c>
      <c r="K48" s="184">
        <v>770175</v>
      </c>
      <c r="L48" s="183">
        <f t="shared" si="2"/>
        <v>770175</v>
      </c>
      <c r="M48" s="184">
        <f t="shared" si="3"/>
        <v>874636.33333333337</v>
      </c>
      <c r="N48" s="183">
        <f t="shared" si="4"/>
        <v>874636.33333333337</v>
      </c>
    </row>
    <row r="49" spans="1:14">
      <c r="A49" s="167">
        <v>46</v>
      </c>
      <c r="B49" s="168">
        <v>22101600</v>
      </c>
      <c r="C49" s="168" t="s">
        <v>2130</v>
      </c>
      <c r="D49" s="168" t="s">
        <v>1987</v>
      </c>
      <c r="E49" s="168" t="s">
        <v>1988</v>
      </c>
      <c r="F49" s="168">
        <v>1</v>
      </c>
      <c r="G49" s="174">
        <v>364650</v>
      </c>
      <c r="H49" s="183">
        <f t="shared" si="0"/>
        <v>364650</v>
      </c>
      <c r="I49" s="184">
        <v>412054</v>
      </c>
      <c r="J49" s="183">
        <f t="shared" si="1"/>
        <v>412054</v>
      </c>
      <c r="K49" s="184">
        <v>322699</v>
      </c>
      <c r="L49" s="183">
        <f t="shared" si="2"/>
        <v>322699</v>
      </c>
      <c r="M49" s="184">
        <f t="shared" si="3"/>
        <v>366467.66666666669</v>
      </c>
      <c r="N49" s="183">
        <f t="shared" si="4"/>
        <v>366467.66666666669</v>
      </c>
    </row>
    <row r="50" spans="1:14">
      <c r="A50" s="167">
        <v>47</v>
      </c>
      <c r="B50" s="168">
        <v>40175208</v>
      </c>
      <c r="C50" s="168" t="s">
        <v>2028</v>
      </c>
      <c r="D50" s="168" t="s">
        <v>2131</v>
      </c>
      <c r="E50" s="168" t="s">
        <v>1972</v>
      </c>
      <c r="F50" s="168">
        <v>1</v>
      </c>
      <c r="G50" s="174">
        <v>211497</v>
      </c>
      <c r="H50" s="183">
        <f t="shared" si="0"/>
        <v>211497</v>
      </c>
      <c r="I50" s="184">
        <v>238991</v>
      </c>
      <c r="J50" s="183">
        <f t="shared" si="1"/>
        <v>238991</v>
      </c>
      <c r="K50" s="184">
        <v>187165</v>
      </c>
      <c r="L50" s="183">
        <f t="shared" si="2"/>
        <v>187165</v>
      </c>
      <c r="M50" s="184">
        <f t="shared" si="3"/>
        <v>212551</v>
      </c>
      <c r="N50" s="183">
        <f t="shared" si="4"/>
        <v>212551</v>
      </c>
    </row>
    <row r="51" spans="1:14">
      <c r="A51" s="167">
        <v>48</v>
      </c>
      <c r="B51" s="168">
        <v>11111600</v>
      </c>
      <c r="C51" s="168" t="s">
        <v>2029</v>
      </c>
      <c r="D51" s="168" t="s">
        <v>2030</v>
      </c>
      <c r="E51" s="168" t="s">
        <v>3</v>
      </c>
      <c r="F51" s="168">
        <v>1</v>
      </c>
      <c r="G51" s="174">
        <v>243100</v>
      </c>
      <c r="H51" s="183">
        <f t="shared" si="0"/>
        <v>243100</v>
      </c>
      <c r="I51" s="184">
        <v>274703</v>
      </c>
      <c r="J51" s="183">
        <f t="shared" si="1"/>
        <v>274703</v>
      </c>
      <c r="K51" s="184">
        <v>215132</v>
      </c>
      <c r="L51" s="183">
        <f t="shared" si="2"/>
        <v>215132</v>
      </c>
      <c r="M51" s="184">
        <f t="shared" si="3"/>
        <v>244311.66666666666</v>
      </c>
      <c r="N51" s="183">
        <f t="shared" si="4"/>
        <v>244311.66666666666</v>
      </c>
    </row>
    <row r="52" spans="1:14">
      <c r="A52" s="167">
        <v>49</v>
      </c>
      <c r="B52" s="168">
        <v>31211500</v>
      </c>
      <c r="C52" s="168" t="s">
        <v>1942</v>
      </c>
      <c r="D52" s="168" t="s">
        <v>1943</v>
      </c>
      <c r="E52" s="168" t="s">
        <v>732</v>
      </c>
      <c r="F52" s="168">
        <v>1</v>
      </c>
      <c r="G52" s="176">
        <v>1580150</v>
      </c>
      <c r="H52" s="183">
        <f t="shared" si="0"/>
        <v>1580150</v>
      </c>
      <c r="I52" s="185">
        <v>1785569</v>
      </c>
      <c r="J52" s="183">
        <f t="shared" si="1"/>
        <v>1785569</v>
      </c>
      <c r="K52" s="185">
        <v>1398362</v>
      </c>
      <c r="L52" s="183">
        <f t="shared" si="2"/>
        <v>1398362</v>
      </c>
      <c r="M52" s="184">
        <f t="shared" si="3"/>
        <v>1588027</v>
      </c>
      <c r="N52" s="183">
        <f t="shared" si="4"/>
        <v>1588027</v>
      </c>
    </row>
    <row r="53" spans="1:14" s="43" customFormat="1">
      <c r="A53" s="167">
        <v>50</v>
      </c>
      <c r="B53" s="168">
        <v>31211500</v>
      </c>
      <c r="C53" s="168" t="s">
        <v>1944</v>
      </c>
      <c r="D53" s="168" t="s">
        <v>1945</v>
      </c>
      <c r="E53" s="168" t="s">
        <v>732</v>
      </c>
      <c r="F53" s="168">
        <v>1</v>
      </c>
      <c r="G53" s="176">
        <v>1762475</v>
      </c>
      <c r="H53" s="183">
        <f t="shared" si="0"/>
        <v>1762475</v>
      </c>
      <c r="I53" s="185">
        <v>1991596</v>
      </c>
      <c r="J53" s="183">
        <f t="shared" si="1"/>
        <v>1991596</v>
      </c>
      <c r="K53" s="185">
        <v>1559712</v>
      </c>
      <c r="L53" s="183">
        <f t="shared" si="2"/>
        <v>1559712</v>
      </c>
      <c r="M53" s="184">
        <f t="shared" si="3"/>
        <v>1771261</v>
      </c>
      <c r="N53" s="183">
        <f t="shared" si="4"/>
        <v>1771261</v>
      </c>
    </row>
    <row r="54" spans="1:14" s="43" customFormat="1">
      <c r="A54" s="167">
        <v>51</v>
      </c>
      <c r="B54" s="168">
        <v>31211500</v>
      </c>
      <c r="C54" s="168" t="s">
        <v>1946</v>
      </c>
      <c r="D54" s="168" t="s">
        <v>2031</v>
      </c>
      <c r="E54" s="168" t="s">
        <v>732</v>
      </c>
      <c r="F54" s="168">
        <v>1</v>
      </c>
      <c r="G54" s="176">
        <v>923780</v>
      </c>
      <c r="H54" s="183">
        <f t="shared" si="0"/>
        <v>923780</v>
      </c>
      <c r="I54" s="185">
        <v>1043871</v>
      </c>
      <c r="J54" s="183">
        <f t="shared" si="1"/>
        <v>1043871</v>
      </c>
      <c r="K54" s="185">
        <v>817504</v>
      </c>
      <c r="L54" s="183">
        <f t="shared" si="2"/>
        <v>817504</v>
      </c>
      <c r="M54" s="184">
        <f t="shared" si="3"/>
        <v>928385</v>
      </c>
      <c r="N54" s="183">
        <f t="shared" si="4"/>
        <v>928385</v>
      </c>
    </row>
    <row r="55" spans="1:14" s="43" customFormat="1">
      <c r="A55" s="167">
        <v>52</v>
      </c>
      <c r="B55" s="168">
        <v>31211500</v>
      </c>
      <c r="C55" s="168" t="s">
        <v>1947</v>
      </c>
      <c r="D55" s="168" t="s">
        <v>1948</v>
      </c>
      <c r="E55" s="168" t="s">
        <v>732</v>
      </c>
      <c r="F55" s="168">
        <v>1</v>
      </c>
      <c r="G55" s="176">
        <v>1093950</v>
      </c>
      <c r="H55" s="183">
        <f t="shared" si="0"/>
        <v>1093950</v>
      </c>
      <c r="I55" s="185">
        <v>1236163</v>
      </c>
      <c r="J55" s="183">
        <f t="shared" si="1"/>
        <v>1236163</v>
      </c>
      <c r="K55" s="185">
        <v>968097</v>
      </c>
      <c r="L55" s="183">
        <f t="shared" si="2"/>
        <v>968097</v>
      </c>
      <c r="M55" s="184">
        <f t="shared" si="3"/>
        <v>1099403.3333333333</v>
      </c>
      <c r="N55" s="183">
        <f t="shared" si="4"/>
        <v>1099403.3333333333</v>
      </c>
    </row>
    <row r="56" spans="1:14" s="43" customFormat="1">
      <c r="A56" s="167">
        <v>53</v>
      </c>
      <c r="B56" s="168">
        <v>31211500</v>
      </c>
      <c r="C56" s="168" t="s">
        <v>2032</v>
      </c>
      <c r="D56" s="169" t="s">
        <v>2052</v>
      </c>
      <c r="E56" s="168" t="s">
        <v>732</v>
      </c>
      <c r="F56" s="168">
        <v>1</v>
      </c>
      <c r="G56" s="177">
        <v>1842211</v>
      </c>
      <c r="H56" s="183">
        <f t="shared" si="0"/>
        <v>1842211</v>
      </c>
      <c r="I56" s="186">
        <v>2081699</v>
      </c>
      <c r="J56" s="183">
        <f t="shared" si="1"/>
        <v>2081699</v>
      </c>
      <c r="K56" s="186">
        <v>1630275</v>
      </c>
      <c r="L56" s="183">
        <f>K56*F56</f>
        <v>1630275</v>
      </c>
      <c r="M56" s="184">
        <f>(G56+I56+K56)/3</f>
        <v>1851395</v>
      </c>
      <c r="N56" s="183">
        <f t="shared" si="4"/>
        <v>1851395</v>
      </c>
    </row>
    <row r="57" spans="1:14" ht="29">
      <c r="A57" s="167">
        <v>54</v>
      </c>
      <c r="B57" s="168" t="s">
        <v>2133</v>
      </c>
      <c r="C57" s="168" t="s">
        <v>2132</v>
      </c>
      <c r="D57" s="168" t="s">
        <v>2135</v>
      </c>
      <c r="E57" s="168" t="s">
        <v>2061</v>
      </c>
      <c r="F57" s="168">
        <v>1</v>
      </c>
      <c r="G57" s="178">
        <v>1688193</v>
      </c>
      <c r="H57" s="183">
        <f>G57*F57</f>
        <v>1688193</v>
      </c>
      <c r="I57" s="178">
        <v>1436500</v>
      </c>
      <c r="J57" s="183">
        <f t="shared" si="1"/>
        <v>1436500</v>
      </c>
      <c r="K57" s="187">
        <v>1551420</v>
      </c>
      <c r="L57" s="183">
        <f t="shared" ref="L57:L71" si="5">K57*F57</f>
        <v>1551420</v>
      </c>
      <c r="M57" s="184">
        <f>(G57+I57+K57)/3</f>
        <v>1558704.3333333333</v>
      </c>
      <c r="N57" s="183">
        <f t="shared" si="4"/>
        <v>1558704.3333333333</v>
      </c>
    </row>
    <row r="58" spans="1:14" ht="29">
      <c r="A58" s="167">
        <v>55</v>
      </c>
      <c r="B58" s="168" t="s">
        <v>2133</v>
      </c>
      <c r="C58" s="168" t="s">
        <v>2132</v>
      </c>
      <c r="D58" s="168" t="s">
        <v>2136</v>
      </c>
      <c r="E58" s="168" t="s">
        <v>2061</v>
      </c>
      <c r="F58" s="168">
        <v>1</v>
      </c>
      <c r="G58" s="178">
        <v>1245833</v>
      </c>
      <c r="H58" s="183">
        <f t="shared" si="0"/>
        <v>1245833</v>
      </c>
      <c r="I58" s="178">
        <v>1943500</v>
      </c>
      <c r="J58" s="183">
        <f t="shared" si="1"/>
        <v>1943500</v>
      </c>
      <c r="K58" s="183">
        <v>2098980</v>
      </c>
      <c r="L58" s="183">
        <f t="shared" si="5"/>
        <v>2098980</v>
      </c>
      <c r="M58" s="184">
        <f t="shared" si="3"/>
        <v>1762771</v>
      </c>
      <c r="N58" s="183">
        <f t="shared" si="4"/>
        <v>1762771</v>
      </c>
    </row>
    <row r="59" spans="1:14">
      <c r="A59" s="167">
        <v>56</v>
      </c>
      <c r="B59" s="168">
        <v>78101800</v>
      </c>
      <c r="C59" s="170" t="s">
        <v>2134</v>
      </c>
      <c r="D59" s="171" t="s">
        <v>2137</v>
      </c>
      <c r="E59" s="168" t="s">
        <v>2061</v>
      </c>
      <c r="F59" s="168">
        <v>1</v>
      </c>
      <c r="G59" s="178">
        <v>390833</v>
      </c>
      <c r="H59" s="183">
        <f t="shared" si="0"/>
        <v>390833</v>
      </c>
      <c r="I59" s="178">
        <v>422500</v>
      </c>
      <c r="J59" s="183">
        <f t="shared" si="1"/>
        <v>422500</v>
      </c>
      <c r="K59" s="175">
        <v>456300.00000000006</v>
      </c>
      <c r="L59" s="183">
        <f t="shared" si="5"/>
        <v>456300.00000000006</v>
      </c>
      <c r="M59" s="184">
        <f t="shared" si="3"/>
        <v>423211</v>
      </c>
      <c r="N59" s="183">
        <f t="shared" si="4"/>
        <v>423211</v>
      </c>
    </row>
    <row r="60" spans="1:14">
      <c r="A60" s="167">
        <v>57</v>
      </c>
      <c r="B60" s="115">
        <v>78101800</v>
      </c>
      <c r="C60" s="170" t="s">
        <v>2134</v>
      </c>
      <c r="D60" s="171" t="s">
        <v>2138</v>
      </c>
      <c r="E60" s="168" t="s">
        <v>2061</v>
      </c>
      <c r="F60" s="168">
        <v>1</v>
      </c>
      <c r="G60" s="178">
        <v>390833</v>
      </c>
      <c r="H60" s="183">
        <f t="shared" si="0"/>
        <v>390833</v>
      </c>
      <c r="I60" s="178">
        <v>422500</v>
      </c>
      <c r="J60" s="183">
        <f t="shared" si="1"/>
        <v>422500</v>
      </c>
      <c r="K60" s="175">
        <v>456300.00000000006</v>
      </c>
      <c r="L60" s="183">
        <f t="shared" si="5"/>
        <v>456300.00000000006</v>
      </c>
      <c r="M60" s="184">
        <f t="shared" si="3"/>
        <v>423211</v>
      </c>
      <c r="N60" s="183">
        <f t="shared" si="4"/>
        <v>423211</v>
      </c>
    </row>
    <row r="61" spans="1:14">
      <c r="A61" s="167">
        <v>58</v>
      </c>
      <c r="B61" s="115"/>
      <c r="C61" s="170"/>
      <c r="D61" s="171" t="s">
        <v>2139</v>
      </c>
      <c r="E61" s="168" t="s">
        <v>2061</v>
      </c>
      <c r="F61" s="168">
        <v>1</v>
      </c>
      <c r="G61" s="178">
        <v>390833</v>
      </c>
      <c r="H61" s="183">
        <f t="shared" si="0"/>
        <v>390833</v>
      </c>
      <c r="I61" s="178">
        <v>422500</v>
      </c>
      <c r="J61" s="183">
        <f t="shared" si="1"/>
        <v>422500</v>
      </c>
      <c r="K61" s="175">
        <v>456300.00000000006</v>
      </c>
      <c r="L61" s="183">
        <f t="shared" si="5"/>
        <v>456300.00000000006</v>
      </c>
      <c r="M61" s="184">
        <f t="shared" si="3"/>
        <v>423211</v>
      </c>
      <c r="N61" s="183">
        <f t="shared" si="4"/>
        <v>423211</v>
      </c>
    </row>
    <row r="62" spans="1:14" ht="29">
      <c r="A62" s="167">
        <v>59</v>
      </c>
      <c r="B62" s="168" t="s">
        <v>2133</v>
      </c>
      <c r="C62" s="168" t="s">
        <v>2132</v>
      </c>
      <c r="D62" s="171" t="s">
        <v>2140</v>
      </c>
      <c r="E62" s="168" t="s">
        <v>2061</v>
      </c>
      <c r="F62" s="168">
        <v>1</v>
      </c>
      <c r="G62" s="178">
        <v>1970000</v>
      </c>
      <c r="H62" s="183">
        <f t="shared" si="0"/>
        <v>1970000</v>
      </c>
      <c r="I62" s="178">
        <v>2692800</v>
      </c>
      <c r="J62" s="183">
        <f t="shared" si="1"/>
        <v>2692800</v>
      </c>
      <c r="K62" s="175">
        <v>2908224</v>
      </c>
      <c r="L62" s="183">
        <f t="shared" si="5"/>
        <v>2908224</v>
      </c>
      <c r="M62" s="184">
        <f t="shared" si="3"/>
        <v>2523674.6666666665</v>
      </c>
      <c r="N62" s="183">
        <f t="shared" si="4"/>
        <v>2523674.6666666665</v>
      </c>
    </row>
    <row r="63" spans="1:14" ht="29">
      <c r="A63" s="167">
        <v>60</v>
      </c>
      <c r="B63" s="168" t="s">
        <v>2133</v>
      </c>
      <c r="C63" s="168" t="s">
        <v>2132</v>
      </c>
      <c r="D63" s="171" t="s">
        <v>2141</v>
      </c>
      <c r="E63" s="168" t="s">
        <v>2061</v>
      </c>
      <c r="F63" s="168">
        <v>1</v>
      </c>
      <c r="G63" s="178">
        <v>2420000</v>
      </c>
      <c r="H63" s="183">
        <f t="shared" si="0"/>
        <v>2420000</v>
      </c>
      <c r="I63" s="178">
        <v>3484800</v>
      </c>
      <c r="J63" s="183">
        <f t="shared" si="1"/>
        <v>3484800</v>
      </c>
      <c r="K63" s="175">
        <v>3763584.0000000005</v>
      </c>
      <c r="L63" s="183">
        <f t="shared" si="5"/>
        <v>3763584.0000000005</v>
      </c>
      <c r="M63" s="184">
        <f t="shared" si="3"/>
        <v>3222794.6666666665</v>
      </c>
      <c r="N63" s="183">
        <f t="shared" si="4"/>
        <v>3222794.6666666665</v>
      </c>
    </row>
    <row r="64" spans="1:14" ht="23">
      <c r="A64" s="167">
        <v>61</v>
      </c>
      <c r="B64" s="168">
        <v>78101800</v>
      </c>
      <c r="C64" s="170" t="s">
        <v>2134</v>
      </c>
      <c r="D64" s="171" t="s">
        <v>2142</v>
      </c>
      <c r="E64" s="168" t="s">
        <v>2061</v>
      </c>
      <c r="F64" s="168">
        <v>1</v>
      </c>
      <c r="G64" s="178">
        <v>625000</v>
      </c>
      <c r="H64" s="183">
        <f t="shared" si="0"/>
        <v>625000</v>
      </c>
      <c r="I64" s="178">
        <v>882000</v>
      </c>
      <c r="J64" s="183">
        <f t="shared" si="1"/>
        <v>882000</v>
      </c>
      <c r="K64" s="175">
        <v>952560.00000000012</v>
      </c>
      <c r="L64" s="183">
        <f t="shared" si="5"/>
        <v>952560.00000000012</v>
      </c>
      <c r="M64" s="184">
        <f t="shared" si="3"/>
        <v>819853.33333333337</v>
      </c>
      <c r="N64" s="183">
        <f t="shared" si="4"/>
        <v>819853.33333333337</v>
      </c>
    </row>
    <row r="65" spans="1:14" ht="29">
      <c r="A65" s="167">
        <v>62</v>
      </c>
      <c r="B65" s="168" t="s">
        <v>2133</v>
      </c>
      <c r="C65" s="168" t="s">
        <v>2132</v>
      </c>
      <c r="D65" s="171" t="s">
        <v>2143</v>
      </c>
      <c r="E65" s="168" t="s">
        <v>2061</v>
      </c>
      <c r="F65" s="168">
        <v>1</v>
      </c>
      <c r="G65" s="178">
        <v>1370000</v>
      </c>
      <c r="H65" s="183">
        <f t="shared" si="0"/>
        <v>1370000</v>
      </c>
      <c r="I65" s="178">
        <v>2312800</v>
      </c>
      <c r="J65" s="183">
        <f t="shared" si="1"/>
        <v>2312800</v>
      </c>
      <c r="K65" s="175">
        <v>2497824</v>
      </c>
      <c r="L65" s="183">
        <f t="shared" si="5"/>
        <v>2497824</v>
      </c>
      <c r="M65" s="184">
        <f t="shared" si="3"/>
        <v>2060208</v>
      </c>
      <c r="N65" s="183">
        <f t="shared" si="4"/>
        <v>2060208</v>
      </c>
    </row>
    <row r="66" spans="1:14" ht="29">
      <c r="A66" s="167">
        <v>63</v>
      </c>
      <c r="B66" s="168" t="s">
        <v>2133</v>
      </c>
      <c r="C66" s="168" t="s">
        <v>2132</v>
      </c>
      <c r="D66" s="171" t="s">
        <v>2144</v>
      </c>
      <c r="E66" s="168" t="s">
        <v>2061</v>
      </c>
      <c r="F66" s="168">
        <v>1</v>
      </c>
      <c r="G66" s="178">
        <v>1419100</v>
      </c>
      <c r="H66" s="183">
        <f t="shared" si="0"/>
        <v>1419100</v>
      </c>
      <c r="I66" s="178">
        <v>2213900</v>
      </c>
      <c r="J66" s="183">
        <f t="shared" si="1"/>
        <v>2213900</v>
      </c>
      <c r="K66" s="175">
        <v>2391012</v>
      </c>
      <c r="L66" s="183">
        <f t="shared" si="5"/>
        <v>2391012</v>
      </c>
      <c r="M66" s="184">
        <f t="shared" si="3"/>
        <v>2008004</v>
      </c>
      <c r="N66" s="183">
        <f t="shared" si="4"/>
        <v>2008004</v>
      </c>
    </row>
    <row r="67" spans="1:14">
      <c r="A67" s="167">
        <v>64</v>
      </c>
      <c r="B67" s="168">
        <v>78101800</v>
      </c>
      <c r="C67" s="170" t="s">
        <v>2134</v>
      </c>
      <c r="D67" s="171" t="s">
        <v>2145</v>
      </c>
      <c r="E67" s="168" t="s">
        <v>2061</v>
      </c>
      <c r="F67" s="168">
        <v>1</v>
      </c>
      <c r="G67" s="178">
        <v>781000</v>
      </c>
      <c r="H67" s="183">
        <f t="shared" si="0"/>
        <v>781000</v>
      </c>
      <c r="I67" s="178">
        <v>1313200</v>
      </c>
      <c r="J67" s="183">
        <f t="shared" si="1"/>
        <v>1313200</v>
      </c>
      <c r="K67" s="175">
        <v>1418256</v>
      </c>
      <c r="L67" s="183">
        <f t="shared" si="5"/>
        <v>1418256</v>
      </c>
      <c r="M67" s="184">
        <f t="shared" si="3"/>
        <v>1170818.6666666667</v>
      </c>
      <c r="N67" s="183">
        <f t="shared" si="4"/>
        <v>1170818.6666666667</v>
      </c>
    </row>
    <row r="68" spans="1:14">
      <c r="A68" s="167">
        <v>65</v>
      </c>
      <c r="B68" s="168">
        <v>78101800</v>
      </c>
      <c r="C68" s="170" t="s">
        <v>2134</v>
      </c>
      <c r="D68" s="171" t="s">
        <v>2146</v>
      </c>
      <c r="E68" s="168" t="s">
        <v>2061</v>
      </c>
      <c r="F68" s="168">
        <v>1</v>
      </c>
      <c r="G68" s="178">
        <v>810000</v>
      </c>
      <c r="H68" s="183">
        <f t="shared" si="0"/>
        <v>810000</v>
      </c>
      <c r="I68" s="178">
        <v>1372000</v>
      </c>
      <c r="J68" s="183">
        <f t="shared" si="1"/>
        <v>1372000</v>
      </c>
      <c r="K68" s="175">
        <v>1481760</v>
      </c>
      <c r="L68" s="183">
        <f t="shared" si="5"/>
        <v>1481760</v>
      </c>
      <c r="M68" s="184">
        <f t="shared" si="3"/>
        <v>1221253.3333333333</v>
      </c>
      <c r="N68" s="183">
        <f t="shared" si="4"/>
        <v>1221253.3333333333</v>
      </c>
    </row>
    <row r="69" spans="1:14" ht="23">
      <c r="A69" s="167">
        <v>66</v>
      </c>
      <c r="B69" s="168">
        <v>78101800</v>
      </c>
      <c r="C69" s="170" t="s">
        <v>2134</v>
      </c>
      <c r="D69" s="171" t="s">
        <v>2147</v>
      </c>
      <c r="E69" s="168" t="s">
        <v>2061</v>
      </c>
      <c r="F69" s="168">
        <v>1</v>
      </c>
      <c r="G69" s="178">
        <v>810000</v>
      </c>
      <c r="H69" s="183">
        <f t="shared" ref="H69:H71" si="6">G69*F69</f>
        <v>810000</v>
      </c>
      <c r="I69" s="178">
        <v>1372000</v>
      </c>
      <c r="J69" s="183">
        <f t="shared" ref="J69:J71" si="7">I69*F69</f>
        <v>1372000</v>
      </c>
      <c r="K69" s="175">
        <v>1481760</v>
      </c>
      <c r="L69" s="183">
        <f t="shared" si="5"/>
        <v>1481760</v>
      </c>
      <c r="M69" s="184">
        <f t="shared" ref="M69:M70" si="8">(G69+I69+K69)/3</f>
        <v>1221253.3333333333</v>
      </c>
      <c r="N69" s="183">
        <f t="shared" ref="N69:N71" si="9">M69*F69</f>
        <v>1221253.3333333333</v>
      </c>
    </row>
    <row r="70" spans="1:14" ht="23">
      <c r="A70" s="167">
        <v>67</v>
      </c>
      <c r="B70" s="168">
        <v>78101800</v>
      </c>
      <c r="C70" s="170" t="s">
        <v>2134</v>
      </c>
      <c r="D70" s="171" t="s">
        <v>2148</v>
      </c>
      <c r="E70" s="168" t="s">
        <v>2061</v>
      </c>
      <c r="F70" s="168">
        <v>1</v>
      </c>
      <c r="G70" s="178">
        <v>810000</v>
      </c>
      <c r="H70" s="183">
        <f t="shared" si="6"/>
        <v>810000</v>
      </c>
      <c r="I70" s="178">
        <v>1372000</v>
      </c>
      <c r="J70" s="183">
        <f t="shared" si="7"/>
        <v>1372000</v>
      </c>
      <c r="K70" s="175">
        <v>1481760</v>
      </c>
      <c r="L70" s="183">
        <f t="shared" si="5"/>
        <v>1481760</v>
      </c>
      <c r="M70" s="184">
        <f t="shared" si="8"/>
        <v>1221253.3333333333</v>
      </c>
      <c r="N70" s="183">
        <f t="shared" si="9"/>
        <v>1221253.3333333333</v>
      </c>
    </row>
    <row r="71" spans="1:14" ht="23">
      <c r="A71" s="167">
        <v>68</v>
      </c>
      <c r="B71" s="168">
        <v>78101800</v>
      </c>
      <c r="C71" s="170" t="s">
        <v>2134</v>
      </c>
      <c r="D71" s="171" t="s">
        <v>2149</v>
      </c>
      <c r="E71" s="168" t="s">
        <v>2061</v>
      </c>
      <c r="F71" s="168">
        <v>1</v>
      </c>
      <c r="G71" s="178">
        <v>810000</v>
      </c>
      <c r="H71" s="183">
        <f t="shared" si="6"/>
        <v>810000</v>
      </c>
      <c r="I71" s="178">
        <v>1372000</v>
      </c>
      <c r="J71" s="183">
        <f t="shared" si="7"/>
        <v>1372000</v>
      </c>
      <c r="K71" s="180">
        <v>1481760</v>
      </c>
      <c r="L71" s="183">
        <f t="shared" si="5"/>
        <v>1481760</v>
      </c>
      <c r="M71" s="184">
        <f>(G71+I71+K71)/3</f>
        <v>1221253.3333333333</v>
      </c>
      <c r="N71" s="183">
        <f t="shared" si="9"/>
        <v>1221253.3333333333</v>
      </c>
    </row>
    <row r="72" spans="1:14">
      <c r="A72" s="190" t="s">
        <v>2098</v>
      </c>
      <c r="B72" s="190"/>
      <c r="C72" s="190"/>
      <c r="D72" s="190"/>
      <c r="E72" s="190"/>
      <c r="F72" s="190"/>
      <c r="G72" s="179"/>
      <c r="H72" s="172">
        <f>SUM(H4:H71)</f>
        <v>51123602</v>
      </c>
      <c r="I72" s="188"/>
      <c r="J72" s="172">
        <f>SUM(J4:J71)</f>
        <v>62801914</v>
      </c>
      <c r="K72" s="188"/>
      <c r="L72" s="172">
        <f>SUM(L4:L71)</f>
        <v>56021119</v>
      </c>
      <c r="M72" s="188"/>
      <c r="N72" s="172">
        <f>ROUND(SUM(N4:N71),0)</f>
        <v>56648878</v>
      </c>
    </row>
    <row r="73" spans="1:14">
      <c r="C73" s="129"/>
      <c r="D73" s="129"/>
    </row>
  </sheetData>
  <mergeCells count="5">
    <mergeCell ref="G2:H2"/>
    <mergeCell ref="I2:J2"/>
    <mergeCell ref="K2:L2"/>
    <mergeCell ref="M2:N2"/>
    <mergeCell ref="A72:F72"/>
  </mergeCells>
  <phoneticPr fontId="31" type="noConversion"/>
  <pageMargins left="0.7" right="0.7" top="0.75" bottom="0.75" header="0.3" footer="0.3"/>
  <pageSetup paperSize="5" scale="3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9DA6B-12A7-9741-9486-C5F2EDCC96D5}">
  <dimension ref="A1:B23"/>
  <sheetViews>
    <sheetView workbookViewId="0">
      <selection sqref="A1:B23"/>
    </sheetView>
  </sheetViews>
  <sheetFormatPr baseColWidth="10" defaultRowHeight="15.5"/>
  <cols>
    <col min="1" max="1" width="17.1640625" bestFit="1" customWidth="1"/>
    <col min="2" max="2" width="32.5" bestFit="1" customWidth="1"/>
  </cols>
  <sheetData>
    <row r="1" spans="1:2" ht="16" thickBot="1">
      <c r="A1" s="158" t="s">
        <v>2062</v>
      </c>
      <c r="B1" s="159" t="s">
        <v>2063</v>
      </c>
    </row>
    <row r="2" spans="1:2" ht="16" thickBot="1">
      <c r="A2" s="160">
        <v>11111600</v>
      </c>
      <c r="B2" s="161" t="s">
        <v>2064</v>
      </c>
    </row>
    <row r="3" spans="1:2" ht="16" thickBot="1">
      <c r="A3" s="160">
        <v>11111700</v>
      </c>
      <c r="B3" s="162" t="s">
        <v>2065</v>
      </c>
    </row>
    <row r="4" spans="1:2" ht="16" thickBot="1">
      <c r="A4" s="160">
        <v>20142900</v>
      </c>
      <c r="B4" s="161" t="s">
        <v>2066</v>
      </c>
    </row>
    <row r="5" spans="1:2" ht="16" thickBot="1">
      <c r="A5" s="160">
        <v>22101600</v>
      </c>
      <c r="B5" s="161" t="s">
        <v>2067</v>
      </c>
    </row>
    <row r="6" spans="1:2" ht="16" thickBot="1">
      <c r="A6" s="160">
        <v>26121600</v>
      </c>
      <c r="B6" s="161" t="s">
        <v>2068</v>
      </c>
    </row>
    <row r="7" spans="1:2" ht="16" thickBot="1">
      <c r="A7" s="160">
        <v>30102400</v>
      </c>
      <c r="B7" s="162" t="s">
        <v>2069</v>
      </c>
    </row>
    <row r="8" spans="1:2" ht="16" thickBot="1">
      <c r="A8" s="160">
        <v>30102900</v>
      </c>
      <c r="B8" s="161" t="s">
        <v>2070</v>
      </c>
    </row>
    <row r="9" spans="1:2" ht="16" thickBot="1">
      <c r="A9" s="160">
        <v>30111500</v>
      </c>
      <c r="B9" s="161" t="s">
        <v>2071</v>
      </c>
    </row>
    <row r="10" spans="1:2" ht="16" thickBot="1">
      <c r="A10" s="160">
        <v>30131500</v>
      </c>
      <c r="B10" s="162" t="s">
        <v>2072</v>
      </c>
    </row>
    <row r="11" spans="1:2" ht="16" thickBot="1">
      <c r="A11" s="160">
        <v>31152200</v>
      </c>
      <c r="B11" s="161" t="s">
        <v>2073</v>
      </c>
    </row>
    <row r="12" spans="1:2" ht="16" thickBot="1">
      <c r="A12" s="160">
        <v>31201600</v>
      </c>
      <c r="B12" s="161" t="s">
        <v>2074</v>
      </c>
    </row>
    <row r="13" spans="1:2" ht="16" thickBot="1">
      <c r="A13" s="160">
        <v>31211500</v>
      </c>
      <c r="B13" s="161" t="s">
        <v>2075</v>
      </c>
    </row>
    <row r="14" spans="1:2" ht="16" thickBot="1">
      <c r="A14" s="160">
        <v>39111800</v>
      </c>
      <c r="B14" s="161" t="s">
        <v>2076</v>
      </c>
    </row>
    <row r="15" spans="1:2" ht="16" thickBot="1">
      <c r="A15" s="160">
        <v>40141700</v>
      </c>
      <c r="B15" s="161" t="s">
        <v>2077</v>
      </c>
    </row>
    <row r="16" spans="1:2" ht="16" thickBot="1">
      <c r="A16" s="160">
        <v>40142022</v>
      </c>
      <c r="B16" s="161" t="s">
        <v>2078</v>
      </c>
    </row>
    <row r="17" spans="1:2" ht="16" thickBot="1">
      <c r="A17" s="160">
        <v>40171500</v>
      </c>
      <c r="B17" s="161" t="s">
        <v>2079</v>
      </c>
    </row>
    <row r="18" spans="1:2" ht="16" thickBot="1">
      <c r="A18" s="160">
        <v>40172900</v>
      </c>
      <c r="B18" s="161" t="s">
        <v>2080</v>
      </c>
    </row>
    <row r="19" spans="1:2" ht="16" thickBot="1">
      <c r="A19" s="160">
        <v>40174600</v>
      </c>
      <c r="B19" s="161" t="s">
        <v>2081</v>
      </c>
    </row>
    <row r="20" spans="1:2" ht="16" thickBot="1">
      <c r="A20" s="160">
        <v>40175208</v>
      </c>
      <c r="B20" s="161" t="s">
        <v>2082</v>
      </c>
    </row>
    <row r="21" spans="1:2" ht="16" thickBot="1">
      <c r="A21" s="160">
        <v>55121700</v>
      </c>
      <c r="B21" s="161" t="s">
        <v>2083</v>
      </c>
    </row>
    <row r="22" spans="1:2" ht="16" thickBot="1">
      <c r="A22" s="160">
        <v>78101700</v>
      </c>
      <c r="B22" s="161" t="s">
        <v>2084</v>
      </c>
    </row>
    <row r="23" spans="1:2" ht="16" thickBot="1">
      <c r="A23" s="160">
        <v>78101800</v>
      </c>
      <c r="B23" s="161" t="s">
        <v>2085</v>
      </c>
    </row>
  </sheetData>
  <pageMargins left="0.7" right="0.7" top="0.75" bottom="0.75" header="0.3" footer="0.3"/>
  <pageSetup paperSize="5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C.UNIDO</vt:lpstr>
      <vt:lpstr>C.UNIDO (2)</vt:lpstr>
      <vt:lpstr>C.UNIDO (3)</vt:lpstr>
      <vt:lpstr>Hoja4</vt:lpstr>
      <vt:lpstr>C.UNIDO (4)</vt:lpstr>
      <vt:lpstr>C.UNIDO (5)</vt:lpstr>
      <vt:lpstr>C.UNIDO (6)</vt:lpstr>
      <vt:lpstr>estudio de mercado</vt:lpstr>
      <vt:lpstr>Hoja1</vt:lpstr>
      <vt:lpstr>'estudio de mercado'!Área_de_impresión</vt:lpstr>
      <vt:lpstr>Hoja1!OLE_LINK6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SALAZAR GONZALEZ</dc:creator>
  <cp:lastModifiedBy>Marianella Ochoa</cp:lastModifiedBy>
  <cp:lastPrinted>2026-08-13T21:32:31Z</cp:lastPrinted>
  <dcterms:created xsi:type="dcterms:W3CDTF">2026-07-27T22:44:50Z</dcterms:created>
  <dcterms:modified xsi:type="dcterms:W3CDTF">2026-10-06T18:00:04Z</dcterms:modified>
</cp:coreProperties>
</file>