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wnloads\"/>
    </mc:Choice>
  </mc:AlternateContent>
  <xr:revisionPtr revIDLastSave="0" documentId="8_{7D2983E6-BD0D-4824-ACAE-B92545003CDE}" xr6:coauthVersionLast="47" xr6:coauthVersionMax="47" xr10:uidLastSave="{00000000-0000-0000-0000-000000000000}"/>
  <bookViews>
    <workbookView xWindow="-108" yWindow="-108" windowWidth="23256" windowHeight="12456" tabRatio="500" firstSheet="1"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TRATAMIENTO'!$B$2:$X$33</definedName>
    <definedName name="_xlnm.Print_Area" localSheetId="0">CONTEXTO!$B$2:$F$19</definedName>
    <definedName name="_xlnm.Print_Area" localSheetId="2">EVALUACION!$B$2:$L$51</definedName>
    <definedName name="_xlnm.Print_Area" localSheetId="3">'EVALUACION CON CONTROLES'!$B$2:$R$43</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TRATAMIENTO'!$B$37:$B$39</definedName>
    <definedName name="planeación">'IDENTIFICACION Y ANALISIS'!$B$19:$B$29</definedName>
    <definedName name="selección">'IDENTIFICACION Y ANALISIS'!$B$31:$B$37</definedName>
    <definedName name="_xlnm.Print_Titles" localSheetId="4">'ASIGNACION Y TRATAMIENTO'!$2:$5</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M11" i="5" l="1"/>
  <c r="M12" i="5"/>
  <c r="M13" i="5"/>
  <c r="M14" i="5"/>
  <c r="M15" i="5"/>
  <c r="M16" i="5"/>
  <c r="M17" i="5"/>
  <c r="M18" i="5"/>
  <c r="M19" i="5"/>
  <c r="M20" i="5"/>
  <c r="M21" i="5"/>
  <c r="M22" i="5"/>
  <c r="M23" i="5"/>
  <c r="M24" i="5"/>
  <c r="M25" i="5"/>
  <c r="M26" i="5"/>
  <c r="M27" i="5"/>
  <c r="M28" i="5"/>
  <c r="M29" i="5"/>
  <c r="M30" i="5"/>
  <c r="M31" i="5"/>
  <c r="M32" i="5"/>
  <c r="X32" i="5"/>
  <c r="W32" i="5"/>
  <c r="V32" i="5"/>
  <c r="U32" i="5"/>
  <c r="T32" i="5"/>
  <c r="S32" i="5"/>
  <c r="P32" i="5"/>
  <c r="N32" i="5"/>
  <c r="I32" i="5"/>
  <c r="H32" i="5"/>
  <c r="G32" i="5"/>
  <c r="X31" i="5"/>
  <c r="W31" i="5"/>
  <c r="V31" i="5"/>
  <c r="U31" i="5"/>
  <c r="T31" i="5"/>
  <c r="S31" i="5"/>
  <c r="N31" i="5"/>
  <c r="I31" i="5"/>
  <c r="H31" i="5"/>
  <c r="G31" i="5"/>
  <c r="X30" i="5"/>
  <c r="W30" i="5"/>
  <c r="V30" i="5"/>
  <c r="U30" i="5"/>
  <c r="T30" i="5"/>
  <c r="S30" i="5"/>
  <c r="N30" i="5"/>
  <c r="I30" i="5"/>
  <c r="H30" i="5"/>
  <c r="G30" i="5"/>
  <c r="X29" i="5"/>
  <c r="W29" i="5"/>
  <c r="V29" i="5"/>
  <c r="U29" i="5"/>
  <c r="T29" i="5"/>
  <c r="S29" i="5"/>
  <c r="N29" i="5"/>
  <c r="I29" i="5"/>
  <c r="H29" i="5"/>
  <c r="G29" i="5"/>
  <c r="X28" i="5"/>
  <c r="W28" i="5"/>
  <c r="V28" i="5"/>
  <c r="U28" i="5"/>
  <c r="T28" i="5"/>
  <c r="S28" i="5"/>
  <c r="N28" i="5"/>
  <c r="I28" i="5"/>
  <c r="H28" i="5"/>
  <c r="G28" i="5"/>
  <c r="X27" i="5"/>
  <c r="W27" i="5"/>
  <c r="V27" i="5"/>
  <c r="U27" i="5"/>
  <c r="T27" i="5"/>
  <c r="S27" i="5"/>
  <c r="P27" i="5"/>
  <c r="N27" i="5"/>
  <c r="I27" i="5"/>
  <c r="H27" i="5"/>
  <c r="G27" i="5"/>
  <c r="X26" i="5"/>
  <c r="W26" i="5"/>
  <c r="V26" i="5"/>
  <c r="U26" i="5"/>
  <c r="T26" i="5"/>
  <c r="S26" i="5"/>
  <c r="N26" i="5"/>
  <c r="I26" i="5"/>
  <c r="H26" i="5"/>
  <c r="G26" i="5"/>
  <c r="X25" i="5"/>
  <c r="W25" i="5"/>
  <c r="V25" i="5"/>
  <c r="U25" i="5"/>
  <c r="T25" i="5"/>
  <c r="S25" i="5"/>
  <c r="N25" i="5"/>
  <c r="I25" i="5"/>
  <c r="H25" i="5"/>
  <c r="G25" i="5"/>
  <c r="X24" i="5"/>
  <c r="W24" i="5"/>
  <c r="V24" i="5"/>
  <c r="U24" i="5"/>
  <c r="T24" i="5"/>
  <c r="S24" i="5"/>
  <c r="P24" i="5"/>
  <c r="N24" i="5"/>
  <c r="I24" i="5"/>
  <c r="H24" i="5"/>
  <c r="G24" i="5"/>
  <c r="X23" i="5"/>
  <c r="W23" i="5"/>
  <c r="V23" i="5"/>
  <c r="U23" i="5"/>
  <c r="T23" i="5"/>
  <c r="S23" i="5"/>
  <c r="N23" i="5"/>
  <c r="I23" i="5"/>
  <c r="H23" i="5"/>
  <c r="G23" i="5"/>
  <c r="X22" i="5"/>
  <c r="W22" i="5"/>
  <c r="V22" i="5"/>
  <c r="U22" i="5"/>
  <c r="T22" i="5"/>
  <c r="S22" i="5"/>
  <c r="N22" i="5"/>
  <c r="I22" i="5"/>
  <c r="H22" i="5"/>
  <c r="G22" i="5"/>
  <c r="X21" i="5"/>
  <c r="W21" i="5"/>
  <c r="V21" i="5"/>
  <c r="U21" i="5"/>
  <c r="T21" i="5"/>
  <c r="S21" i="5"/>
  <c r="P21" i="5"/>
  <c r="N21" i="5"/>
  <c r="I21" i="5"/>
  <c r="H21" i="5"/>
  <c r="G21" i="5"/>
  <c r="X20" i="5"/>
  <c r="W20" i="5"/>
  <c r="V20" i="5"/>
  <c r="U20" i="5"/>
  <c r="T20" i="5"/>
  <c r="S20" i="5"/>
  <c r="N20" i="5"/>
  <c r="I20" i="5"/>
  <c r="H20" i="5"/>
  <c r="G20" i="5"/>
  <c r="X19" i="5"/>
  <c r="W19" i="5"/>
  <c r="V19" i="5"/>
  <c r="U19" i="5"/>
  <c r="T19" i="5"/>
  <c r="S19" i="5"/>
  <c r="N19" i="5"/>
  <c r="I19" i="5"/>
  <c r="H19" i="5"/>
  <c r="G19" i="5"/>
  <c r="X18" i="5"/>
  <c r="W18" i="5"/>
  <c r="V18" i="5"/>
  <c r="U18" i="5"/>
  <c r="T18" i="5"/>
  <c r="S18" i="5"/>
  <c r="P18" i="5"/>
  <c r="N18" i="5"/>
  <c r="I18" i="5"/>
  <c r="H18" i="5"/>
  <c r="G18" i="5"/>
  <c r="X17" i="5"/>
  <c r="W17" i="5"/>
  <c r="V17" i="5"/>
  <c r="U17" i="5"/>
  <c r="T17" i="5"/>
  <c r="S17" i="5"/>
  <c r="N17" i="5"/>
  <c r="I17" i="5"/>
  <c r="H17" i="5"/>
  <c r="G17" i="5"/>
  <c r="X16" i="5"/>
  <c r="W16" i="5"/>
  <c r="V16" i="5"/>
  <c r="U16" i="5"/>
  <c r="T16" i="5"/>
  <c r="S16" i="5"/>
  <c r="N16" i="5"/>
  <c r="I16" i="5"/>
  <c r="H16" i="5"/>
  <c r="G16" i="5"/>
  <c r="X15" i="5"/>
  <c r="W15" i="5"/>
  <c r="V15" i="5"/>
  <c r="U15" i="5"/>
  <c r="T15" i="5"/>
  <c r="S15" i="5"/>
  <c r="P15" i="5"/>
  <c r="N15" i="5"/>
  <c r="I15" i="5"/>
  <c r="H15" i="5"/>
  <c r="G15" i="5"/>
  <c r="X14" i="5"/>
  <c r="W14" i="5"/>
  <c r="V14" i="5"/>
  <c r="U14" i="5"/>
  <c r="T14" i="5"/>
  <c r="S14" i="5"/>
  <c r="N14" i="5"/>
  <c r="I14" i="5"/>
  <c r="H14" i="5"/>
  <c r="G14" i="5"/>
  <c r="X13" i="5"/>
  <c r="W13" i="5"/>
  <c r="V13" i="5"/>
  <c r="U13" i="5"/>
  <c r="T13" i="5"/>
  <c r="S13" i="5"/>
  <c r="N13" i="5"/>
  <c r="I13" i="5"/>
  <c r="H13" i="5"/>
  <c r="G13" i="5"/>
  <c r="X12" i="5"/>
  <c r="W12" i="5"/>
  <c r="V12" i="5"/>
  <c r="U12" i="5"/>
  <c r="T12" i="5"/>
  <c r="S12" i="5"/>
  <c r="P12" i="5"/>
  <c r="N12" i="5"/>
  <c r="I12" i="5"/>
  <c r="H12" i="5"/>
  <c r="G12" i="5"/>
  <c r="X11" i="5"/>
  <c r="W11" i="5"/>
  <c r="V11" i="5"/>
  <c r="U11" i="5"/>
  <c r="T11" i="5"/>
  <c r="S11" i="5"/>
  <c r="N11" i="5"/>
  <c r="I11" i="5"/>
  <c r="H11" i="5"/>
  <c r="G11" i="5"/>
  <c r="K40" i="4"/>
  <c r="C40" i="4"/>
  <c r="B40" i="4"/>
  <c r="K39" i="4"/>
  <c r="C39" i="4"/>
  <c r="B39" i="4"/>
  <c r="K38" i="4"/>
  <c r="C38" i="4"/>
  <c r="B38" i="4"/>
  <c r="K37" i="4"/>
  <c r="C37" i="4"/>
  <c r="C32" i="5" s="1"/>
  <c r="B37" i="4"/>
  <c r="D32" i="5" s="1"/>
  <c r="K36" i="4"/>
  <c r="L36" i="4" s="1"/>
  <c r="R31" i="5" s="1"/>
  <c r="P31" i="5"/>
  <c r="O31" i="5"/>
  <c r="C36" i="4"/>
  <c r="C31" i="5" s="1"/>
  <c r="F31" i="5" s="1"/>
  <c r="B36" i="4"/>
  <c r="D31" i="5" s="1"/>
  <c r="P30" i="5"/>
  <c r="K35" i="4"/>
  <c r="C35" i="4"/>
  <c r="C30" i="5" s="1"/>
  <c r="B35" i="4"/>
  <c r="D30" i="5" s="1"/>
  <c r="P29" i="5"/>
  <c r="O29" i="5"/>
  <c r="C34" i="4"/>
  <c r="C29" i="5" s="1"/>
  <c r="F29" i="5" s="1"/>
  <c r="B34" i="4"/>
  <c r="D29" i="5" s="1"/>
  <c r="P28" i="5"/>
  <c r="K33" i="4"/>
  <c r="C33" i="4"/>
  <c r="C28" i="5" s="1"/>
  <c r="B33" i="4"/>
  <c r="D28" i="5" s="1"/>
  <c r="K32" i="4"/>
  <c r="Q27" i="5" s="1"/>
  <c r="O27" i="5"/>
  <c r="C32" i="4"/>
  <c r="C27" i="5" s="1"/>
  <c r="B32" i="4"/>
  <c r="D27" i="5" s="1"/>
  <c r="P26" i="5"/>
  <c r="O26" i="5"/>
  <c r="C31" i="4"/>
  <c r="C26" i="5" s="1"/>
  <c r="F26" i="5" s="1"/>
  <c r="B31" i="4"/>
  <c r="D26" i="5" s="1"/>
  <c r="K30" i="4"/>
  <c r="Q25" i="5" s="1"/>
  <c r="P25" i="5"/>
  <c r="O25" i="5"/>
  <c r="C30" i="4"/>
  <c r="C25" i="5" s="1"/>
  <c r="B30" i="4"/>
  <c r="D25" i="5" s="1"/>
  <c r="K29" i="4"/>
  <c r="C29" i="4"/>
  <c r="C24" i="5" s="1"/>
  <c r="B29" i="4"/>
  <c r="D24" i="5" s="1"/>
  <c r="K28" i="4"/>
  <c r="L28" i="4" s="1"/>
  <c r="R23" i="5" s="1"/>
  <c r="P23" i="5"/>
  <c r="O23" i="5"/>
  <c r="C28" i="4"/>
  <c r="C23" i="5" s="1"/>
  <c r="F23" i="5" s="1"/>
  <c r="B28" i="4"/>
  <c r="D23" i="5" s="1"/>
  <c r="P22" i="5"/>
  <c r="K27" i="4"/>
  <c r="C27" i="4"/>
  <c r="C22" i="5" s="1"/>
  <c r="B27" i="4"/>
  <c r="D22" i="5" s="1"/>
  <c r="K26" i="4"/>
  <c r="Q21" i="5" s="1"/>
  <c r="O21" i="5"/>
  <c r="C26" i="4"/>
  <c r="C21" i="5" s="1"/>
  <c r="B26" i="4"/>
  <c r="D21" i="5" s="1"/>
  <c r="P20" i="5"/>
  <c r="O20" i="5"/>
  <c r="C25" i="4"/>
  <c r="C20" i="5" s="1"/>
  <c r="F20" i="5" s="1"/>
  <c r="B25" i="4"/>
  <c r="D20" i="5" s="1"/>
  <c r="K24" i="4"/>
  <c r="Q19" i="5" s="1"/>
  <c r="P19" i="5"/>
  <c r="O19" i="5"/>
  <c r="C24" i="4"/>
  <c r="C19" i="5" s="1"/>
  <c r="B24" i="4"/>
  <c r="D19" i="5" s="1"/>
  <c r="K23" i="4"/>
  <c r="C23" i="4"/>
  <c r="C18" i="5" s="1"/>
  <c r="B23" i="4"/>
  <c r="D18" i="5" s="1"/>
  <c r="K22" i="4"/>
  <c r="L22" i="4" s="1"/>
  <c r="R17" i="5" s="1"/>
  <c r="P17" i="5"/>
  <c r="O17" i="5"/>
  <c r="C22" i="4"/>
  <c r="C17" i="5" s="1"/>
  <c r="F17" i="5" s="1"/>
  <c r="B22" i="4"/>
  <c r="D17" i="5" s="1"/>
  <c r="P16" i="5"/>
  <c r="K21" i="4"/>
  <c r="C21" i="4"/>
  <c r="C16" i="5" s="1"/>
  <c r="F16" i="5" s="1"/>
  <c r="B21" i="4"/>
  <c r="D16" i="5" s="1"/>
  <c r="K20" i="4"/>
  <c r="Q15" i="5" s="1"/>
  <c r="O15" i="5"/>
  <c r="C20" i="4"/>
  <c r="C15" i="5" s="1"/>
  <c r="B20" i="4"/>
  <c r="D15" i="5" s="1"/>
  <c r="P14" i="5"/>
  <c r="O14" i="5"/>
  <c r="C19" i="4"/>
  <c r="C14" i="5" s="1"/>
  <c r="F14" i="5" s="1"/>
  <c r="B19" i="4"/>
  <c r="D14" i="5" s="1"/>
  <c r="K18" i="4"/>
  <c r="Q13" i="5" s="1"/>
  <c r="P13" i="5"/>
  <c r="O13" i="5"/>
  <c r="C18" i="4"/>
  <c r="C13" i="5" s="1"/>
  <c r="B18" i="4"/>
  <c r="D13" i="5" s="1"/>
  <c r="K17" i="4"/>
  <c r="C17" i="4"/>
  <c r="C12" i="5" s="1"/>
  <c r="B17" i="4"/>
  <c r="D12" i="5" s="1"/>
  <c r="K16" i="4"/>
  <c r="L16" i="4" s="1"/>
  <c r="R11" i="5" s="1"/>
  <c r="P11" i="5"/>
  <c r="O11" i="5"/>
  <c r="C16" i="4"/>
  <c r="C11" i="5" s="1"/>
  <c r="F11" i="5" s="1"/>
  <c r="B16" i="4"/>
  <c r="D11" i="5" s="1"/>
  <c r="K41" i="3"/>
  <c r="K40" i="3"/>
  <c r="L40" i="3" s="1"/>
  <c r="K39" i="3"/>
  <c r="K38" i="3"/>
  <c r="J32" i="5" s="1"/>
  <c r="K37" i="3"/>
  <c r="J31" i="5" s="1"/>
  <c r="K36" i="3"/>
  <c r="J30" i="5" s="1"/>
  <c r="K35" i="3"/>
  <c r="L35" i="3" s="1"/>
  <c r="K29" i="5" s="1"/>
  <c r="K34" i="3"/>
  <c r="J28" i="5" s="1"/>
  <c r="K33" i="3"/>
  <c r="L33" i="3" s="1"/>
  <c r="K27" i="5" s="1"/>
  <c r="K32" i="3"/>
  <c r="J26" i="5" s="1"/>
  <c r="K31" i="3"/>
  <c r="J25" i="5" s="1"/>
  <c r="K30" i="3"/>
  <c r="J24" i="5" s="1"/>
  <c r="K29" i="3"/>
  <c r="J23" i="5" s="1"/>
  <c r="K28" i="3"/>
  <c r="J22" i="5" s="1"/>
  <c r="K27" i="3"/>
  <c r="L27" i="3" s="1"/>
  <c r="K21" i="5" s="1"/>
  <c r="K26" i="3"/>
  <c r="L26" i="3" s="1"/>
  <c r="K20" i="5" s="1"/>
  <c r="K25" i="3"/>
  <c r="J19" i="5" s="1"/>
  <c r="K24" i="3"/>
  <c r="J18" i="5" s="1"/>
  <c r="K23" i="3"/>
  <c r="L23" i="3" s="1"/>
  <c r="K17" i="5" s="1"/>
  <c r="K22" i="3"/>
  <c r="J16" i="5" s="1"/>
  <c r="K21" i="3"/>
  <c r="L21" i="3" s="1"/>
  <c r="K15" i="5" s="1"/>
  <c r="K20" i="3"/>
  <c r="J14" i="5" s="1"/>
  <c r="K19" i="3"/>
  <c r="J13" i="5" s="1"/>
  <c r="K18" i="3"/>
  <c r="J12" i="5" s="1"/>
  <c r="K17" i="3"/>
  <c r="J11" i="5" s="1"/>
  <c r="L32" i="3" l="1"/>
  <c r="K26" i="5" s="1"/>
  <c r="L20" i="3"/>
  <c r="K14" i="5" s="1"/>
  <c r="J29" i="5"/>
  <c r="J20" i="5"/>
  <c r="Q31" i="5"/>
  <c r="Q23" i="5"/>
  <c r="Q17" i="5"/>
  <c r="Q11" i="5"/>
  <c r="F12" i="5"/>
  <c r="E12" i="5"/>
  <c r="F30" i="5"/>
  <c r="E30" i="5"/>
  <c r="L23" i="4"/>
  <c r="R18" i="5" s="1"/>
  <c r="Q18" i="5"/>
  <c r="F22" i="5"/>
  <c r="E22" i="5"/>
  <c r="L27" i="4"/>
  <c r="R22" i="5" s="1"/>
  <c r="Q22" i="5"/>
  <c r="F25" i="5"/>
  <c r="E25" i="5"/>
  <c r="L17" i="4"/>
  <c r="R12" i="5" s="1"/>
  <c r="Q12" i="5"/>
  <c r="F15" i="5"/>
  <c r="E15" i="5"/>
  <c r="L33" i="4"/>
  <c r="R28" i="5" s="1"/>
  <c r="Q28" i="5"/>
  <c r="L37" i="4"/>
  <c r="R32" i="5" s="1"/>
  <c r="Q32" i="5"/>
  <c r="F28" i="5"/>
  <c r="E28" i="5"/>
  <c r="F32" i="5"/>
  <c r="E32" i="5"/>
  <c r="F18" i="5"/>
  <c r="E18" i="5"/>
  <c r="F13" i="5"/>
  <c r="E13" i="5"/>
  <c r="F21" i="5"/>
  <c r="E21" i="5"/>
  <c r="F24" i="5"/>
  <c r="E24" i="5"/>
  <c r="L35" i="4"/>
  <c r="R30" i="5" s="1"/>
  <c r="Q30" i="5"/>
  <c r="F19" i="5"/>
  <c r="E19" i="5"/>
  <c r="L29" i="4"/>
  <c r="R24" i="5" s="1"/>
  <c r="Q24" i="5"/>
  <c r="F27" i="5"/>
  <c r="E27" i="5"/>
  <c r="L40" i="4"/>
  <c r="L21" i="4"/>
  <c r="R16" i="5" s="1"/>
  <c r="Q16" i="5"/>
  <c r="E11" i="5"/>
  <c r="E14" i="5"/>
  <c r="O16" i="5"/>
  <c r="E17" i="5"/>
  <c r="E20" i="5"/>
  <c r="O22" i="5"/>
  <c r="E23" i="5"/>
  <c r="E26" i="5"/>
  <c r="O28" i="5"/>
  <c r="E29" i="5"/>
  <c r="O30" i="5"/>
  <c r="E31" i="5"/>
  <c r="L18" i="3"/>
  <c r="K12" i="5" s="1"/>
  <c r="L24" i="3"/>
  <c r="K18" i="5" s="1"/>
  <c r="L30" i="3"/>
  <c r="K24" i="5" s="1"/>
  <c r="L38" i="3"/>
  <c r="K32" i="5" s="1"/>
  <c r="J15" i="5"/>
  <c r="J21" i="5"/>
  <c r="J27" i="5"/>
  <c r="L19" i="3"/>
  <c r="K13" i="5" s="1"/>
  <c r="L25" i="3"/>
  <c r="K19" i="5" s="1"/>
  <c r="L31" i="3"/>
  <c r="K25" i="5" s="1"/>
  <c r="L39" i="3"/>
  <c r="L18" i="4"/>
  <c r="R13" i="5" s="1"/>
  <c r="L20" i="4"/>
  <c r="R15" i="5" s="1"/>
  <c r="L24" i="4"/>
  <c r="R19" i="5" s="1"/>
  <c r="L26" i="4"/>
  <c r="R21" i="5" s="1"/>
  <c r="L30" i="4"/>
  <c r="R25" i="5" s="1"/>
  <c r="L32" i="4"/>
  <c r="R27" i="5" s="1"/>
  <c r="L38" i="4"/>
  <c r="L39" i="4"/>
  <c r="L37" i="3"/>
  <c r="K31" i="5" s="1"/>
  <c r="O12" i="5"/>
  <c r="E16" i="5"/>
  <c r="O18" i="5"/>
  <c r="O24" i="5"/>
  <c r="O32" i="5"/>
  <c r="L17" i="3"/>
  <c r="K11" i="5" s="1"/>
  <c r="L29" i="3"/>
  <c r="K23" i="5" s="1"/>
  <c r="J17" i="5"/>
  <c r="K19" i="4"/>
  <c r="K25" i="4"/>
  <c r="K34" i="4"/>
  <c r="K31" i="4"/>
  <c r="L22" i="3"/>
  <c r="K16" i="5" s="1"/>
  <c r="L28" i="3"/>
  <c r="K22" i="5" s="1"/>
  <c r="L34" i="3"/>
  <c r="K28" i="5" s="1"/>
  <c r="L36" i="3"/>
  <c r="K30" i="5" s="1"/>
  <c r="L41" i="3"/>
  <c r="L34" i="4" l="1"/>
  <c r="R29" i="5" s="1"/>
  <c r="Q29" i="5"/>
  <c r="L31" i="4"/>
  <c r="R26" i="5" s="1"/>
  <c r="Q26" i="5"/>
  <c r="L25" i="4"/>
  <c r="R20" i="5" s="1"/>
  <c r="Q20" i="5"/>
  <c r="L19" i="4"/>
  <c r="R14" i="5" s="1"/>
  <c r="Q14" i="5"/>
</calcChain>
</file>

<file path=xl/sharedStrings.xml><?xml version="1.0" encoding="utf-8"?>
<sst xmlns="http://schemas.openxmlformats.org/spreadsheetml/2006/main" count="778" uniqueCount="261">
  <si>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</si>
  <si>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</si>
  <si>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</si>
  <si>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</si>
  <si>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PRESTAR SERVICIOS DE MANEJO SILVICULTURAL DE ARBOLADO EN ZONAS URBANAS Y/O EXPANSIÓN URBANA Y ZONA RURAL, ASÍ COMO ACCIONES DE ECOURBANISMO, LA IMPLEMENTACIÓN DE PROCESOS COMUNITARIOS DE EDUCACIÓN AMBIENTAL (PROCEDA) ORIENTADOS A LA CONSERVACIÓN DE LA BIODIVERSIDAD Y DEL RECURSO HÍDRICO, Y EL DESARROLLO DE CAPACITACIONES EN SEPARACIÓN EN LA FUENTE Y RECICLAJE</t>
  </si>
  <si>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</si>
  <si>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pasantes) y externos (contratistas, visitantes y usuarios externos en general)</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</si>
  <si>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</si>
  <si>
    <t>Suficiencia del presupuesto oficial del Proceso de Contratación: De acuerdo al Plan Anual de Adquisiciones se deben estimar los recursos necesarios para el desarrollo del proceso de la contratación, el cual tendrá el soporte presupuestal suficiente para su desarrollo.</t>
  </si>
  <si>
    <t>Condiciones geográficas y de acceso del lugar en el cual se debe cumplir el objeto del Proceso de Contratación: El suministro, obra o servicio se prestará principalmente en las Sedes de la Entidad, o en el lugar indicado en los estudios previos del proceso.</t>
  </si>
  <si>
    <t>Entorno socio ambiental: Si aplican</t>
  </si>
  <si>
    <t>Condiciones políticas: Si aplican</t>
  </si>
  <si>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</si>
  <si>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</si>
  <si>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</si>
  <si>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</si>
  <si>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</si>
  <si>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</si>
  <si>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</si>
  <si>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</si>
  <si>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</si>
  <si>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</si>
  <si>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</si>
  <si>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</si>
  <si>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</si>
  <si>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</si>
  <si>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</si>
  <si>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</si>
  <si>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</si>
  <si>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</si>
  <si>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</si>
  <si>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</si>
  <si>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</si>
  <si>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</si>
  <si>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</si>
  <si>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</si>
  <si>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</si>
  <si>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Estatal</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</si>
  <si>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</si>
  <si>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</si>
  <si>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</si>
  <si>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</si>
  <si>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</si>
  <si>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</si>
  <si>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</si>
  <si>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</si>
  <si>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</si>
  <si>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</si>
  <si>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</si>
  <si>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</si>
  <si>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</si>
  <si>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</si>
  <si>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Externo</t>
  </si>
  <si>
    <t>Falta de constitución o constitución tardía de la garantía única. Aceptación de garantías que no se ajustan a lo contemplado en el contrato</t>
  </si>
  <si>
    <t>Especifico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</si>
  <si>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</si>
  <si>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</si>
  <si>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</si>
  <si>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</si>
  <si>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</si>
  <si>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</si>
  <si>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</si>
  <si>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</si>
  <si>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</si>
  <si>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</si>
  <si>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</si>
  <si>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</si>
  <si>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</si>
  <si>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</si>
  <si>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</si>
  <si>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</si>
  <si>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</si>
  <si>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</si>
  <si>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</si>
  <si>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</si>
  <si>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</si>
  <si>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</si>
  <si>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</si>
  <si>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</si>
  <si>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</si>
  <si>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</si>
  <si>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</si>
  <si>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</si>
  <si>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</si>
  <si>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</si>
  <si>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</si>
  <si>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</si>
  <si>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</si>
  <si>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RIESGOS ESPECÍFICOS DEL OBJETO CONTRACTUAL (SILVICULTURA, JARDINERÍA, PROCEDA Y RECICLAJE)</t>
  </si>
  <si>
    <t>Pérdida o mortalidad del material vegetal plantado o replantado (árboles, jardinería convencional, empradización) por condiciones climáticas adversas (sequías, heladas o exceso de lluvias) que impidan alcanzar los porcentajes de supervivencia exigidos.</t>
  </si>
  <si>
    <t>Afectación o mortalidad del arbolado y la jardinería por plagas o enfermedades fitosanitarias no diagnosticadas o controladas oportunamente.</t>
  </si>
  <si>
    <t>Indisponibilidad en el mercado de material vegetal certificado por el ICA, en las especies y cantidades requeridas para las actividades de plantación y replante.</t>
  </si>
  <si>
    <t>Accidente laboral durante actividades en alturas (mantenimiento de jardines verticales, poda de arbolado de gran porte).</t>
  </si>
  <si>
    <t>Accidente laboral por el uso de maquinaria y herramientas de corte (motosierras, guadañas) durante labores de poda, tala y desenraizado.</t>
  </si>
  <si>
    <t>Daño a redes de servicios públicos, andenes o infraestructura de terceros durante actividades de tala, desenraizado/destoconado, ahoyado o instalación de cerramientos.</t>
  </si>
  <si>
    <t>Ausencia de referentes de precio de mercado para actividades de la bolsa a monto agotable no cotizadas en el Estudio de Mercado (tala de árboles por rangos de altura, desenraizado/destoconado, manejo fitosanitario, mantenimiento de materas y adecuación de contenedores), dificultando fijar precios unitarios razonables durante la ejecución.</t>
  </si>
  <si>
    <t>Demora u objeción de la autoridad ambiental competente en el otorgamiento del permiso de aprovechamiento forestal o de tala de setos en espacio público.</t>
  </si>
  <si>
    <t>Baja convocatoria o asistencia de la comunidad a las presentaciones artísticas PROCEDA o a los talleres de capacitación en separación en la fuente y reciclaje.</t>
  </si>
  <si>
    <t>Imposibilidad de acreditar la residencia en la localidad de Usaquén de los participantes mediante el comprobante de servicio público exigido, generando rechazo de registros.</t>
  </si>
  <si>
    <t>Indisponibilidad o deserción de artistas e intérpretes contratados que impida cumplir el mínimo de ocho (8) artistas exigido por puesta en escena.</t>
  </si>
  <si>
    <t>Hurto o vandalismo de materas, jardines verticales, sistemas de riego, señalética o mobiliario instalado en espacio público.</t>
  </si>
  <si>
    <t>Falla o daño del sistema de riego automatizado (bombeo, controlador, tuberías) de los jardines verticales, cuyo mantenimiento correctivo está excluido del alcance contractual.</t>
  </si>
  <si>
    <t>Oposición u observaciones de la comunidad o de las Juntas de Acción Comunal frente a la priorización de las zonas de intervención de jardinería o arbolado.</t>
  </si>
  <si>
    <t>Manejo inadecuado de fertilizantes o agroquímicos en cercanías de cuerpos de agua o de zonas de alta afluencia comunitaria, con riesgo de contaminación o afectación a la salud pública.</t>
  </si>
  <si>
    <t>Inadecuada disposición final de los residuos vegetales generados por las labores de poda, tala y mantenimiento de arbolado y jardinería.</t>
  </si>
  <si>
    <t>Incumplimiento del porcentaje mínimo de vinculación de mujeres exigido por el Decreto Distrital 332 de 2020, por escasez de mano de obra calificada en el sector de silvicultura y jardinería.</t>
  </si>
  <si>
    <t>Objeto Contractual: PRESTAR SERVICIOS DE MANEJO SILVICULTURAL DE ARBOLADO EN ZONAS URBANAS Y/O EXPANSIÓN URBANA Y ZONA RURAL, ASÍ COMO ACCIONES DE ECOURBANISMO, LA IMPLEMENTACIÓN DE PROCESOS COMUNITARIOS DE EDUCACIÓN AMBIENTAL (PROCEDA) ORIENTADOS A LA CONSERVACIÓN DE LA BIODIVERSIDAD Y DEL RECURSO HÍDRICO, Y EL DESARROLLO DE CAPACITACIONES EN SEPARACIÓN EN LA FUENTE Y RECICLAJE</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</si>
  <si>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</si>
  <si>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</si>
  <si>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</si>
  <si>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</si>
  <si>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</si>
  <si>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</si>
  <si>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</si>
  <si>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</si>
  <si>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</si>
  <si>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</si>
  <si>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</si>
  <si>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</si>
  <si>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</si>
  <si>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</si>
  <si>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</si>
  <si>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Incremento de los costos de los precios en el mercado</t>
  </si>
  <si>
    <t>Posible incumplimiento del contratista para la ejecución de las actividades</t>
  </si>
  <si>
    <t>Deficit  y aumento de precios de los insumos y meteriales por lo tanto la ejecución se ve afectada</t>
  </si>
  <si>
    <t>No dar cumplimiento a las actividades en los tiempos previstos para la buena ejecución del contrato</t>
  </si>
  <si>
    <t>Inoportunidad en los pagos al contratista</t>
  </si>
  <si>
    <t>Posible incumplimiento en la ejecución del contrato y puede generar sobrecostos</t>
  </si>
  <si>
    <t>Demora en los tramites administrativos para la ejecución del contrato</t>
  </si>
  <si>
    <t>Sobre costos y alteración en el plazo de ejecución</t>
  </si>
  <si>
    <t>Demora en los permisos que se requieran para la ejecución debida del contrato</t>
  </si>
  <si>
    <t>Interrupción de la ejecucuón del contrato</t>
  </si>
  <si>
    <t>Demoras en la ejecución del contrato</t>
  </si>
  <si>
    <t>Necesidad de reposición del material vegetal a cargo del contratista, incumplimiento parcial de la meta de mantenimiento de árboles y m² de jardinería, y posibles sobrecostos no previstos.</t>
  </si>
  <si>
    <t>Deterioro o pérdida de individuos arbóreos y de jardinería, generando la necesidad de manejo fitosanitario adicional y posible incumplimiento de metas.</t>
  </si>
  <si>
    <t>Retraso en el cronograma de plantación y replante, o sustitución de especies sin la aprobación previa del Comité Técnico.</t>
  </si>
  <si>
    <t>Lesión o incapacidad del personal, paralización temporal de la actividad y posible responsabilidad en materia de SST.</t>
  </si>
  <si>
    <t>Lesión al personal operativo o a terceros, y posible paralización de la actividad.</t>
  </si>
  <si>
    <t>Incumplimiento de la meta de 625 personas capacitadas o de las 16 presentaciones itinerantes programadas.</t>
  </si>
  <si>
    <t>Reprogramación o disminución de la calidad de la presentación cultural.</t>
  </si>
  <si>
    <t>Pérdida de elementos instalados, afectación estética y posible necesidad de reposición no contemplada en el alcance.</t>
  </si>
  <si>
    <t>Imposibilidad de garantizar el riego programado del jardín vertical afectado hasta que el FDLUSA gestione la reparación correctiva correspondiente.</t>
  </si>
  <si>
    <t>Retraso en la definición de las zonas de intervención y posible reprogramación de actividades.</t>
  </si>
  <si>
    <t>Incumplimiento normativo en materia de gestión de residuos y posible afectación al espacio público.</t>
  </si>
  <si>
    <t>Incumplimiento de una obligación contractual específica y posible afectación social del proyecto.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</si>
  <si>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</si>
  <si>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</si>
  <si>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</si>
  <si>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</si>
  <si>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</si>
  <si>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</si>
  <si>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</si>
  <si>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</si>
  <si>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</si>
  <si>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</si>
  <si>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</si>
  <si>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</si>
  <si>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</si>
  <si>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</si>
  <si>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</si>
  <si>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</si>
  <si>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</si>
  <si>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</si>
  <si>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</si>
  <si>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</si>
  <si>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</si>
  <si>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</si>
  <si>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</si>
  <si>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</si>
  <si>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</si>
  <si>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</si>
  <si>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</si>
  <si>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</si>
  <si>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</si>
  <si>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</si>
  <si>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</si>
  <si>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</si>
  <si>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</si>
  <si>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</si>
  <si>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</si>
  <si>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</si>
  <si>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</si>
  <si>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OBJETO CONTRACTUAL: PRESTAR SERVICIOS DE MANEJO SILVICULTURAL DE ARBOLADO EN ZONAS URBANAS Y/O EXPANSIÓN URBANA Y ZONA RURAL, ASÍ COMO ACCIONES DE ECOURBANISMO, LA IMPLEMENTACIÓN DE PROCESOS COMUNITARIOS DE EDUCACIÓN AMBIENTAL (PROCEDA) ORIENTADOS A LA CONSERVACIÓN DE LA BIODIVERSIDAD Y DEL RECURSO HÍDRICO, Y EL DESARROLLO DE CAPACITACIONES EN SEPARACIÓN EN LA FUENTE Y RECICLAJE</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</si>
  <si>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</si>
  <si>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</si>
  <si>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</si>
  <si>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</si>
  <si>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</si>
  <si>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</si>
  <si>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</si>
  <si>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</si>
  <si>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</si>
  <si>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</si>
  <si>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Mesa de trabajo con el contratista y comunicación oficial</t>
  </si>
  <si>
    <t>SI</t>
  </si>
  <si>
    <t>CONTRATISTA</t>
  </si>
  <si>
    <t>A partir del momento que cambien significativamente los precios</t>
  </si>
  <si>
    <t>Toma de medidas en la Ejecución</t>
  </si>
  <si>
    <t>En la etapa de ejecución</t>
  </si>
  <si>
    <t>Permanente</t>
  </si>
  <si>
    <t>CONTRATISTA - FDLUSA</t>
  </si>
  <si>
    <t>A partir del momento que se tengan variaciones en temas económico y politicos</t>
  </si>
  <si>
    <t>A partir del hecho</t>
  </si>
  <si>
    <t>NO</t>
  </si>
  <si>
    <t>Mesa de trabajo con el contratista y comité de seguimiento</t>
  </si>
  <si>
    <t>FDLUSA</t>
  </si>
  <si>
    <t>Mesa de trabajo con el contratista, comité de seguimiento y comuniación oficial</t>
  </si>
  <si>
    <t xml:space="preserve">Mesa de trabajo con el contratista, comité de seguimiento </t>
  </si>
  <si>
    <t>Mesa de trabajo con el contratista</t>
  </si>
  <si>
    <t>Verificación técnica previa de las condiciones del suelo y clima, programación del riego conforme a la temporada de lluvias (IDEAM), garantía de calidad del material vegetal exigida en la propuesta y seguimiento mensual del Comité Técnico al porcentaje de supervivencia.</t>
  </si>
  <si>
    <t>Desde el acta de inicio</t>
  </si>
  <si>
    <t>Durante toda la ejecución</t>
  </si>
  <si>
    <t>Informes mensuales de supervisión con registro fotográfico y georreferenciado</t>
  </si>
  <si>
    <t>Mensual</t>
  </si>
  <si>
    <t>Diagnóstico fitosanitario periódico por el profesional forestal, aplicación oportuna de manejo fitosanitario conforme al Manual de Silvicultura Distrital y reporte inmediato al supervisor ante brotes de plagas o enfermedades.</t>
  </si>
  <si>
    <t>Revisión técnica en campo</t>
  </si>
  <si>
    <t>Identificación anticipada de viveros certificados ICA, solicitud de disponibilidad de especies previa al inicio de cada ciclo y aprobación de especies sustitutas equivalentes por el Comité Técnico.</t>
  </si>
  <si>
    <t>Desde la planeación de cada ciclo</t>
  </si>
  <si>
    <t>Antes de cada plantación</t>
  </si>
  <si>
    <t>Verificación de certificados ICA</t>
  </si>
  <si>
    <t>Por ciclo</t>
  </si>
  <si>
    <t>Exigencia de personal certificado en trabajo seguro en alturas, uso obligatorio de equipos de protección personal, permisos de trabajo en alturas y cumplimiento del Sistema de Gestión de Seguridad y Salud en el Trabajo.</t>
  </si>
  <si>
    <t>Verificación de SG-SST y permisos de trabajo en alturas</t>
  </si>
  <si>
    <t>Verificación del estado y mantenimiento de la maquinaria, uso obligatorio de elementos de protección personal, señalización y acordonamiento del área de intervención y capacitación en manejo seguro de herramientas de corte.</t>
  </si>
  <si>
    <t>Inspecciones de seguridad en campo</t>
  </si>
  <si>
    <t>Implementación de la estrategia de convocatoria definida en el Anexo Técnico (puerta a puerta, redes sociales, JAC, instituciones educativas) y articulación con los líderes comunitarios de los sectores priorizados.</t>
  </si>
  <si>
    <t>Desde el inicio de cada actividad</t>
  </si>
  <si>
    <t>Listados de asistencia y registro fotográfico</t>
  </si>
  <si>
    <t>Por actividad</t>
  </si>
  <si>
    <t>Conformación de un grupo de artistas de reserva y confirmación de disponibilidad con antelación mínima a cada presentación.</t>
  </si>
  <si>
    <t>Antes de cada presentación</t>
  </si>
  <si>
    <t>Confirmación previa de artistas</t>
  </si>
  <si>
    <t>Por presentación</t>
  </si>
  <si>
    <t>Instalación de anclajes y sistemas de fijación adecuados, articulación con la comunidad y las JAC para el cuidado de los elementos, y reporte oportuno a las autoridades competentes en caso de hurto o vandalismo.</t>
  </si>
  <si>
    <t>Desde la instalación</t>
  </si>
  <si>
    <t>Verificación en visitas de seguimiento</t>
  </si>
  <si>
    <t>Elaboración del acta de estado inicial de la maquinaria y elementos del sistema de riego, reporte inmediato de fallas al supervisor y coordinación con el FDLUSA para la reparación correctiva cuando corresponda.</t>
  </si>
  <si>
    <t>Reporte de novedades del sistema de riego</t>
  </si>
  <si>
    <t>Socialización previa de las zonas priorizadas ante la comunidad y las JAC, y validación de dichas zonas en el Comité Técnico del contrato.</t>
  </si>
  <si>
    <t>Antes de cada ciclo de intervención</t>
  </si>
  <si>
    <t>Antes de cada ciclo</t>
  </si>
  <si>
    <t>Actas de socialización</t>
  </si>
  <si>
    <t>Disposición de los residuos vegetales conforme a los lineamientos de aprovechamiento o disposición final definidos por la autoridad ambiental, y reporte de las evidencias respectivas al supervisor.</t>
  </si>
  <si>
    <t>Registro fotográfico de disposición de residuos</t>
  </si>
  <si>
    <t>Articulación con la Agencia Pública de Empleo del Distrito 'Bogotá Trabaja' para la vinculación de mujeres, priorizando mujeres víctimas del conflicto armado, con discapacidad o jefas de hogar, conforme al Anexo Técnico.</t>
  </si>
  <si>
    <t>Certificación bimensual y listado de mujeres vinculadas</t>
  </si>
  <si>
    <t>Bimensual</t>
  </si>
  <si>
    <t>Impacto del Riesgo</t>
  </si>
  <si>
    <t>Esta matriz es un documento anexo del Estudio Previo</t>
  </si>
  <si>
    <t>No</t>
  </si>
  <si>
    <t>Etapa</t>
  </si>
  <si>
    <t>Clase</t>
  </si>
  <si>
    <t>Fuente</t>
  </si>
  <si>
    <t>Calificación total</t>
  </si>
  <si>
    <t>¿A quien se le asigna?</t>
  </si>
  <si>
    <t>%</t>
  </si>
  <si>
    <t>¿Cómo se realiza el monitoreo</t>
  </si>
  <si>
    <t>CONTRATISTA Y SDG</t>
  </si>
  <si>
    <t>SDG</t>
  </si>
  <si>
    <t xml:space="preserve">Categoria </t>
  </si>
  <si>
    <t>CONTRATISTA Y FDLUSA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</si>
</sst>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u/>
      <sz val="12"/>
      <name val="Garamond"/>
      <family val="1"/>
      <charset val="1"/>
    </font>
    <font>
      <sz val="10"/>
      <name val="Arial"/>
      <family val="2"/>
      <charset val="1"/>
    </font>
    <font>
      <sz val="11"/>
      <name val="Arial Narrow"/>
      <family val="2"/>
      <charset val="1"/>
    </font>
    <font>
      <b/>
      <sz val="10"/>
      <name val="Garamond"/>
      <family val="1"/>
      <charset val="1"/>
    </font>
    <font>
      <sz val="12"/>
      <color theme="1"/>
      <name val="Garamond"/>
      <family val="1"/>
      <charset val="1"/>
    </font>
    <font>
      <sz val="11"/>
      <name val="Garamond"/>
      <family val="1"/>
      <charset val="1"/>
    </font>
    <font>
      <sz val="10"/>
      <name val="Garamond"/>
      <family val="1"/>
      <charset val="1"/>
    </font>
    <font>
      <sz val="10"/>
      <name val="Arial Narrow"/>
      <family val="2"/>
      <charset val="1"/>
    </font>
    <font>
      <b/>
      <sz val="18"/>
      <name val="Garamond"/>
      <family val="1"/>
      <charset val="1"/>
    </font>
    <font>
      <b/>
      <sz val="10"/>
      <name val="Arial"/>
      <family val="2"/>
      <charset val="1"/>
    </font>
    <font>
      <b/>
      <sz val="10"/>
      <color theme="1"/>
      <name val="Garamond"/>
      <family val="1"/>
      <charset val="1"/>
    </font>
    <font>
      <b/>
      <sz val="12"/>
      <color rgb="FFFFFFFF"/>
      <name val="Garamond"/>
      <family val="1"/>
      <charset val="1"/>
    </font>
    <font>
      <b/>
      <sz val="10"/>
      <color rgb="FFFFFFFF"/>
      <name val="Garamond"/>
      <family val="1"/>
      <charset val="1"/>
    </font>
    <font>
      <b/>
      <sz val="10"/>
      <color rgb="FFFFFFFF"/>
      <name val="Arial"/>
      <family val="2"/>
      <charset val="1"/>
    </font>
    <font>
      <sz val="9"/>
      <name val="Garamond"/>
      <family val="1"/>
      <charset val="1"/>
    </font>
    <font>
      <sz val="9"/>
      <name val="Arial Narrow"/>
      <family val="2"/>
      <charset val="1"/>
    </font>
    <font>
      <sz val="16"/>
      <name val="Garamond"/>
      <family val="1"/>
      <charset val="1"/>
    </font>
    <font>
      <sz val="11"/>
      <name val="Arial"/>
      <family val="2"/>
      <charset val="1"/>
    </font>
    <font>
      <b/>
      <sz val="11"/>
      <name val="Arial"/>
      <family val="2"/>
      <charset val="1"/>
    </font>
    <font>
      <b/>
      <sz val="11"/>
      <color rgb="FFFFFFFF"/>
      <name val="Arial"/>
      <family val="2"/>
      <charset val="1"/>
    </font>
  </fonts>
  <fills count="10">
    <fill>
      <patternFill patternType="none"/>
    </fill>
    <fill>
      <patternFill patternType="gray125"/>
    </fill>
    <fill>
      <patternFill patternType="solid">
        <fgColor rgb="FFFFFFFF"/>
        <bgColor rgb="FFFFFFCC"/>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9C0006"/>
      </patternFill>
    </fill>
  </fills>
  <borders count="56">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hair">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medium">
        <color auto="1"/>
      </top>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
      <left/>
      <right style="thin">
        <color auto="1"/>
      </right>
      <top/>
      <bottom/>
      <diagonal/>
    </border>
  </borders>
  <cellStyleXfs count="1">
    <xf numFmtId="0" fontId="0" fillId="0" borderId="0"/>
  </cellStyleXfs>
  <cellXfs count="205">
    <xf numFmtId="0" fontId="0" fillId="0" borderId="0" xfId="0"/>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1" fillId="0" borderId="12" xfId="0" applyFont="1" applyBorder="1" applyAlignment="1">
      <alignment vertical="center"/>
    </xf>
    <xf numFmtId="0" fontId="11" fillId="0" borderId="13" xfId="0" applyFont="1" applyBorder="1" applyAlignment="1">
      <alignment vertical="center"/>
    </xf>
    <xf numFmtId="0" fontId="12" fillId="2" borderId="14" xfId="0" applyFont="1" applyFill="1" applyBorder="1" applyAlignment="1">
      <alignment vertical="center" wrapText="1"/>
    </xf>
    <xf numFmtId="0" fontId="12" fillId="0" borderId="14" xfId="0" applyFont="1" applyBorder="1"/>
    <xf numFmtId="0" fontId="3" fillId="2" borderId="15" xfId="0" applyFont="1" applyFill="1" applyBorder="1" applyAlignment="1">
      <alignment vertical="center" wrapText="1"/>
    </xf>
    <xf numFmtId="0" fontId="11" fillId="0" borderId="16" xfId="0" applyFont="1" applyBorder="1" applyAlignment="1">
      <alignment vertical="center"/>
    </xf>
    <xf numFmtId="0" fontId="11" fillId="0" borderId="17" xfId="0" applyFont="1" applyBorder="1" applyAlignment="1">
      <alignment vertical="center"/>
    </xf>
    <xf numFmtId="0" fontId="12" fillId="2" borderId="18" xfId="0" applyFont="1" applyFill="1" applyBorder="1" applyAlignment="1">
      <alignment vertical="center" wrapText="1"/>
    </xf>
    <xf numFmtId="0" fontId="12" fillId="0" borderId="18" xfId="0" applyFont="1" applyBorder="1"/>
    <xf numFmtId="0" fontId="3" fillId="2" borderId="19" xfId="0" applyFont="1" applyFill="1" applyBorder="1" applyAlignment="1">
      <alignment vertical="center" wrapText="1"/>
    </xf>
    <xf numFmtId="0" fontId="3" fillId="2" borderId="20" xfId="0" applyFont="1" applyFill="1" applyBorder="1" applyAlignment="1">
      <alignment vertical="center" wrapText="1"/>
    </xf>
    <xf numFmtId="0" fontId="11" fillId="0" borderId="21" xfId="0" applyFont="1" applyBorder="1" applyAlignment="1">
      <alignment vertical="center"/>
    </xf>
    <xf numFmtId="0" fontId="11" fillId="0" borderId="22" xfId="0" applyFont="1" applyBorder="1" applyAlignment="1">
      <alignment vertical="center"/>
    </xf>
    <xf numFmtId="0" fontId="3" fillId="2" borderId="23" xfId="0" applyFont="1" applyFill="1" applyBorder="1" applyAlignment="1">
      <alignment vertical="center" wrapText="1"/>
    </xf>
    <xf numFmtId="0" fontId="12" fillId="2" borderId="1" xfId="0" applyFont="1" applyFill="1" applyBorder="1" applyAlignment="1">
      <alignment vertical="center" wrapText="1"/>
    </xf>
    <xf numFmtId="0" fontId="3" fillId="2" borderId="11" xfId="0" applyFont="1" applyFill="1" applyBorder="1" applyAlignment="1">
      <alignment vertical="center" wrapText="1"/>
    </xf>
    <xf numFmtId="0" fontId="11" fillId="0" borderId="14" xfId="0" applyFont="1" applyBorder="1" applyAlignment="1">
      <alignment vertical="center"/>
    </xf>
    <xf numFmtId="0" fontId="11" fillId="0" borderId="18" xfId="0" applyFont="1" applyBorder="1" applyAlignment="1">
      <alignment vertical="center"/>
    </xf>
    <xf numFmtId="0" fontId="12" fillId="2" borderId="26" xfId="0" applyFont="1" applyFill="1" applyBorder="1" applyAlignment="1">
      <alignment vertical="center" wrapText="1"/>
    </xf>
    <xf numFmtId="0" fontId="12" fillId="0" borderId="26" xfId="0" applyFont="1" applyBorder="1"/>
    <xf numFmtId="0" fontId="12" fillId="2" borderId="10" xfId="0" applyFont="1" applyFill="1" applyBorder="1" applyAlignment="1">
      <alignment vertical="center" wrapText="1"/>
    </xf>
    <xf numFmtId="0" fontId="3" fillId="2" borderId="27" xfId="0" applyFont="1" applyFill="1" applyBorder="1" applyAlignment="1">
      <alignment vertical="center" wrapText="1"/>
    </xf>
    <xf numFmtId="0" fontId="12" fillId="0" borderId="16" xfId="0" applyFont="1" applyBorder="1" applyAlignment="1">
      <alignment vertical="center"/>
    </xf>
    <xf numFmtId="0" fontId="11" fillId="0" borderId="26" xfId="0" applyFont="1" applyBorder="1" applyAlignment="1">
      <alignment vertical="center"/>
    </xf>
    <xf numFmtId="0" fontId="12" fillId="0" borderId="10" xfId="0" applyFont="1" applyBorder="1" applyAlignment="1">
      <alignment vertical="center" wrapText="1"/>
    </xf>
    <xf numFmtId="0" fontId="3" fillId="0" borderId="27" xfId="0" applyFont="1" applyBorder="1" applyAlignment="1">
      <alignment vertical="center" wrapText="1"/>
    </xf>
    <xf numFmtId="0" fontId="3" fillId="0" borderId="15" xfId="0" applyFont="1" applyBorder="1" applyAlignment="1">
      <alignment vertical="center" wrapText="1"/>
    </xf>
    <xf numFmtId="0" fontId="3" fillId="0" borderId="19" xfId="0" applyFont="1" applyBorder="1" applyAlignment="1">
      <alignment vertical="center" wrapText="1"/>
    </xf>
    <xf numFmtId="0" fontId="11" fillId="0" borderId="29" xfId="0" applyFont="1" applyBorder="1" applyAlignment="1">
      <alignment vertical="center"/>
    </xf>
    <xf numFmtId="0" fontId="11" fillId="0" borderId="30" xfId="0" applyFont="1" applyBorder="1" applyAlignment="1">
      <alignment vertical="center"/>
    </xf>
    <xf numFmtId="0" fontId="12" fillId="2" borderId="30" xfId="0" applyFont="1" applyFill="1" applyBorder="1" applyAlignment="1">
      <alignment vertical="center" wrapText="1"/>
    </xf>
    <xf numFmtId="0" fontId="12" fillId="0" borderId="30" xfId="0" applyFont="1" applyBorder="1"/>
    <xf numFmtId="0" fontId="3" fillId="0" borderId="31" xfId="0" applyFont="1" applyBorder="1" applyAlignment="1">
      <alignment vertical="center" wrapText="1"/>
    </xf>
    <xf numFmtId="0" fontId="13" fillId="0" borderId="0" xfId="0" applyFont="1"/>
    <xf numFmtId="0" fontId="0" fillId="0" borderId="0" xfId="0" applyAlignment="1">
      <alignment horizontal="center"/>
    </xf>
    <xf numFmtId="0" fontId="15" fillId="2" borderId="0" xfId="0" applyFont="1" applyFill="1" applyAlignment="1">
      <alignment vertical="top" wrapText="1" readingOrder="1"/>
    </xf>
    <xf numFmtId="0" fontId="3" fillId="0" borderId="33" xfId="0" applyFont="1" applyBorder="1"/>
    <xf numFmtId="0" fontId="3" fillId="0" borderId="0" xfId="0" applyFont="1" applyAlignment="1">
      <alignment horizontal="center" vertical="center"/>
    </xf>
    <xf numFmtId="0" fontId="3" fillId="0" borderId="34" xfId="0" applyFont="1" applyBorder="1" applyAlignment="1">
      <alignment horizontal="center" vertical="center"/>
    </xf>
    <xf numFmtId="0" fontId="3" fillId="0" borderId="0" xfId="0" applyFont="1"/>
    <xf numFmtId="0" fontId="3" fillId="0" borderId="0" xfId="0" applyFont="1" applyAlignment="1">
      <alignment horizontal="left"/>
    </xf>
    <xf numFmtId="0" fontId="3" fillId="0" borderId="34" xfId="0" applyFont="1" applyBorder="1" applyAlignment="1">
      <alignment horizontal="center"/>
    </xf>
    <xf numFmtId="0" fontId="12" fillId="0" borderId="36" xfId="0" applyFont="1" applyBorder="1"/>
    <xf numFmtId="0" fontId="12" fillId="0" borderId="37" xfId="0" applyFont="1" applyBorder="1"/>
    <xf numFmtId="0" fontId="12" fillId="0" borderId="38" xfId="0" applyFont="1" applyBorder="1" applyAlignment="1">
      <alignment horizontal="center"/>
    </xf>
    <xf numFmtId="0" fontId="17" fillId="3" borderId="2" xfId="0" applyFont="1" applyFill="1" applyBorder="1" applyAlignment="1">
      <alignment horizontal="center" vertical="center" wrapText="1"/>
    </xf>
    <xf numFmtId="0" fontId="18" fillId="3" borderId="40" xfId="0" applyFont="1" applyFill="1" applyBorder="1" applyAlignment="1">
      <alignment horizontal="center" vertical="center" wrapText="1"/>
    </xf>
    <xf numFmtId="0" fontId="18" fillId="3" borderId="41" xfId="0" applyFont="1" applyFill="1" applyBorder="1" applyAlignment="1">
      <alignment horizontal="center" vertical="center" wrapText="1"/>
    </xf>
    <xf numFmtId="0" fontId="3" fillId="0" borderId="42" xfId="0" applyFont="1" applyBorder="1" applyAlignment="1">
      <alignment horizontal="left" vertical="center" wrapText="1"/>
    </xf>
    <xf numFmtId="0" fontId="12" fillId="0" borderId="43"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44" xfId="0" applyFont="1" applyBorder="1" applyAlignment="1">
      <alignment horizontal="center" vertical="center" wrapText="1"/>
    </xf>
    <xf numFmtId="0" fontId="3" fillId="0" borderId="4" xfId="0" applyFont="1" applyBorder="1" applyAlignment="1">
      <alignment horizontal="left" vertical="center" wrapText="1"/>
    </xf>
    <xf numFmtId="0" fontId="12" fillId="0" borderId="1" xfId="0" applyFont="1" applyBorder="1" applyAlignment="1">
      <alignment horizontal="left" vertical="center" wrapText="1"/>
    </xf>
    <xf numFmtId="0" fontId="3" fillId="0" borderId="11" xfId="0" applyFont="1" applyBorder="1" applyAlignment="1">
      <alignment horizontal="center" vertical="center" wrapText="1"/>
    </xf>
    <xf numFmtId="0" fontId="12" fillId="0" borderId="45" xfId="0" applyFont="1" applyBorder="1"/>
    <xf numFmtId="0" fontId="12" fillId="0" borderId="46" xfId="0" applyFont="1" applyBorder="1"/>
    <xf numFmtId="0" fontId="12" fillId="0" borderId="47" xfId="0" applyFont="1" applyBorder="1" applyAlignment="1">
      <alignment horizontal="center"/>
    </xf>
    <xf numFmtId="0" fontId="12" fillId="0" borderId="33" xfId="0" applyFont="1" applyBorder="1"/>
    <xf numFmtId="0" fontId="12" fillId="0" borderId="0" xfId="0" applyFont="1"/>
    <xf numFmtId="0" fontId="12" fillId="0" borderId="34" xfId="0" applyFont="1" applyBorder="1" applyAlignment="1">
      <alignment horizont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xf>
    <xf numFmtId="0" fontId="0" fillId="2" borderId="0" xfId="0" applyFill="1"/>
    <xf numFmtId="0" fontId="5" fillId="0" borderId="33" xfId="0" applyFont="1" applyBorder="1" applyAlignment="1">
      <alignment horizontal="right" vertical="center" textRotation="90"/>
    </xf>
    <xf numFmtId="0" fontId="12" fillId="0" borderId="0" xfId="0" applyFont="1" applyAlignment="1">
      <alignment horizontal="center" vertical="center" wrapText="1"/>
    </xf>
    <xf numFmtId="0" fontId="9" fillId="4" borderId="1" xfId="0" applyFont="1" applyFill="1" applyBorder="1" applyAlignment="1">
      <alignment horizontal="center" vertical="center"/>
    </xf>
    <xf numFmtId="0" fontId="9" fillId="4" borderId="50" xfId="0" applyFont="1" applyFill="1" applyBorder="1" applyAlignment="1">
      <alignment horizontal="center" vertical="center"/>
    </xf>
    <xf numFmtId="0" fontId="12" fillId="4" borderId="1" xfId="0" applyFont="1" applyFill="1" applyBorder="1" applyAlignment="1">
      <alignment horizontal="center"/>
    </xf>
    <xf numFmtId="0" fontId="12" fillId="0" borderId="51" xfId="0" applyFont="1" applyBorder="1" applyAlignment="1">
      <alignment horizontal="center" vertical="center" wrapText="1"/>
    </xf>
    <xf numFmtId="0" fontId="12" fillId="6"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9" fillId="4" borderId="1" xfId="0" applyFont="1" applyFill="1" applyBorder="1" applyAlignment="1">
      <alignment vertical="center"/>
    </xf>
    <xf numFmtId="0" fontId="12" fillId="0" borderId="1" xfId="0" applyFont="1" applyBorder="1" applyAlignment="1">
      <alignment vertical="center"/>
    </xf>
    <xf numFmtId="0" fontId="0" fillId="0" borderId="34" xfId="0" applyBorder="1" applyAlignment="1">
      <alignment horizontal="center"/>
    </xf>
    <xf numFmtId="0" fontId="7" fillId="0" borderId="33" xfId="0" applyFont="1" applyBorder="1"/>
    <xf numFmtId="0" fontId="0" fillId="0" borderId="33" xfId="0" applyBorder="1"/>
    <xf numFmtId="0" fontId="18" fillId="3" borderId="2" xfId="0" applyFont="1" applyFill="1" applyBorder="1" applyAlignment="1">
      <alignment horizontal="center" vertical="center" wrapText="1"/>
    </xf>
    <xf numFmtId="0" fontId="19" fillId="3" borderId="41" xfId="0" applyFont="1" applyFill="1" applyBorder="1" applyAlignment="1">
      <alignment horizontal="center" vertical="center" wrapText="1"/>
    </xf>
    <xf numFmtId="0" fontId="0" fillId="0" borderId="0" xfId="0" applyAlignment="1">
      <alignment wrapText="1"/>
    </xf>
    <xf numFmtId="0" fontId="3"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43" xfId="0" applyFont="1" applyBorder="1" applyAlignment="1">
      <alignment horizontal="center" vertical="center" wrapText="1"/>
    </xf>
    <xf numFmtId="0" fontId="20" fillId="0" borderId="43" xfId="0" applyFont="1" applyBorder="1" applyAlignment="1">
      <alignment horizontal="center" vertical="center" wrapText="1"/>
    </xf>
    <xf numFmtId="0" fontId="20" fillId="0" borderId="52" xfId="0" applyFont="1" applyBorder="1" applyAlignment="1">
      <alignment horizontal="center" vertical="center" wrapText="1"/>
    </xf>
    <xf numFmtId="0" fontId="21" fillId="0" borderId="44" xfId="0" applyFont="1" applyBorder="1" applyAlignment="1">
      <alignment horizontal="center" vertical="center" wrapText="1"/>
    </xf>
    <xf numFmtId="0" fontId="3" fillId="0" borderId="4" xfId="0" applyFont="1" applyBorder="1" applyAlignment="1">
      <alignment horizontal="center" vertical="center" wrapText="1"/>
    </xf>
    <xf numFmtId="0" fontId="2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1" xfId="0" applyFont="1" applyBorder="1" applyAlignment="1">
      <alignment horizontal="center" vertical="center" wrapText="1"/>
    </xf>
    <xf numFmtId="0" fontId="9" fillId="0" borderId="0" xfId="0" applyFont="1" applyAlignment="1">
      <alignment horizontal="center"/>
    </xf>
    <xf numFmtId="0" fontId="12" fillId="0" borderId="53" xfId="0" applyFont="1" applyBorder="1" applyAlignment="1">
      <alignment vertical="center"/>
    </xf>
    <xf numFmtId="0" fontId="0" fillId="0" borderId="38" xfId="0" applyBorder="1" applyAlignment="1">
      <alignment horizontal="center"/>
    </xf>
    <xf numFmtId="0" fontId="23" fillId="0" borderId="0" xfId="0" applyFont="1" applyAlignment="1">
      <alignment horizontal="center" vertical="center" wrapText="1"/>
    </xf>
    <xf numFmtId="0" fontId="23" fillId="0" borderId="0" xfId="0" applyFont="1"/>
    <xf numFmtId="0" fontId="23" fillId="0" borderId="0" xfId="0" applyFont="1" applyAlignment="1">
      <alignment horizontal="center"/>
    </xf>
    <xf numFmtId="0" fontId="23" fillId="0" borderId="54" xfId="0" applyFont="1" applyBorder="1"/>
    <xf numFmtId="0" fontId="23" fillId="0" borderId="54" xfId="0" applyFont="1" applyBorder="1" applyAlignment="1">
      <alignment horizontal="center"/>
    </xf>
    <xf numFmtId="0" fontId="23" fillId="0" borderId="4" xfId="0" applyFont="1" applyBorder="1" applyAlignment="1">
      <alignment horizontal="center" vertical="center" wrapText="1"/>
    </xf>
    <xf numFmtId="0" fontId="23" fillId="0" borderId="34" xfId="0" applyFont="1" applyBorder="1" applyAlignment="1">
      <alignment horizontal="center" vertical="center" wrapText="1"/>
    </xf>
    <xf numFmtId="0" fontId="25" fillId="3" borderId="2" xfId="0" applyFont="1" applyFill="1" applyBorder="1" applyAlignment="1">
      <alignment horizontal="center" vertical="center" wrapText="1"/>
    </xf>
    <xf numFmtId="0" fontId="25" fillId="3" borderId="40" xfId="0" applyFont="1" applyFill="1" applyBorder="1" applyAlignment="1">
      <alignment horizontal="center" vertical="center" wrapText="1"/>
    </xf>
    <xf numFmtId="0" fontId="25" fillId="3" borderId="40" xfId="0" applyFont="1" applyFill="1" applyBorder="1" applyAlignment="1">
      <alignment horizontal="center" vertical="center" textRotation="90" wrapText="1"/>
    </xf>
    <xf numFmtId="0" fontId="25" fillId="3" borderId="41" xfId="0" applyFont="1" applyFill="1" applyBorder="1" applyAlignment="1">
      <alignment horizontal="center" vertical="center" wrapText="1"/>
    </xf>
    <xf numFmtId="0" fontId="23" fillId="0" borderId="42" xfId="0" applyFont="1" applyBorder="1" applyAlignment="1">
      <alignment horizontal="center" vertical="center" wrapText="1"/>
    </xf>
    <xf numFmtId="0" fontId="23" fillId="0" borderId="43" xfId="0" applyFont="1" applyBorder="1" applyAlignment="1">
      <alignment horizontal="center" vertical="center" wrapText="1"/>
    </xf>
    <xf numFmtId="0" fontId="23" fillId="0" borderId="43" xfId="0" applyFont="1" applyBorder="1" applyAlignment="1">
      <alignment horizontal="center" vertical="center" textRotation="90" wrapText="1"/>
    </xf>
    <xf numFmtId="0" fontId="23" fillId="0" borderId="44"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horizontal="center" vertical="center" textRotation="90" wrapText="1"/>
    </xf>
    <xf numFmtId="0" fontId="23" fillId="0" borderId="11" xfId="0" applyFont="1" applyBorder="1" applyAlignment="1">
      <alignment horizontal="center" vertical="center" wrapText="1"/>
    </xf>
    <xf numFmtId="0" fontId="23" fillId="0" borderId="33" xfId="0" applyFont="1" applyBorder="1" applyAlignment="1">
      <alignment horizontal="center" vertical="center" wrapText="1"/>
    </xf>
    <xf numFmtId="0" fontId="24" fillId="4"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3" fillId="4" borderId="1" xfId="0" applyFont="1" applyFill="1" applyBorder="1" applyAlignment="1">
      <alignment horizontal="center"/>
    </xf>
    <xf numFmtId="0" fontId="23" fillId="0" borderId="51" xfId="0" applyFont="1" applyBorder="1" applyAlignment="1">
      <alignment horizontal="center" vertical="center" wrapText="1"/>
    </xf>
    <xf numFmtId="0" fontId="23" fillId="6" borderId="1" xfId="0" applyFont="1" applyFill="1" applyBorder="1" applyAlignment="1">
      <alignment horizontal="center" vertical="center"/>
    </xf>
    <xf numFmtId="0" fontId="23" fillId="7" borderId="1" xfId="0" applyFont="1" applyFill="1" applyBorder="1" applyAlignment="1">
      <alignment horizontal="center" vertical="center"/>
    </xf>
    <xf numFmtId="0" fontId="23" fillId="8" borderId="1" xfId="0" applyFont="1" applyFill="1" applyBorder="1" applyAlignment="1">
      <alignment horizontal="center" vertical="center"/>
    </xf>
    <xf numFmtId="0" fontId="23" fillId="9" borderId="1" xfId="0" applyFont="1" applyFill="1" applyBorder="1" applyAlignment="1">
      <alignment horizontal="center" vertical="center"/>
    </xf>
    <xf numFmtId="0" fontId="23" fillId="0" borderId="36" xfId="0" applyFont="1" applyBorder="1" applyAlignment="1">
      <alignment horizontal="center" vertical="center" wrapText="1"/>
    </xf>
    <xf numFmtId="0" fontId="23" fillId="0" borderId="37" xfId="0" applyFont="1" applyBorder="1" applyAlignment="1">
      <alignment horizontal="center" vertical="center" wrapText="1"/>
    </xf>
    <xf numFmtId="0" fontId="23" fillId="0" borderId="37" xfId="0" applyFont="1" applyBorder="1"/>
    <xf numFmtId="0" fontId="23" fillId="0" borderId="38" xfId="0" applyFont="1" applyBorder="1" applyAlignment="1">
      <alignment horizontal="center" vertical="center" wrapText="1"/>
    </xf>
    <xf numFmtId="0" fontId="24" fillId="0" borderId="0" xfId="0" applyFont="1"/>
    <xf numFmtId="0" fontId="23" fillId="0" borderId="4" xfId="0" applyFont="1" applyBorder="1" applyAlignment="1">
      <alignment horizontal="center" vertical="center" wrapText="1"/>
    </xf>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5" fillId="0" borderId="2" xfId="0" applyFont="1" applyBorder="1" applyAlignment="1">
      <alignment horizontal="center"/>
    </xf>
    <xf numFmtId="0" fontId="3" fillId="0" borderId="3" xfId="0" applyFont="1" applyBorder="1" applyAlignment="1">
      <alignment horizontal="left" vertical="center"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Border="1" applyAlignment="1">
      <alignment horizontal="left" vertical="center" wrapText="1"/>
    </xf>
    <xf numFmtId="0" fontId="9" fillId="0" borderId="6" xfId="0" applyFont="1" applyBorder="1" applyAlignment="1">
      <alignment horizontal="center" vertical="center"/>
    </xf>
    <xf numFmtId="0" fontId="5" fillId="0" borderId="7" xfId="0" applyFont="1" applyBorder="1" applyAlignment="1">
      <alignment horizontal="left" wrapText="1"/>
    </xf>
    <xf numFmtId="0" fontId="9" fillId="0" borderId="6" xfId="0" applyFont="1" applyBorder="1" applyAlignment="1">
      <alignment horizontal="center" vertical="center" wrapText="1"/>
    </xf>
    <xf numFmtId="0" fontId="10" fillId="0" borderId="8"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1" fillId="0" borderId="24" xfId="0" applyFont="1" applyBorder="1" applyAlignment="1">
      <alignment vertical="center"/>
    </xf>
    <xf numFmtId="0" fontId="11" fillId="0" borderId="25" xfId="0" applyFont="1" applyBorder="1" applyAlignment="1">
      <alignment vertical="center"/>
    </xf>
    <xf numFmtId="0" fontId="11" fillId="0" borderId="28" xfId="0" applyFont="1" applyBorder="1" applyAlignment="1">
      <alignment vertical="center"/>
    </xf>
    <xf numFmtId="0" fontId="14" fillId="2" borderId="6" xfId="0" applyFont="1" applyFill="1" applyBorder="1" applyAlignment="1">
      <alignment horizontal="left" vertical="top" wrapText="1" readingOrder="1"/>
    </xf>
    <xf numFmtId="0" fontId="16" fillId="0" borderId="32" xfId="0" applyFont="1" applyBorder="1" applyAlignment="1">
      <alignment horizontal="center" vertical="center"/>
    </xf>
    <xf numFmtId="0" fontId="3" fillId="0" borderId="35" xfId="0" applyFont="1" applyBorder="1" applyAlignment="1">
      <alignment horizontal="left" vertical="center" wrapText="1"/>
    </xf>
    <xf numFmtId="0" fontId="17" fillId="3" borderId="2" xfId="0" applyFont="1" applyFill="1" applyBorder="1" applyAlignment="1">
      <alignment horizontal="center" vertical="center" wrapText="1"/>
    </xf>
    <xf numFmtId="0" fontId="9" fillId="0" borderId="39" xfId="0" applyFont="1" applyBorder="1" applyAlignment="1">
      <alignment horizontal="center" vertical="center"/>
    </xf>
    <xf numFmtId="0" fontId="17" fillId="3" borderId="40" xfId="0" applyFont="1" applyFill="1" applyBorder="1" applyAlignment="1">
      <alignment horizontal="center" vertical="center" wrapText="1"/>
    </xf>
    <xf numFmtId="0" fontId="11" fillId="0" borderId="43" xfId="0" applyFont="1" applyBorder="1" applyAlignment="1">
      <alignment horizontal="left" vertical="center" wrapText="1"/>
    </xf>
    <xf numFmtId="0" fontId="11" fillId="0" borderId="1" xfId="0" applyFont="1" applyBorder="1" applyAlignment="1">
      <alignment horizontal="left" vertical="center" wrapText="1"/>
    </xf>
    <xf numFmtId="0" fontId="9" fillId="2" borderId="0" xfId="0" applyFont="1" applyFill="1" applyBorder="1" applyAlignment="1">
      <alignment horizontal="center"/>
    </xf>
    <xf numFmtId="0" fontId="9" fillId="0" borderId="48" xfId="0" applyFont="1" applyBorder="1" applyAlignment="1">
      <alignment horizontal="center"/>
    </xf>
    <xf numFmtId="0" fontId="5" fillId="0" borderId="49" xfId="0" applyFont="1" applyBorder="1" applyAlignment="1">
      <alignment horizontal="right" vertical="center" textRotation="90"/>
    </xf>
    <xf numFmtId="0" fontId="9" fillId="4" borderId="1" xfId="0" applyFont="1" applyFill="1" applyBorder="1" applyAlignment="1">
      <alignment horizontal="center" vertical="center" wrapText="1"/>
    </xf>
    <xf numFmtId="0" fontId="5" fillId="0" borderId="0" xfId="0" applyFont="1" applyBorder="1" applyAlignment="1">
      <alignment horizontal="right" vertical="center" textRotation="90"/>
    </xf>
    <xf numFmtId="0" fontId="12" fillId="0" borderId="1" xfId="0" applyFont="1" applyBorder="1" applyAlignment="1">
      <alignment horizontal="center" vertical="center" wrapText="1"/>
    </xf>
    <xf numFmtId="0" fontId="9" fillId="4" borderId="1" xfId="0" applyFont="1" applyFill="1" applyBorder="1" applyAlignment="1">
      <alignment horizontal="center" vertical="center"/>
    </xf>
    <xf numFmtId="0" fontId="12" fillId="4" borderId="1" xfId="0" applyFont="1" applyFill="1" applyBorder="1" applyAlignment="1">
      <alignment horizont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8" borderId="11" xfId="0" applyFont="1" applyFill="1" applyBorder="1" applyAlignment="1">
      <alignment horizontal="center" vertical="center"/>
    </xf>
    <xf numFmtId="0" fontId="12" fillId="9" borderId="1" xfId="0" applyFont="1" applyFill="1" applyBorder="1" applyAlignment="1">
      <alignment horizontal="center" vertical="center"/>
    </xf>
    <xf numFmtId="0" fontId="2" fillId="2" borderId="6" xfId="0" applyFont="1" applyFill="1" applyBorder="1" applyAlignment="1">
      <alignment horizontal="left" vertical="top" wrapText="1" readingOrder="1"/>
    </xf>
    <xf numFmtId="0" fontId="9" fillId="0" borderId="35" xfId="0" applyFont="1" applyBorder="1" applyAlignment="1">
      <alignment horizontal="center" vertical="center"/>
    </xf>
    <xf numFmtId="0" fontId="5" fillId="0" borderId="33" xfId="0" applyFont="1" applyBorder="1"/>
    <xf numFmtId="0" fontId="5" fillId="0" borderId="33" xfId="0" applyFont="1" applyBorder="1" applyAlignment="1">
      <alignment vertical="center" wrapText="1"/>
    </xf>
    <xf numFmtId="0" fontId="18" fillId="3" borderId="40" xfId="0" applyFont="1" applyFill="1" applyBorder="1" applyAlignment="1">
      <alignment horizontal="center" vertical="center" wrapText="1"/>
    </xf>
    <xf numFmtId="0" fontId="11" fillId="0" borderId="43" xfId="0" applyFont="1" applyBorder="1" applyAlignment="1">
      <alignment horizontal="center" vertical="center" wrapText="1"/>
    </xf>
    <xf numFmtId="0" fontId="12" fillId="0" borderId="43" xfId="0" applyFont="1" applyBorder="1" applyAlignment="1">
      <alignment horizontal="center" vertical="center" wrapText="1"/>
    </xf>
    <xf numFmtId="0" fontId="11" fillId="0" borderId="1" xfId="0" applyFont="1" applyBorder="1" applyAlignment="1">
      <alignment horizontal="center" vertical="center" wrapText="1"/>
    </xf>
    <xf numFmtId="0" fontId="9" fillId="2" borderId="48" xfId="0" applyFont="1" applyFill="1" applyBorder="1" applyAlignment="1">
      <alignment horizontal="center"/>
    </xf>
    <xf numFmtId="0" fontId="12" fillId="6" borderId="53" xfId="0" applyFont="1" applyFill="1" applyBorder="1" applyAlignment="1">
      <alignment horizontal="center" vertical="center"/>
    </xf>
    <xf numFmtId="0" fontId="12" fillId="6" borderId="1" xfId="0" applyFont="1" applyFill="1" applyBorder="1" applyAlignment="1">
      <alignment horizontal="center" vertical="center"/>
    </xf>
    <xf numFmtId="0" fontId="2" fillId="0" borderId="1" xfId="0" applyFont="1" applyBorder="1" applyAlignment="1">
      <alignment vertical="center"/>
    </xf>
    <xf numFmtId="0" fontId="2" fillId="0" borderId="32" xfId="0" applyFont="1" applyBorder="1" applyAlignment="1">
      <alignment horizontal="left" vertical="top" wrapText="1"/>
    </xf>
    <xf numFmtId="0" fontId="23" fillId="0" borderId="4" xfId="0" applyFont="1" applyBorder="1" applyAlignment="1">
      <alignment horizontal="center" vertical="center" wrapText="1"/>
    </xf>
    <xf numFmtId="0" fontId="24" fillId="0" borderId="33" xfId="0" applyFont="1" applyBorder="1" applyAlignment="1">
      <alignment horizontal="center" vertical="top" wrapText="1"/>
    </xf>
    <xf numFmtId="0" fontId="24" fillId="2" borderId="0" xfId="0" applyFont="1" applyFill="1" applyBorder="1" applyAlignment="1">
      <alignment horizontal="center"/>
    </xf>
    <xf numFmtId="0" fontId="24" fillId="0" borderId="48" xfId="0" applyFont="1" applyBorder="1" applyAlignment="1">
      <alignment horizontal="center"/>
    </xf>
    <xf numFmtId="0" fontId="24" fillId="0" borderId="55" xfId="0" applyFont="1" applyBorder="1" applyAlignment="1">
      <alignment horizontal="right" vertical="center" textRotation="90"/>
    </xf>
    <xf numFmtId="0" fontId="24" fillId="4"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4" fillId="4" borderId="1" xfId="0" applyFont="1" applyFill="1" applyBorder="1" applyAlignment="1">
      <alignment horizontal="center" vertical="center"/>
    </xf>
    <xf numFmtId="0" fontId="23" fillId="4" borderId="1" xfId="0" applyFont="1" applyFill="1" applyBorder="1" applyAlignment="1">
      <alignment horizontal="center"/>
    </xf>
    <xf numFmtId="0" fontId="23" fillId="6" borderId="1" xfId="0" applyFont="1" applyFill="1" applyBorder="1" applyAlignment="1">
      <alignment horizontal="center" vertical="center"/>
    </xf>
    <xf numFmtId="0" fontId="23" fillId="9" borderId="1" xfId="0" applyFont="1" applyFill="1" applyBorder="1" applyAlignment="1">
      <alignment horizontal="center" vertical="center"/>
    </xf>
    <xf numFmtId="0" fontId="23" fillId="0" borderId="1" xfId="0" applyFont="1" applyBorder="1" applyAlignment="1">
      <alignment horizontal="center" vertical="center"/>
    </xf>
    <xf numFmtId="0" fontId="23" fillId="8" borderId="1" xfId="0" applyFont="1" applyFill="1" applyBorder="1" applyAlignment="1">
      <alignment horizontal="center" vertical="center"/>
    </xf>
    <xf numFmtId="0" fontId="23" fillId="7" borderId="1" xfId="0" applyFont="1" applyFill="1" applyBorder="1" applyAlignment="1">
      <alignment horizontal="center" vertical="center"/>
    </xf>
  </cellXfs>
  <cellStyles count="1">
    <cellStyle name="Normal" xfId="0" builtinId="0"/>
  </cellStyles>
  <dxfs count="30">
    <dxf>
      <fill>
        <patternFill patternType="solid">
          <fgColor indexed="64"/>
          <bgColor rgb="FF92D050"/>
        </patternFill>
      </fill>
    </dxf>
    <dxf>
      <fill>
        <patternFill patternType="solid">
          <fgColor indexed="64"/>
          <bgColor rgb="FFFFFF00"/>
        </patternFill>
      </fill>
    </dxf>
    <dxf>
      <fill>
        <patternFill patternType="solid">
          <fgColor indexed="64"/>
          <bgColor rgb="FFF3BA2D"/>
        </patternFill>
      </fill>
    </dxf>
    <dxf>
      <font>
        <color rgb="FF9C0006"/>
      </font>
      <fill>
        <patternFill patternType="solid">
          <fgColor indexed="64"/>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patternType="solid">
          <fgColor indexed="64"/>
          <bgColor rgb="FF92D050"/>
        </patternFill>
      </fill>
    </dxf>
    <dxf>
      <fill>
        <patternFill patternType="solid">
          <fgColor indexed="64"/>
          <bgColor rgb="FFFFFF00"/>
        </patternFill>
      </fill>
    </dxf>
    <dxf>
      <fill>
        <patternFill patternType="solid">
          <fgColor indexed="64"/>
          <bgColor rgb="FFEFAE2D"/>
        </patternFill>
      </fill>
    </dxf>
    <dxf>
      <font>
        <color rgb="FF9C0006"/>
      </font>
      <fill>
        <patternFill patternType="solid">
          <fgColor indexed="64"/>
          <bgColor rgb="FFFF0000"/>
        </patternFill>
      </fill>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patternType="solid">
          <fgColor indexed="64"/>
          <bgColor rgb="FF92D050"/>
        </patternFill>
      </fill>
    </dxf>
    <dxf>
      <fill>
        <patternFill patternType="solid">
          <fgColor indexed="64"/>
          <bgColor rgb="FFFFFF00"/>
        </patternFill>
      </fill>
    </dxf>
    <dxf>
      <fill>
        <patternFill patternType="solid">
          <fgColor indexed="64"/>
          <bgColor rgb="FFF3BA2D"/>
        </patternFill>
      </fill>
    </dxf>
    <dxf>
      <font>
        <color rgb="FF9C0006"/>
      </font>
      <fill>
        <patternFill patternType="solid">
          <fgColor indexed="64"/>
          <bgColor rgb="FFFF0000"/>
        </patternFill>
      </fill>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2745360</xdr:colOff>
      <xdr:row>2</xdr:row>
      <xdr:rowOff>380520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8400" y="730080"/>
          <a:ext cx="2689200" cy="8982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3436200</xdr:colOff>
      <xdr:row>2</xdr:row>
      <xdr:rowOff>593280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84360" y="478800"/>
          <a:ext cx="3123360" cy="12574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1</xdr:col>
      <xdr:colOff>2657160</xdr:colOff>
      <xdr:row>2</xdr:row>
      <xdr:rowOff>431640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13720" y="333360"/>
          <a:ext cx="2437920" cy="8697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1</xdr:col>
      <xdr:colOff>2685600</xdr:colOff>
      <xdr:row>3</xdr:row>
      <xdr:rowOff>12960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3480" y="285480"/>
          <a:ext cx="2580840" cy="8798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1</xdr:col>
      <xdr:colOff>3156480</xdr:colOff>
      <xdr:row>3</xdr:row>
      <xdr:rowOff>203760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396360" y="375480"/>
          <a:ext cx="3061080" cy="108576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9C6DEB2-8B40-4886-BA47-250BCF4580E7}">
  <we:reference id="wa200009404" version="1.0.0.8" store="en-US" storeType="OMEX"/>
  <we:alternateReferences>
    <we:reference id="WA200009404" version="1.0.0.8" store="" storeType="OMEX"/>
  </we:alternateReferences>
  <we:properties>
    <we:property name="claude.fileId" value="&quot;07e236de-5a8a-405a-a900-9b1ac3a70962&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0" zoomScale="70" zoomScaleNormal="70" workbookViewId="0">
      <selection activeCell="B8" sqref="B8:F8"/>
    </sheetView>
  </sheetViews>
  <sheetFormatPr baseColWidth="10" defaultColWidth="10.6640625" defaultRowHeight="13.2" x14ac:dyDescent="0.25"/>
  <cols>
    <col min="1" max="1" width="2.77734375" customWidth="1"/>
    <col min="2" max="2" width="42" customWidth="1"/>
    <col min="3" max="3" width="71.44140625" customWidth="1"/>
    <col min="4" max="4" width="36.77734375" customWidth="1"/>
    <col min="5" max="5" width="28.5546875" customWidth="1"/>
    <col min="6" max="6" width="35.77734375" customWidth="1"/>
    <col min="7" max="7" width="2.77734375" customWidth="1"/>
  </cols>
  <sheetData>
    <row r="1" spans="2:6" ht="14.25" customHeight="1" x14ac:dyDescent="0.25"/>
    <row r="2" spans="2:6" ht="84" customHeight="1" x14ac:dyDescent="0.25">
      <c r="B2" s="140"/>
      <c r="C2" s="141" t="s">
        <v>0</v>
      </c>
      <c r="D2" s="141"/>
      <c r="E2" s="141"/>
      <c r="F2" s="142" t="s">
        <v>1</v>
      </c>
    </row>
    <row r="3" spans="2:6" ht="42.75" customHeight="1" x14ac:dyDescent="0.25">
      <c r="B3" s="140"/>
      <c r="C3" s="141"/>
      <c r="D3" s="141"/>
      <c r="E3" s="141"/>
      <c r="F3" s="142"/>
    </row>
    <row r="4" spans="2:6" ht="41.25" customHeight="1" x14ac:dyDescent="0.25">
      <c r="B4" s="140"/>
      <c r="C4" s="141"/>
      <c r="D4" s="141"/>
      <c r="E4" s="141"/>
      <c r="F4" s="142"/>
    </row>
    <row r="5" spans="2:6" ht="37.5" customHeight="1" x14ac:dyDescent="0.25">
      <c r="B5" s="1"/>
      <c r="C5" s="2"/>
      <c r="D5" s="2"/>
      <c r="E5" s="2"/>
      <c r="F5" s="2"/>
    </row>
    <row r="6" spans="2:6" ht="21" customHeight="1" x14ac:dyDescent="0.3">
      <c r="B6" s="143" t="s">
        <v>2</v>
      </c>
      <c r="C6" s="143"/>
      <c r="D6" s="143"/>
      <c r="E6" s="143"/>
      <c r="F6" s="143"/>
    </row>
    <row r="7" spans="2:6" ht="78.75" customHeight="1" x14ac:dyDescent="0.25">
      <c r="B7" s="144" t="s">
        <v>3</v>
      </c>
      <c r="C7" s="144"/>
      <c r="D7" s="144"/>
      <c r="E7" s="144"/>
      <c r="F7" s="144"/>
    </row>
    <row r="8" spans="2:6" ht="34.5" customHeight="1" x14ac:dyDescent="0.25">
      <c r="B8" s="145" t="s">
        <v>4</v>
      </c>
      <c r="C8" s="145"/>
      <c r="D8" s="145"/>
      <c r="E8" s="145"/>
      <c r="F8" s="145"/>
    </row>
    <row r="9" spans="2:6" ht="34.5" customHeight="1" x14ac:dyDescent="0.25">
      <c r="B9" s="146" t="s">
        <v>5</v>
      </c>
      <c r="C9" s="146"/>
      <c r="D9" s="146"/>
      <c r="E9" s="146"/>
      <c r="F9" s="146"/>
    </row>
    <row r="10" spans="2:6" ht="36" customHeight="1" x14ac:dyDescent="0.25">
      <c r="B10" s="146" t="s">
        <v>6</v>
      </c>
      <c r="C10" s="146"/>
      <c r="D10" s="146"/>
      <c r="E10" s="146"/>
      <c r="F10" s="146"/>
    </row>
    <row r="11" spans="2:6" ht="72" customHeight="1" x14ac:dyDescent="0.25">
      <c r="B11" s="146" t="s">
        <v>7</v>
      </c>
      <c r="C11" s="146"/>
      <c r="D11" s="146"/>
      <c r="E11" s="146"/>
      <c r="F11" s="146"/>
    </row>
    <row r="12" spans="2:6" ht="34.5" customHeight="1" x14ac:dyDescent="0.25">
      <c r="B12" s="146" t="s">
        <v>8</v>
      </c>
      <c r="C12" s="146"/>
      <c r="D12" s="146"/>
      <c r="E12" s="146"/>
      <c r="F12" s="146"/>
    </row>
    <row r="13" spans="2:6" ht="44.25" customHeight="1" x14ac:dyDescent="0.25">
      <c r="B13" s="146" t="s">
        <v>9</v>
      </c>
      <c r="C13" s="146"/>
      <c r="D13" s="146"/>
      <c r="E13" s="146"/>
      <c r="F13" s="146"/>
    </row>
    <row r="14" spans="2:6" ht="26.25" customHeight="1" x14ac:dyDescent="0.25">
      <c r="B14" s="146" t="s">
        <v>10</v>
      </c>
      <c r="C14" s="146"/>
      <c r="D14" s="146"/>
      <c r="E14" s="146"/>
      <c r="F14" s="146"/>
    </row>
    <row r="15" spans="2:6" ht="22.5" customHeight="1" x14ac:dyDescent="0.25">
      <c r="B15" s="146" t="s">
        <v>11</v>
      </c>
      <c r="C15" s="146"/>
      <c r="D15" s="146"/>
      <c r="E15" s="146"/>
      <c r="F15" s="146"/>
    </row>
    <row r="16" spans="2:6" ht="33" customHeight="1" x14ac:dyDescent="0.25">
      <c r="B16" s="146" t="s">
        <v>12</v>
      </c>
      <c r="C16" s="146"/>
      <c r="D16" s="146"/>
      <c r="E16" s="146"/>
      <c r="F16" s="146"/>
    </row>
    <row r="17" spans="2:6" ht="36.75" customHeight="1" x14ac:dyDescent="0.25">
      <c r="B17" s="146" t="s">
        <v>13</v>
      </c>
      <c r="C17" s="146"/>
      <c r="D17" s="146"/>
      <c r="E17" s="146"/>
      <c r="F17" s="146"/>
    </row>
    <row r="18" spans="2:6" ht="26.25" customHeight="1" x14ac:dyDescent="0.25">
      <c r="B18" s="146" t="s">
        <v>14</v>
      </c>
      <c r="C18" s="146"/>
      <c r="D18" s="146"/>
      <c r="E18" s="146"/>
      <c r="F18" s="146"/>
    </row>
    <row r="19" spans="2:6" ht="27" customHeight="1" x14ac:dyDescent="0.25">
      <c r="B19" s="147" t="s">
        <v>15</v>
      </c>
      <c r="C19" s="147"/>
      <c r="D19" s="147"/>
      <c r="E19" s="147"/>
      <c r="F19" s="147"/>
    </row>
    <row r="20" spans="2:6" ht="14.25" customHeight="1" x14ac:dyDescent="0.25">
      <c r="B20" s="3"/>
    </row>
    <row r="21" spans="2:6" x14ac:dyDescent="0.25">
      <c r="B21" s="4"/>
    </row>
    <row r="22" spans="2:6" ht="17.25" customHeight="1" x14ac:dyDescent="0.25">
      <c r="B22" s="148"/>
      <c r="C22" s="148"/>
      <c r="D22" s="148"/>
      <c r="E22" s="148"/>
      <c r="F22" s="148"/>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96"/>
  <sheetViews>
    <sheetView showGridLines="0" topLeftCell="A58" zoomScale="70" zoomScaleNormal="70" workbookViewId="0">
      <selection activeCell="D62" sqref="D62"/>
    </sheetView>
  </sheetViews>
  <sheetFormatPr baseColWidth="10" defaultColWidth="10.6640625" defaultRowHeight="13.2" x14ac:dyDescent="0.25"/>
  <cols>
    <col min="1" max="1" width="5.21875" customWidth="1"/>
    <col min="2" max="2" width="57.77734375" customWidth="1"/>
    <col min="3" max="3" width="105.21875" customWidth="1"/>
    <col min="4" max="4" width="20" customWidth="1"/>
    <col min="5" max="5" width="23.44140625" customWidth="1"/>
    <col min="6" max="6" width="31" customWidth="1"/>
  </cols>
  <sheetData>
    <row r="2" spans="2:6" ht="78" customHeight="1" x14ac:dyDescent="0.25">
      <c r="B2" s="140"/>
      <c r="C2" s="141" t="s">
        <v>16</v>
      </c>
      <c r="D2" s="141"/>
      <c r="E2" s="141"/>
      <c r="F2" s="142" t="s">
        <v>1</v>
      </c>
    </row>
    <row r="3" spans="2:6" ht="51" customHeight="1" x14ac:dyDescent="0.25">
      <c r="B3" s="140"/>
      <c r="C3" s="141"/>
      <c r="D3" s="141"/>
      <c r="E3" s="141"/>
      <c r="F3" s="142"/>
    </row>
    <row r="4" spans="2:6" ht="54" customHeight="1" x14ac:dyDescent="0.25">
      <c r="B4" s="140"/>
      <c r="C4" s="141"/>
      <c r="D4" s="141"/>
      <c r="E4" s="141"/>
      <c r="F4" s="142"/>
    </row>
    <row r="5" spans="2:6" ht="24.75" customHeight="1" x14ac:dyDescent="0.25">
      <c r="B5" s="1"/>
      <c r="C5" s="2"/>
      <c r="D5" s="2"/>
      <c r="E5" s="2"/>
      <c r="F5" s="2"/>
    </row>
    <row r="6" spans="2:6" ht="18" customHeight="1" x14ac:dyDescent="0.25">
      <c r="B6" s="149" t="s">
        <v>17</v>
      </c>
      <c r="C6" s="149"/>
      <c r="D6" s="149"/>
      <c r="E6" s="149"/>
      <c r="F6" s="149"/>
    </row>
    <row r="7" spans="2:6" ht="42.75" customHeight="1" x14ac:dyDescent="0.25">
      <c r="B7" s="150" t="s">
        <v>18</v>
      </c>
      <c r="C7" s="150"/>
      <c r="D7" s="150"/>
      <c r="E7" s="150"/>
      <c r="F7" s="150"/>
    </row>
    <row r="8" spans="2:6" ht="63" customHeight="1" x14ac:dyDescent="0.25">
      <c r="B8" s="150"/>
      <c r="C8" s="150"/>
      <c r="D8" s="150"/>
      <c r="E8" s="150"/>
      <c r="F8" s="150"/>
    </row>
    <row r="9" spans="2:6" ht="37.5" customHeight="1" x14ac:dyDescent="0.25">
      <c r="B9" s="150"/>
      <c r="C9" s="150"/>
      <c r="D9" s="150"/>
      <c r="E9" s="150"/>
      <c r="F9" s="150"/>
    </row>
    <row r="10" spans="2:6" ht="43.5" customHeight="1" x14ac:dyDescent="0.25">
      <c r="B10" s="150"/>
      <c r="C10" s="150"/>
      <c r="D10" s="150"/>
      <c r="E10" s="150"/>
      <c r="F10" s="150"/>
    </row>
    <row r="11" spans="2:6" ht="58.5" customHeight="1" x14ac:dyDescent="0.25">
      <c r="B11" s="150"/>
      <c r="C11" s="150"/>
      <c r="D11" s="150"/>
      <c r="E11" s="150"/>
      <c r="F11" s="150"/>
    </row>
    <row r="12" spans="2:6" ht="46.5" customHeight="1" x14ac:dyDescent="0.25">
      <c r="B12" s="150"/>
      <c r="C12" s="150"/>
      <c r="D12" s="150"/>
      <c r="E12" s="150"/>
      <c r="F12" s="150"/>
    </row>
    <row r="13" spans="2:6" ht="47.25" customHeight="1" x14ac:dyDescent="0.25">
      <c r="B13" s="150"/>
      <c r="C13" s="150"/>
      <c r="D13" s="150"/>
      <c r="E13" s="150"/>
      <c r="F13" s="150"/>
    </row>
    <row r="14" spans="2:6" ht="22.5" customHeight="1" x14ac:dyDescent="0.25">
      <c r="B14" s="150"/>
      <c r="C14" s="150"/>
      <c r="D14" s="150"/>
      <c r="E14" s="150"/>
      <c r="F14" s="150"/>
    </row>
    <row r="15" spans="2:6" ht="16.5" customHeight="1" x14ac:dyDescent="0.25">
      <c r="B15" s="151" t="s">
        <v>19</v>
      </c>
      <c r="C15" s="151"/>
      <c r="D15" s="151"/>
      <c r="E15" s="151"/>
      <c r="F15" s="151"/>
    </row>
    <row r="16" spans="2:6" ht="127.5" customHeight="1" x14ac:dyDescent="0.25">
      <c r="B16" s="152" t="s">
        <v>20</v>
      </c>
      <c r="C16" s="152"/>
      <c r="D16" s="152"/>
      <c r="E16" s="152"/>
      <c r="F16" s="152"/>
    </row>
    <row r="17" spans="2:6" ht="19.5" customHeight="1" x14ac:dyDescent="0.25">
      <c r="B17" s="5"/>
      <c r="C17" s="6" t="s">
        <v>21</v>
      </c>
      <c r="D17" s="153" t="s">
        <v>22</v>
      </c>
      <c r="E17" s="153" t="s">
        <v>23</v>
      </c>
      <c r="F17" s="154" t="s">
        <v>24</v>
      </c>
    </row>
    <row r="18" spans="2:6" ht="21" customHeight="1" x14ac:dyDescent="0.25">
      <c r="B18" s="5"/>
      <c r="C18" s="6" t="s">
        <v>25</v>
      </c>
      <c r="D18" s="153"/>
      <c r="E18" s="153"/>
      <c r="F18" s="154"/>
    </row>
    <row r="19" spans="2:6" ht="18.75" customHeight="1" x14ac:dyDescent="0.25">
      <c r="B19" s="7" t="s">
        <v>26</v>
      </c>
      <c r="C19" s="8"/>
      <c r="D19" s="9" t="s">
        <v>27</v>
      </c>
      <c r="E19" s="10" t="s">
        <v>28</v>
      </c>
      <c r="F19" s="11" t="s">
        <v>29</v>
      </c>
    </row>
    <row r="20" spans="2:6" ht="18.75" customHeight="1" x14ac:dyDescent="0.25">
      <c r="B20" s="12" t="s">
        <v>30</v>
      </c>
      <c r="C20" s="13"/>
      <c r="D20" s="14" t="s">
        <v>27</v>
      </c>
      <c r="E20" s="15" t="s">
        <v>28</v>
      </c>
      <c r="F20" s="16" t="s">
        <v>29</v>
      </c>
    </row>
    <row r="21" spans="2:6" ht="18.75" customHeight="1" x14ac:dyDescent="0.25">
      <c r="B21" s="12" t="s">
        <v>31</v>
      </c>
      <c r="C21" s="13"/>
      <c r="D21" s="14" t="s">
        <v>27</v>
      </c>
      <c r="E21" s="15" t="s">
        <v>28</v>
      </c>
      <c r="F21" s="16" t="s">
        <v>32</v>
      </c>
    </row>
    <row r="22" spans="2:6" ht="18.75" customHeight="1" x14ac:dyDescent="0.25">
      <c r="B22" s="12" t="s">
        <v>33</v>
      </c>
      <c r="C22" s="13"/>
      <c r="D22" s="14" t="s">
        <v>27</v>
      </c>
      <c r="E22" s="15" t="s">
        <v>28</v>
      </c>
      <c r="F22" s="16" t="s">
        <v>29</v>
      </c>
    </row>
    <row r="23" spans="2:6" ht="18.75" customHeight="1" x14ac:dyDescent="0.25">
      <c r="B23" s="12" t="s">
        <v>34</v>
      </c>
      <c r="C23" s="13"/>
      <c r="D23" s="14" t="s">
        <v>27</v>
      </c>
      <c r="E23" s="15" t="s">
        <v>28</v>
      </c>
      <c r="F23" s="16" t="s">
        <v>29</v>
      </c>
    </row>
    <row r="24" spans="2:6" ht="18.75" customHeight="1" x14ac:dyDescent="0.25">
      <c r="B24" s="12" t="s">
        <v>35</v>
      </c>
      <c r="C24" s="13"/>
      <c r="D24" s="14" t="s">
        <v>27</v>
      </c>
      <c r="E24" s="15" t="s">
        <v>28</v>
      </c>
      <c r="F24" s="16" t="s">
        <v>29</v>
      </c>
    </row>
    <row r="25" spans="2:6" ht="18.75" customHeight="1" x14ac:dyDescent="0.25">
      <c r="B25" s="12" t="s">
        <v>36</v>
      </c>
      <c r="C25" s="13"/>
      <c r="D25" s="14" t="s">
        <v>37</v>
      </c>
      <c r="E25" s="15" t="s">
        <v>28</v>
      </c>
      <c r="F25" s="17" t="s">
        <v>32</v>
      </c>
    </row>
    <row r="26" spans="2:6" ht="18.75" customHeight="1" x14ac:dyDescent="0.25">
      <c r="B26" s="12" t="s">
        <v>38</v>
      </c>
      <c r="C26" s="13"/>
      <c r="D26" s="14" t="s">
        <v>27</v>
      </c>
      <c r="E26" s="15" t="s">
        <v>28</v>
      </c>
      <c r="F26" s="16" t="s">
        <v>29</v>
      </c>
    </row>
    <row r="27" spans="2:6" ht="18.75" customHeight="1" x14ac:dyDescent="0.25">
      <c r="B27" s="12" t="s">
        <v>39</v>
      </c>
      <c r="C27" s="13"/>
      <c r="D27" s="14" t="s">
        <v>27</v>
      </c>
      <c r="E27" s="15" t="s">
        <v>28</v>
      </c>
      <c r="F27" s="16" t="s">
        <v>29</v>
      </c>
    </row>
    <row r="28" spans="2:6" ht="18.75" customHeight="1" x14ac:dyDescent="0.25">
      <c r="B28" s="12" t="s">
        <v>40</v>
      </c>
      <c r="C28" s="13"/>
      <c r="D28" s="14" t="s">
        <v>37</v>
      </c>
      <c r="E28" s="15" t="s">
        <v>28</v>
      </c>
      <c r="F28" s="16" t="s">
        <v>29</v>
      </c>
    </row>
    <row r="29" spans="2:6" ht="18.75" customHeight="1" x14ac:dyDescent="0.25">
      <c r="B29" s="18" t="s">
        <v>41</v>
      </c>
      <c r="C29" s="19"/>
      <c r="D29" s="14" t="s">
        <v>27</v>
      </c>
      <c r="E29" s="15" t="s">
        <v>28</v>
      </c>
      <c r="F29" s="20" t="s">
        <v>29</v>
      </c>
    </row>
    <row r="30" spans="2:6" ht="24" customHeight="1" x14ac:dyDescent="0.25">
      <c r="B30" s="5"/>
      <c r="C30" s="6" t="s">
        <v>42</v>
      </c>
      <c r="D30" s="21"/>
      <c r="E30" s="21"/>
      <c r="F30" s="22"/>
    </row>
    <row r="31" spans="2:6" ht="19.5" customHeight="1" x14ac:dyDescent="0.25">
      <c r="B31" s="7" t="s">
        <v>43</v>
      </c>
      <c r="C31" s="23"/>
      <c r="D31" s="9" t="s">
        <v>37</v>
      </c>
      <c r="E31" s="10" t="s">
        <v>28</v>
      </c>
      <c r="F31" s="11" t="s">
        <v>29</v>
      </c>
    </row>
    <row r="32" spans="2:6" ht="19.5" customHeight="1" x14ac:dyDescent="0.25">
      <c r="B32" s="155" t="s">
        <v>44</v>
      </c>
      <c r="C32" s="155"/>
      <c r="D32" s="14" t="s">
        <v>37</v>
      </c>
      <c r="E32" s="15" t="s">
        <v>28</v>
      </c>
      <c r="F32" s="16" t="s">
        <v>29</v>
      </c>
    </row>
    <row r="33" spans="2:6" ht="19.5" customHeight="1" x14ac:dyDescent="0.25">
      <c r="B33" s="155" t="s">
        <v>45</v>
      </c>
      <c r="C33" s="155"/>
      <c r="D33" s="14" t="s">
        <v>37</v>
      </c>
      <c r="E33" s="15" t="s">
        <v>28</v>
      </c>
      <c r="F33" s="16" t="s">
        <v>29</v>
      </c>
    </row>
    <row r="34" spans="2:6" ht="19.5" customHeight="1" x14ac:dyDescent="0.25">
      <c r="B34" s="12" t="s">
        <v>46</v>
      </c>
      <c r="C34" s="24"/>
      <c r="D34" s="14" t="s">
        <v>37</v>
      </c>
      <c r="E34" s="15" t="s">
        <v>28</v>
      </c>
      <c r="F34" s="16" t="s">
        <v>29</v>
      </c>
    </row>
    <row r="35" spans="2:6" ht="19.5" customHeight="1" x14ac:dyDescent="0.25">
      <c r="B35" s="12" t="s">
        <v>47</v>
      </c>
      <c r="C35" s="24"/>
      <c r="D35" s="14" t="s">
        <v>37</v>
      </c>
      <c r="E35" s="15" t="s">
        <v>28</v>
      </c>
      <c r="F35" s="16" t="s">
        <v>29</v>
      </c>
    </row>
    <row r="36" spans="2:6" ht="19.5" customHeight="1" x14ac:dyDescent="0.25">
      <c r="B36" s="155" t="s">
        <v>48</v>
      </c>
      <c r="C36" s="155"/>
      <c r="D36" s="14" t="s">
        <v>37</v>
      </c>
      <c r="E36" s="15" t="s">
        <v>28</v>
      </c>
      <c r="F36" s="16" t="s">
        <v>29</v>
      </c>
    </row>
    <row r="37" spans="2:6" ht="19.5" customHeight="1" x14ac:dyDescent="0.25">
      <c r="B37" s="156" t="s">
        <v>49</v>
      </c>
      <c r="C37" s="156"/>
      <c r="D37" s="25" t="s">
        <v>37</v>
      </c>
      <c r="E37" s="26" t="s">
        <v>28</v>
      </c>
      <c r="F37" s="20" t="s">
        <v>29</v>
      </c>
    </row>
    <row r="38" spans="2:6" ht="23.25" customHeight="1" x14ac:dyDescent="0.25">
      <c r="B38" s="5"/>
      <c r="C38" s="6" t="s">
        <v>50</v>
      </c>
      <c r="D38" s="27"/>
      <c r="E38" s="27"/>
      <c r="F38" s="28"/>
    </row>
    <row r="39" spans="2:6" ht="19.5" customHeight="1" x14ac:dyDescent="0.25">
      <c r="B39" s="157" t="s">
        <v>51</v>
      </c>
      <c r="C39" s="157"/>
      <c r="D39" s="9" t="s">
        <v>27</v>
      </c>
      <c r="E39" s="10" t="s">
        <v>52</v>
      </c>
      <c r="F39" s="11" t="s">
        <v>29</v>
      </c>
    </row>
    <row r="40" spans="2:6" ht="19.5" customHeight="1" x14ac:dyDescent="0.25">
      <c r="B40" s="29" t="s">
        <v>53</v>
      </c>
      <c r="C40" s="24"/>
      <c r="D40" s="14" t="s">
        <v>54</v>
      </c>
      <c r="E40" s="15" t="s">
        <v>52</v>
      </c>
      <c r="F40" s="16" t="s">
        <v>29</v>
      </c>
    </row>
    <row r="41" spans="2:6" ht="19.5" customHeight="1" x14ac:dyDescent="0.25">
      <c r="B41" s="155" t="s">
        <v>55</v>
      </c>
      <c r="C41" s="155"/>
      <c r="D41" s="14" t="s">
        <v>37</v>
      </c>
      <c r="E41" s="15" t="s">
        <v>28</v>
      </c>
      <c r="F41" s="16" t="s">
        <v>29</v>
      </c>
    </row>
    <row r="42" spans="2:6" ht="19.5" customHeight="1" x14ac:dyDescent="0.25">
      <c r="B42" s="12" t="s">
        <v>47</v>
      </c>
      <c r="C42" s="24"/>
      <c r="D42" s="14" t="s">
        <v>37</v>
      </c>
      <c r="E42" s="15" t="s">
        <v>28</v>
      </c>
      <c r="F42" s="16" t="s">
        <v>29</v>
      </c>
    </row>
    <row r="43" spans="2:6" ht="19.5" customHeight="1" x14ac:dyDescent="0.25">
      <c r="B43" s="18" t="s">
        <v>56</v>
      </c>
      <c r="C43" s="30"/>
      <c r="D43" s="25" t="s">
        <v>27</v>
      </c>
      <c r="E43" s="26" t="s">
        <v>28</v>
      </c>
      <c r="F43" s="20" t="s">
        <v>29</v>
      </c>
    </row>
    <row r="44" spans="2:6" ht="23.25" customHeight="1" x14ac:dyDescent="0.25">
      <c r="B44" s="5"/>
      <c r="C44" s="6" t="s">
        <v>57</v>
      </c>
      <c r="D44" s="31"/>
      <c r="E44" s="31"/>
      <c r="F44" s="32"/>
    </row>
    <row r="45" spans="2:6" ht="19.5" customHeight="1" x14ac:dyDescent="0.25">
      <c r="B45" s="157" t="s">
        <v>58</v>
      </c>
      <c r="C45" s="157"/>
      <c r="D45" s="14" t="s">
        <v>54</v>
      </c>
      <c r="E45" s="10" t="s">
        <v>52</v>
      </c>
      <c r="F45" s="33" t="s">
        <v>32</v>
      </c>
    </row>
    <row r="46" spans="2:6" ht="19.5" customHeight="1" x14ac:dyDescent="0.25">
      <c r="B46" s="155" t="s">
        <v>59</v>
      </c>
      <c r="C46" s="155"/>
      <c r="D46" s="14" t="s">
        <v>54</v>
      </c>
      <c r="E46" s="15" t="s">
        <v>52</v>
      </c>
      <c r="F46" s="34" t="s">
        <v>32</v>
      </c>
    </row>
    <row r="47" spans="2:6" ht="19.5" customHeight="1" x14ac:dyDescent="0.25">
      <c r="B47" s="155" t="s">
        <v>60</v>
      </c>
      <c r="C47" s="155"/>
      <c r="D47" s="14" t="s">
        <v>54</v>
      </c>
      <c r="E47" s="15" t="s">
        <v>52</v>
      </c>
      <c r="F47" s="34" t="s">
        <v>32</v>
      </c>
    </row>
    <row r="48" spans="2:6" ht="19.5" customHeight="1" x14ac:dyDescent="0.25">
      <c r="B48" s="155" t="s">
        <v>61</v>
      </c>
      <c r="C48" s="155"/>
      <c r="D48" s="14" t="s">
        <v>54</v>
      </c>
      <c r="E48" s="10" t="s">
        <v>52</v>
      </c>
      <c r="F48" s="34" t="s">
        <v>62</v>
      </c>
    </row>
    <row r="49" spans="2:6" ht="19.5" customHeight="1" x14ac:dyDescent="0.25">
      <c r="B49" s="155" t="s">
        <v>63</v>
      </c>
      <c r="C49" s="155"/>
      <c r="D49" s="14" t="s">
        <v>54</v>
      </c>
      <c r="E49" s="15" t="s">
        <v>52</v>
      </c>
      <c r="F49" s="34" t="s">
        <v>32</v>
      </c>
    </row>
    <row r="50" spans="2:6" ht="19.5" customHeight="1" x14ac:dyDescent="0.25">
      <c r="B50" s="12" t="s">
        <v>64</v>
      </c>
      <c r="C50" s="24"/>
      <c r="D50" s="14" t="s">
        <v>54</v>
      </c>
      <c r="E50" s="15" t="s">
        <v>52</v>
      </c>
      <c r="F50" s="34" t="s">
        <v>32</v>
      </c>
    </row>
    <row r="51" spans="2:6" ht="21" customHeight="1" x14ac:dyDescent="0.25">
      <c r="B51" s="12" t="s">
        <v>65</v>
      </c>
      <c r="C51" s="24"/>
      <c r="D51" s="14" t="s">
        <v>54</v>
      </c>
      <c r="E51" s="10" t="s">
        <v>52</v>
      </c>
      <c r="F51" s="34" t="s">
        <v>32</v>
      </c>
    </row>
    <row r="52" spans="2:6" ht="19.5" customHeight="1" x14ac:dyDescent="0.25">
      <c r="B52" s="155" t="s">
        <v>66</v>
      </c>
      <c r="C52" s="155"/>
      <c r="D52" s="14" t="s">
        <v>54</v>
      </c>
      <c r="E52" s="15" t="s">
        <v>52</v>
      </c>
      <c r="F52" s="34" t="s">
        <v>32</v>
      </c>
    </row>
    <row r="53" spans="2:6" ht="19.5" customHeight="1" x14ac:dyDescent="0.25">
      <c r="B53" s="155" t="s">
        <v>67</v>
      </c>
      <c r="C53" s="155"/>
      <c r="D53" s="14" t="s">
        <v>54</v>
      </c>
      <c r="E53" s="15" t="s">
        <v>52</v>
      </c>
      <c r="F53" s="34" t="s">
        <v>29</v>
      </c>
    </row>
    <row r="54" spans="2:6" ht="19.5" customHeight="1" x14ac:dyDescent="0.25">
      <c r="B54" s="155" t="s">
        <v>68</v>
      </c>
      <c r="C54" s="155"/>
      <c r="D54" s="14" t="s">
        <v>54</v>
      </c>
      <c r="E54" s="10" t="s">
        <v>52</v>
      </c>
      <c r="F54" s="34" t="s">
        <v>29</v>
      </c>
    </row>
    <row r="55" spans="2:6" ht="19.5" customHeight="1" x14ac:dyDescent="0.25">
      <c r="B55" s="155" t="s">
        <v>69</v>
      </c>
      <c r="C55" s="155"/>
      <c r="D55" s="14" t="s">
        <v>54</v>
      </c>
      <c r="E55" s="15" t="s">
        <v>52</v>
      </c>
      <c r="F55" s="34" t="s">
        <v>29</v>
      </c>
    </row>
    <row r="56" spans="2:6" ht="19.5" customHeight="1" x14ac:dyDescent="0.25">
      <c r="B56" s="155" t="s">
        <v>70</v>
      </c>
      <c r="C56" s="155"/>
      <c r="D56" s="14" t="s">
        <v>54</v>
      </c>
      <c r="E56" s="15" t="s">
        <v>52</v>
      </c>
      <c r="F56" s="34" t="s">
        <v>71</v>
      </c>
    </row>
    <row r="57" spans="2:6" ht="19.5" customHeight="1" x14ac:dyDescent="0.25">
      <c r="B57" s="155" t="s">
        <v>72</v>
      </c>
      <c r="C57" s="155"/>
      <c r="D57" s="14" t="s">
        <v>54</v>
      </c>
      <c r="E57" s="10" t="s">
        <v>52</v>
      </c>
      <c r="F57" s="34" t="s">
        <v>71</v>
      </c>
    </row>
    <row r="58" spans="2:6" ht="19.5" customHeight="1" x14ac:dyDescent="0.25">
      <c r="B58" s="12" t="s">
        <v>73</v>
      </c>
      <c r="C58" s="24"/>
      <c r="D58" s="14" t="s">
        <v>54</v>
      </c>
      <c r="E58" s="15" t="s">
        <v>52</v>
      </c>
      <c r="F58" s="34" t="s">
        <v>71</v>
      </c>
    </row>
    <row r="59" spans="2:6" ht="19.5" customHeight="1" x14ac:dyDescent="0.25">
      <c r="B59" s="155" t="s">
        <v>74</v>
      </c>
      <c r="C59" s="155"/>
      <c r="D59" s="14" t="s">
        <v>54</v>
      </c>
      <c r="E59" s="15" t="s">
        <v>52</v>
      </c>
      <c r="F59" s="34" t="s">
        <v>75</v>
      </c>
    </row>
    <row r="60" spans="2:6" ht="19.5" customHeight="1" x14ac:dyDescent="0.25">
      <c r="B60" s="155" t="s">
        <v>76</v>
      </c>
      <c r="C60" s="155"/>
      <c r="D60" s="14" t="s">
        <v>54</v>
      </c>
      <c r="E60" s="10" t="s">
        <v>52</v>
      </c>
      <c r="F60" s="16" t="s">
        <v>29</v>
      </c>
    </row>
    <row r="61" spans="2:6" ht="19.5" customHeight="1" x14ac:dyDescent="0.25">
      <c r="B61" s="155" t="s">
        <v>77</v>
      </c>
      <c r="C61" s="155"/>
      <c r="D61" s="14" t="s">
        <v>54</v>
      </c>
      <c r="E61" s="15" t="s">
        <v>52</v>
      </c>
      <c r="F61" s="16" t="s">
        <v>29</v>
      </c>
    </row>
    <row r="62" spans="2:6" ht="19.5" customHeight="1" x14ac:dyDescent="0.25">
      <c r="B62" s="155" t="s">
        <v>78</v>
      </c>
      <c r="C62" s="155"/>
      <c r="D62" s="14" t="s">
        <v>54</v>
      </c>
      <c r="E62" s="15" t="s">
        <v>52</v>
      </c>
      <c r="F62" s="16" t="s">
        <v>29</v>
      </c>
    </row>
    <row r="63" spans="2:6" ht="19.5" customHeight="1" x14ac:dyDescent="0.25">
      <c r="B63" s="155" t="s">
        <v>79</v>
      </c>
      <c r="C63" s="155"/>
      <c r="D63" s="14" t="s">
        <v>54</v>
      </c>
      <c r="E63" s="10" t="s">
        <v>52</v>
      </c>
      <c r="F63" s="16" t="s">
        <v>29</v>
      </c>
    </row>
    <row r="64" spans="2:6" ht="19.5" customHeight="1" x14ac:dyDescent="0.25">
      <c r="B64" s="12" t="s">
        <v>80</v>
      </c>
      <c r="C64" s="24"/>
      <c r="D64" s="14" t="s">
        <v>54</v>
      </c>
      <c r="E64" s="15" t="s">
        <v>52</v>
      </c>
      <c r="F64" s="16" t="s">
        <v>81</v>
      </c>
    </row>
    <row r="65" spans="2:6" ht="19.5" customHeight="1" x14ac:dyDescent="0.25">
      <c r="B65" s="155" t="s">
        <v>82</v>
      </c>
      <c r="C65" s="155"/>
      <c r="D65" s="14" t="s">
        <v>54</v>
      </c>
      <c r="E65" s="15" t="s">
        <v>52</v>
      </c>
      <c r="F65" s="16" t="s">
        <v>81</v>
      </c>
    </row>
    <row r="66" spans="2:6" ht="19.5" customHeight="1" x14ac:dyDescent="0.25">
      <c r="B66" s="12" t="s">
        <v>83</v>
      </c>
      <c r="C66" s="13"/>
      <c r="D66" s="14" t="s">
        <v>54</v>
      </c>
      <c r="E66" s="10" t="s">
        <v>52</v>
      </c>
      <c r="F66" s="34" t="s">
        <v>84</v>
      </c>
    </row>
    <row r="67" spans="2:6" ht="19.5" customHeight="1" x14ac:dyDescent="0.25">
      <c r="B67" s="12" t="s">
        <v>85</v>
      </c>
      <c r="C67" s="24"/>
      <c r="D67" s="14" t="s">
        <v>54</v>
      </c>
      <c r="E67" s="15" t="s">
        <v>52</v>
      </c>
      <c r="F67" s="34" t="s">
        <v>84</v>
      </c>
    </row>
    <row r="68" spans="2:6" ht="19.5" customHeight="1" x14ac:dyDescent="0.25">
      <c r="B68" s="35" t="s">
        <v>86</v>
      </c>
      <c r="C68" s="36"/>
      <c r="D68" s="37" t="s">
        <v>54</v>
      </c>
      <c r="E68" s="38" t="s">
        <v>52</v>
      </c>
      <c r="F68" s="39" t="s">
        <v>87</v>
      </c>
    </row>
    <row r="69" spans="2:6" ht="31.2" x14ac:dyDescent="0.25">
      <c r="B69" s="5"/>
      <c r="C69" s="6" t="s">
        <v>88</v>
      </c>
      <c r="D69" s="31"/>
      <c r="E69" s="31"/>
      <c r="F69" s="32"/>
    </row>
    <row r="70" spans="2:6" ht="21.75" customHeight="1" x14ac:dyDescent="0.25">
      <c r="B70" s="157" t="s">
        <v>89</v>
      </c>
      <c r="C70" s="157"/>
      <c r="D70" s="14" t="s">
        <v>54</v>
      </c>
      <c r="E70" s="10" t="s">
        <v>52</v>
      </c>
      <c r="F70" s="33" t="s">
        <v>84</v>
      </c>
    </row>
    <row r="71" spans="2:6" ht="21.75" customHeight="1" x14ac:dyDescent="0.25">
      <c r="B71" s="157" t="s">
        <v>90</v>
      </c>
      <c r="C71" s="157"/>
      <c r="D71" s="14" t="s">
        <v>54</v>
      </c>
      <c r="E71" s="10" t="s">
        <v>52</v>
      </c>
      <c r="F71" s="33" t="s">
        <v>87</v>
      </c>
    </row>
    <row r="72" spans="2:6" ht="21.75" customHeight="1" x14ac:dyDescent="0.25">
      <c r="B72" s="157" t="s">
        <v>91</v>
      </c>
      <c r="C72" s="157"/>
      <c r="D72" s="14" t="s">
        <v>54</v>
      </c>
      <c r="E72" s="10" t="s">
        <v>52</v>
      </c>
      <c r="F72" s="33" t="s">
        <v>29</v>
      </c>
    </row>
    <row r="73" spans="2:6" ht="21.75" hidden="1" customHeight="1" x14ac:dyDescent="0.25">
      <c r="B73" s="157" t="s">
        <v>92</v>
      </c>
      <c r="C73" s="157"/>
      <c r="D73" s="14" t="s">
        <v>54</v>
      </c>
      <c r="E73" s="10" t="s">
        <v>28</v>
      </c>
      <c r="F73" s="33" t="s">
        <v>29</v>
      </c>
    </row>
    <row r="74" spans="2:6" ht="21.75" hidden="1" customHeight="1" x14ac:dyDescent="0.25">
      <c r="B74" s="157" t="s">
        <v>93</v>
      </c>
      <c r="C74" s="157"/>
      <c r="D74" s="14" t="s">
        <v>54</v>
      </c>
      <c r="E74" s="10" t="s">
        <v>28</v>
      </c>
      <c r="F74" s="33" t="s">
        <v>29</v>
      </c>
    </row>
    <row r="75" spans="2:6" ht="21.75" hidden="1" customHeight="1" x14ac:dyDescent="0.25">
      <c r="B75" s="157" t="s">
        <v>94</v>
      </c>
      <c r="C75" s="157"/>
      <c r="D75" s="14" t="s">
        <v>54</v>
      </c>
      <c r="E75" s="10" t="s">
        <v>28</v>
      </c>
      <c r="F75" s="33" t="s">
        <v>29</v>
      </c>
    </row>
    <row r="76" spans="2:6" ht="36" hidden="1" customHeight="1" x14ac:dyDescent="0.25">
      <c r="B76" s="157" t="s">
        <v>95</v>
      </c>
      <c r="C76" s="157"/>
      <c r="D76" s="14" t="s">
        <v>54</v>
      </c>
      <c r="E76" s="10" t="s">
        <v>28</v>
      </c>
      <c r="F76" s="33" t="s">
        <v>32</v>
      </c>
    </row>
    <row r="77" spans="2:6" ht="21.75" hidden="1" customHeight="1" x14ac:dyDescent="0.25">
      <c r="B77" s="157" t="s">
        <v>96</v>
      </c>
      <c r="C77" s="157"/>
      <c r="D77" s="14" t="s">
        <v>54</v>
      </c>
      <c r="E77" s="10" t="s">
        <v>52</v>
      </c>
      <c r="F77" s="33" t="s">
        <v>87</v>
      </c>
    </row>
    <row r="78" spans="2:6" ht="21.75" hidden="1" customHeight="1" x14ac:dyDescent="0.25">
      <c r="B78" s="157" t="s">
        <v>97</v>
      </c>
      <c r="C78" s="157"/>
      <c r="D78" s="14" t="s">
        <v>54</v>
      </c>
      <c r="E78" s="10" t="s">
        <v>52</v>
      </c>
      <c r="F78" s="33" t="s">
        <v>62</v>
      </c>
    </row>
    <row r="79" spans="2:6" ht="21.75" customHeight="1" x14ac:dyDescent="0.25">
      <c r="B79" s="157" t="s">
        <v>98</v>
      </c>
      <c r="C79" s="157"/>
      <c r="D79" s="14" t="s">
        <v>54</v>
      </c>
      <c r="E79" s="10" t="s">
        <v>28</v>
      </c>
      <c r="F79" s="33" t="s">
        <v>29</v>
      </c>
    </row>
    <row r="80" spans="2:6" ht="21.75" customHeight="1" x14ac:dyDescent="0.25">
      <c r="B80" s="157" t="s">
        <v>99</v>
      </c>
      <c r="C80" s="157"/>
      <c r="D80" s="14" t="s">
        <v>54</v>
      </c>
      <c r="E80" s="10" t="s">
        <v>28</v>
      </c>
      <c r="F80" s="33" t="s">
        <v>29</v>
      </c>
    </row>
    <row r="81" spans="2:6" ht="21.75" customHeight="1" x14ac:dyDescent="0.25">
      <c r="B81" s="157" t="s">
        <v>100</v>
      </c>
      <c r="C81" s="157"/>
      <c r="D81" s="14" t="s">
        <v>54</v>
      </c>
      <c r="E81" s="10" t="s">
        <v>52</v>
      </c>
      <c r="F81" s="33" t="s">
        <v>29</v>
      </c>
    </row>
    <row r="82" spans="2:6" ht="21.75" customHeight="1" x14ac:dyDescent="0.25">
      <c r="B82" s="157" t="s">
        <v>101</v>
      </c>
      <c r="C82" s="157"/>
      <c r="D82" s="14" t="s">
        <v>54</v>
      </c>
      <c r="E82" s="10" t="s">
        <v>52</v>
      </c>
      <c r="F82" s="33" t="s">
        <v>81</v>
      </c>
    </row>
    <row r="83" spans="2:6" ht="21.75" customHeight="1" x14ac:dyDescent="0.25">
      <c r="B83" s="157" t="s">
        <v>102</v>
      </c>
      <c r="C83" s="157"/>
      <c r="D83" s="14" t="s">
        <v>54</v>
      </c>
      <c r="E83" s="10" t="s">
        <v>52</v>
      </c>
      <c r="F83" s="33" t="s">
        <v>62</v>
      </c>
    </row>
    <row r="84" spans="2:6" ht="21.75" customHeight="1" x14ac:dyDescent="0.25">
      <c r="B84" s="157" t="s">
        <v>103</v>
      </c>
      <c r="C84" s="157"/>
      <c r="D84" s="14" t="s">
        <v>54</v>
      </c>
      <c r="E84" s="10" t="s">
        <v>28</v>
      </c>
      <c r="F84" s="33" t="s">
        <v>87</v>
      </c>
    </row>
    <row r="85" spans="2:6" ht="21.75" customHeight="1" x14ac:dyDescent="0.25">
      <c r="B85" s="157" t="s">
        <v>104</v>
      </c>
      <c r="C85" s="157"/>
      <c r="D85" s="14" t="s">
        <v>54</v>
      </c>
      <c r="E85" s="10" t="s">
        <v>28</v>
      </c>
      <c r="F85" s="33" t="s">
        <v>87</v>
      </c>
    </row>
    <row r="86" spans="2:6" ht="21.75" customHeight="1" x14ac:dyDescent="0.25">
      <c r="B86" s="157" t="s">
        <v>105</v>
      </c>
      <c r="C86" s="157"/>
      <c r="D86" s="14" t="s">
        <v>54</v>
      </c>
      <c r="E86" s="10" t="s">
        <v>28</v>
      </c>
      <c r="F86" s="33" t="s">
        <v>62</v>
      </c>
    </row>
    <row r="91" spans="2:6" x14ac:dyDescent="0.25">
      <c r="B91" s="3" t="s">
        <v>27</v>
      </c>
    </row>
    <row r="92" spans="2:6" x14ac:dyDescent="0.25">
      <c r="B92" s="4" t="s">
        <v>37</v>
      </c>
    </row>
    <row r="93" spans="2:6" x14ac:dyDescent="0.25">
      <c r="B93" s="4" t="s">
        <v>54</v>
      </c>
    </row>
    <row r="95" spans="2:6" x14ac:dyDescent="0.25">
      <c r="B95" t="s">
        <v>28</v>
      </c>
    </row>
    <row r="96" spans="2:6" x14ac:dyDescent="0.25">
      <c r="B96" t="s">
        <v>52</v>
      </c>
    </row>
  </sheetData>
  <mergeCells count="50">
    <mergeCell ref="B82:C82"/>
    <mergeCell ref="B83:C83"/>
    <mergeCell ref="B84:C84"/>
    <mergeCell ref="B85:C85"/>
    <mergeCell ref="B86:C86"/>
    <mergeCell ref="B77:C77"/>
    <mergeCell ref="B78:C78"/>
    <mergeCell ref="B79:C79"/>
    <mergeCell ref="B80:C80"/>
    <mergeCell ref="B81:C81"/>
    <mergeCell ref="B72:C72"/>
    <mergeCell ref="B73:C73"/>
    <mergeCell ref="B74:C74"/>
    <mergeCell ref="B75:C75"/>
    <mergeCell ref="B76:C76"/>
    <mergeCell ref="B62:C62"/>
    <mergeCell ref="B63:C63"/>
    <mergeCell ref="B65:C65"/>
    <mergeCell ref="B70:C70"/>
    <mergeCell ref="B71:C71"/>
    <mergeCell ref="B56:C56"/>
    <mergeCell ref="B57:C57"/>
    <mergeCell ref="B59:C59"/>
    <mergeCell ref="B60:C60"/>
    <mergeCell ref="B61:C61"/>
    <mergeCell ref="B49:C49"/>
    <mergeCell ref="B52:C52"/>
    <mergeCell ref="B53:C53"/>
    <mergeCell ref="B54:C54"/>
    <mergeCell ref="B55:C55"/>
    <mergeCell ref="B41:C41"/>
    <mergeCell ref="B45:C45"/>
    <mergeCell ref="B46:C46"/>
    <mergeCell ref="B47:C47"/>
    <mergeCell ref="B48:C48"/>
    <mergeCell ref="B32:C32"/>
    <mergeCell ref="B33:C33"/>
    <mergeCell ref="B36:C36"/>
    <mergeCell ref="B37:C37"/>
    <mergeCell ref="B39:C39"/>
    <mergeCell ref="B15:F15"/>
    <mergeCell ref="B16:F16"/>
    <mergeCell ref="D17:D18"/>
    <mergeCell ref="E17:E18"/>
    <mergeCell ref="F17:F18"/>
    <mergeCell ref="B2:B4"/>
    <mergeCell ref="C2:E4"/>
    <mergeCell ref="F2:F4"/>
    <mergeCell ref="B6:F6"/>
    <mergeCell ref="B7:F14"/>
  </mergeCells>
  <dataValidations count="2">
    <dataValidation type="list" allowBlank="1" showInputMessage="1" showErrorMessage="1" sqref="D19:D29 D31:D37 D39:D43 D45:D68" xr:uid="{00000000-0002-0000-0100-000000000000}">
      <formula1>$B$73:$B$75</formula1>
      <formula2>0</formula2>
    </dataValidation>
    <dataValidation type="list" allowBlank="1" showInputMessage="1" showErrorMessage="1" sqref="E19:E29 E31:E37 E39:E43 E45:E68" xr:uid="{00000000-0002-0000-0100-000001000000}">
      <formula1>$B$77:$B$78</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73"/>
  <sheetViews>
    <sheetView showGridLines="0" topLeftCell="A45" zoomScale="70" zoomScaleNormal="70" workbookViewId="0">
      <selection activeCell="C41" sqref="C41:G41"/>
    </sheetView>
  </sheetViews>
  <sheetFormatPr baseColWidth="10" defaultColWidth="10.6640625" defaultRowHeight="13.8" x14ac:dyDescent="0.3"/>
  <cols>
    <col min="1" max="1" width="4.21875" customWidth="1"/>
    <col min="2" max="2" width="41.44140625" customWidth="1"/>
    <col min="3" max="3" width="25.21875" customWidth="1"/>
    <col min="4" max="4" width="14.77734375" customWidth="1"/>
    <col min="5" max="5" width="12.44140625" customWidth="1"/>
    <col min="6" max="6" width="18.21875" customWidth="1"/>
    <col min="7" max="7" width="24.77734375" customWidth="1"/>
    <col min="8" max="8" width="31.44140625" style="40" customWidth="1"/>
    <col min="9" max="9" width="14.77734375" customWidth="1"/>
    <col min="10" max="10" width="11.77734375" customWidth="1"/>
    <col min="11" max="11" width="14" customWidth="1"/>
    <col min="12" max="12" width="15.21875" style="41" customWidth="1"/>
    <col min="13" max="13" width="4.77734375" customWidth="1"/>
  </cols>
  <sheetData>
    <row r="1" spans="2:17" ht="12" customHeight="1" x14ac:dyDescent="0.3"/>
    <row r="2" spans="2:17" ht="48.75" customHeight="1" x14ac:dyDescent="0.25">
      <c r="B2" s="140"/>
      <c r="C2" s="141" t="s">
        <v>16</v>
      </c>
      <c r="D2" s="141"/>
      <c r="E2" s="141"/>
      <c r="F2" s="141"/>
      <c r="G2" s="141"/>
      <c r="H2" s="141"/>
      <c r="I2" s="141"/>
      <c r="J2" s="141"/>
      <c r="K2" s="142" t="s">
        <v>1</v>
      </c>
      <c r="L2" s="142"/>
    </row>
    <row r="3" spans="2:17" ht="42" customHeight="1" x14ac:dyDescent="0.25">
      <c r="B3" s="140"/>
      <c r="C3" s="141"/>
      <c r="D3" s="141"/>
      <c r="E3" s="141"/>
      <c r="F3" s="141"/>
      <c r="G3" s="141"/>
      <c r="H3" s="141"/>
      <c r="I3" s="141"/>
      <c r="J3" s="141"/>
      <c r="K3" s="142"/>
      <c r="L3" s="142"/>
    </row>
    <row r="4" spans="2:17" ht="36.75" customHeight="1" x14ac:dyDescent="0.25">
      <c r="B4" s="140"/>
      <c r="C4" s="141"/>
      <c r="D4" s="141"/>
      <c r="E4" s="141"/>
      <c r="F4" s="141"/>
      <c r="G4" s="141"/>
      <c r="H4" s="141"/>
      <c r="I4" s="141"/>
      <c r="J4" s="141"/>
      <c r="K4" s="142"/>
      <c r="L4" s="142"/>
    </row>
    <row r="5" spans="2:17" ht="24.75" customHeight="1" x14ac:dyDescent="0.3">
      <c r="C5" s="1"/>
      <c r="D5" s="2"/>
      <c r="E5" s="2"/>
      <c r="F5" s="2"/>
      <c r="G5" s="2"/>
    </row>
    <row r="6" spans="2:17" ht="103.5" customHeight="1" x14ac:dyDescent="0.25">
      <c r="B6" s="158" t="s">
        <v>106</v>
      </c>
      <c r="C6" s="158"/>
      <c r="D6" s="158"/>
      <c r="E6" s="158"/>
      <c r="F6" s="158"/>
      <c r="G6" s="158"/>
      <c r="H6" s="158"/>
      <c r="I6" s="158"/>
      <c r="J6" s="158"/>
      <c r="K6" s="158"/>
      <c r="L6" s="158"/>
      <c r="M6" s="42"/>
      <c r="N6" s="42"/>
      <c r="O6" s="42"/>
      <c r="P6" s="42"/>
      <c r="Q6" s="42"/>
    </row>
    <row r="7" spans="2:17" ht="24.75" customHeight="1" x14ac:dyDescent="0.25">
      <c r="B7" s="159" t="s">
        <v>19</v>
      </c>
      <c r="C7" s="159"/>
      <c r="D7" s="159"/>
      <c r="E7" s="159"/>
      <c r="F7" s="159"/>
      <c r="G7" s="159"/>
      <c r="H7" s="159"/>
      <c r="I7" s="159"/>
      <c r="J7" s="159"/>
      <c r="K7" s="159"/>
      <c r="L7" s="159"/>
    </row>
    <row r="8" spans="2:17" s="4" customFormat="1" ht="18" customHeight="1" x14ac:dyDescent="0.3">
      <c r="B8" s="43" t="s">
        <v>107</v>
      </c>
      <c r="C8" s="44"/>
      <c r="D8" s="44"/>
      <c r="E8" s="44"/>
      <c r="F8" s="44"/>
      <c r="G8" s="44"/>
      <c r="H8" s="44"/>
      <c r="I8" s="44"/>
      <c r="J8" s="44"/>
      <c r="K8" s="44"/>
      <c r="L8" s="45"/>
    </row>
    <row r="9" spans="2:17" s="4" customFormat="1" ht="15" customHeight="1" x14ac:dyDescent="0.3">
      <c r="B9" s="43" t="s">
        <v>108</v>
      </c>
      <c r="C9" s="46"/>
      <c r="D9" s="46"/>
      <c r="E9" s="46"/>
      <c r="F9" s="46"/>
      <c r="G9" s="46"/>
      <c r="H9" s="46"/>
      <c r="I9" s="47"/>
      <c r="J9" s="46"/>
      <c r="K9" s="46"/>
      <c r="L9" s="48"/>
    </row>
    <row r="10" spans="2:17" s="4" customFormat="1" ht="15" customHeight="1" x14ac:dyDescent="0.3">
      <c r="B10" s="43" t="s">
        <v>109</v>
      </c>
      <c r="C10" s="46"/>
      <c r="D10" s="46"/>
      <c r="E10" s="46"/>
      <c r="F10" s="46"/>
      <c r="G10" s="46"/>
      <c r="H10" s="46"/>
      <c r="I10" s="46"/>
      <c r="J10" s="46"/>
      <c r="K10" s="46"/>
      <c r="L10" s="48"/>
    </row>
    <row r="11" spans="2:17" s="4" customFormat="1" ht="15" customHeight="1" x14ac:dyDescent="0.3">
      <c r="B11" s="43" t="s">
        <v>110</v>
      </c>
      <c r="C11" s="46"/>
      <c r="D11" s="46"/>
      <c r="E11" s="46"/>
      <c r="F11" s="46"/>
      <c r="G11" s="46"/>
      <c r="H11" s="46"/>
      <c r="I11" s="46"/>
      <c r="J11" s="46"/>
      <c r="K11" s="46"/>
      <c r="L11" s="48"/>
    </row>
    <row r="12" spans="2:17" s="4" customFormat="1" ht="18" customHeight="1" x14ac:dyDescent="0.25">
      <c r="B12" s="160" t="s">
        <v>111</v>
      </c>
      <c r="C12" s="160"/>
      <c r="D12" s="160"/>
      <c r="E12" s="160"/>
      <c r="F12" s="160"/>
      <c r="G12" s="160"/>
      <c r="H12" s="160"/>
      <c r="I12" s="160"/>
      <c r="J12" s="160"/>
      <c r="K12" s="160"/>
      <c r="L12" s="160"/>
    </row>
    <row r="13" spans="2:17" s="4" customFormat="1" ht="15" customHeight="1" x14ac:dyDescent="0.3">
      <c r="B13" s="43" t="s">
        <v>112</v>
      </c>
      <c r="C13" s="46"/>
      <c r="D13" s="46"/>
      <c r="E13" s="46"/>
      <c r="F13" s="46"/>
      <c r="G13" s="46"/>
      <c r="H13" s="46"/>
      <c r="I13" s="46"/>
      <c r="J13" s="46"/>
      <c r="K13" s="46"/>
      <c r="L13" s="48"/>
    </row>
    <row r="14" spans="2:17" ht="7.5" customHeight="1" x14ac:dyDescent="0.25">
      <c r="B14" s="49"/>
      <c r="C14" s="50"/>
      <c r="D14" s="50"/>
      <c r="E14" s="50"/>
      <c r="F14" s="50"/>
      <c r="G14" s="50"/>
      <c r="H14" s="50"/>
      <c r="I14" s="50"/>
      <c r="J14" s="50"/>
      <c r="K14" s="50"/>
      <c r="L14" s="51"/>
    </row>
    <row r="15" spans="2:17" ht="33.75" customHeight="1" x14ac:dyDescent="0.25">
      <c r="B15" s="161" t="s">
        <v>113</v>
      </c>
      <c r="C15" s="161"/>
      <c r="D15" s="161"/>
      <c r="E15" s="161"/>
      <c r="F15" s="161"/>
      <c r="G15" s="161"/>
      <c r="H15" s="162" t="s">
        <v>114</v>
      </c>
      <c r="I15" s="162"/>
      <c r="J15" s="162"/>
      <c r="K15" s="162"/>
      <c r="L15" s="162"/>
    </row>
    <row r="16" spans="2:17" ht="40.5" customHeight="1" x14ac:dyDescent="0.25">
      <c r="B16" s="52" t="s">
        <v>115</v>
      </c>
      <c r="C16" s="163" t="s">
        <v>116</v>
      </c>
      <c r="D16" s="163"/>
      <c r="E16" s="163"/>
      <c r="F16" s="163"/>
      <c r="G16" s="163"/>
      <c r="H16" s="53" t="s">
        <v>117</v>
      </c>
      <c r="I16" s="53" t="s">
        <v>118</v>
      </c>
      <c r="J16" s="53" t="s">
        <v>119</v>
      </c>
      <c r="K16" s="53" t="s">
        <v>120</v>
      </c>
      <c r="L16" s="54" t="s">
        <v>121</v>
      </c>
    </row>
    <row r="17" spans="2:12" ht="53.25" customHeight="1" x14ac:dyDescent="0.25">
      <c r="B17" s="55" t="s">
        <v>57</v>
      </c>
      <c r="C17" s="164" t="s">
        <v>60</v>
      </c>
      <c r="D17" s="164"/>
      <c r="E17" s="164"/>
      <c r="F17" s="164"/>
      <c r="G17" s="164"/>
      <c r="H17" s="56" t="s">
        <v>122</v>
      </c>
      <c r="I17" s="57">
        <v>3</v>
      </c>
      <c r="J17" s="58">
        <v>4</v>
      </c>
      <c r="K17" s="59">
        <f>I17+J17</f>
        <v>7</v>
      </c>
      <c r="L17" s="60" t="str">
        <f t="shared" ref="L17:L41" si="0">IF(K17&lt;=4,"BAJO",IF(K17=5,"MEDIO",IF(K17=6,"ALTO",IF(K17=7,"ALTO","EXTREMO"))))</f>
        <v>ALTO</v>
      </c>
    </row>
    <row r="18" spans="2:12" ht="53.25" customHeight="1" x14ac:dyDescent="0.25">
      <c r="B18" s="61" t="s">
        <v>57</v>
      </c>
      <c r="C18" s="165" t="s">
        <v>61</v>
      </c>
      <c r="D18" s="165"/>
      <c r="E18" s="165"/>
      <c r="F18" s="165"/>
      <c r="G18" s="165"/>
      <c r="H18" s="62" t="s">
        <v>123</v>
      </c>
      <c r="I18" s="57">
        <v>3</v>
      </c>
      <c r="J18" s="58">
        <v>3</v>
      </c>
      <c r="K18" s="59">
        <f t="shared" ref="K18:K29" si="1">+I18+J18</f>
        <v>6</v>
      </c>
      <c r="L18" s="63" t="str">
        <f t="shared" si="0"/>
        <v>ALTO</v>
      </c>
    </row>
    <row r="19" spans="2:12" ht="53.25" customHeight="1" x14ac:dyDescent="0.25">
      <c r="B19" s="61" t="s">
        <v>57</v>
      </c>
      <c r="C19" s="165" t="s">
        <v>64</v>
      </c>
      <c r="D19" s="165"/>
      <c r="E19" s="165"/>
      <c r="F19" s="165"/>
      <c r="G19" s="165"/>
      <c r="H19" s="62" t="s">
        <v>124</v>
      </c>
      <c r="I19" s="57">
        <v>3</v>
      </c>
      <c r="J19" s="58">
        <v>3</v>
      </c>
      <c r="K19" s="59">
        <f t="shared" si="1"/>
        <v>6</v>
      </c>
      <c r="L19" s="63" t="str">
        <f t="shared" si="0"/>
        <v>ALTO</v>
      </c>
    </row>
    <row r="20" spans="2:12" ht="53.25" customHeight="1" x14ac:dyDescent="0.25">
      <c r="B20" s="61" t="s">
        <v>57</v>
      </c>
      <c r="C20" s="165" t="s">
        <v>65</v>
      </c>
      <c r="D20" s="165"/>
      <c r="E20" s="165"/>
      <c r="F20" s="165"/>
      <c r="G20" s="165"/>
      <c r="H20" s="62" t="s">
        <v>125</v>
      </c>
      <c r="I20" s="57">
        <v>3</v>
      </c>
      <c r="J20" s="58">
        <v>4</v>
      </c>
      <c r="K20" s="59">
        <f t="shared" si="1"/>
        <v>7</v>
      </c>
      <c r="L20" s="63" t="str">
        <f t="shared" si="0"/>
        <v>ALTO</v>
      </c>
    </row>
    <row r="21" spans="2:12" ht="53.25" customHeight="1" x14ac:dyDescent="0.25">
      <c r="B21" s="61" t="s">
        <v>57</v>
      </c>
      <c r="C21" s="165" t="s">
        <v>66</v>
      </c>
      <c r="D21" s="165"/>
      <c r="E21" s="165"/>
      <c r="F21" s="165"/>
      <c r="G21" s="165"/>
      <c r="H21" s="62" t="s">
        <v>126</v>
      </c>
      <c r="I21" s="57">
        <v>1</v>
      </c>
      <c r="J21" s="58">
        <v>4</v>
      </c>
      <c r="K21" s="59">
        <f t="shared" si="1"/>
        <v>5</v>
      </c>
      <c r="L21" s="63" t="str">
        <f t="shared" si="0"/>
        <v>MEDIO</v>
      </c>
    </row>
    <row r="22" spans="2:12" ht="53.25" customHeight="1" x14ac:dyDescent="0.25">
      <c r="B22" s="61" t="s">
        <v>57</v>
      </c>
      <c r="C22" s="165" t="s">
        <v>68</v>
      </c>
      <c r="D22" s="165"/>
      <c r="E22" s="165"/>
      <c r="F22" s="165"/>
      <c r="G22" s="165"/>
      <c r="H22" s="62" t="s">
        <v>127</v>
      </c>
      <c r="I22" s="57">
        <v>3</v>
      </c>
      <c r="J22" s="58">
        <v>4</v>
      </c>
      <c r="K22" s="59">
        <f t="shared" si="1"/>
        <v>7</v>
      </c>
      <c r="L22" s="63" t="str">
        <f t="shared" si="0"/>
        <v>ALTO</v>
      </c>
    </row>
    <row r="23" spans="2:12" ht="53.25" customHeight="1" x14ac:dyDescent="0.25">
      <c r="B23" s="61" t="s">
        <v>57</v>
      </c>
      <c r="C23" s="165" t="s">
        <v>73</v>
      </c>
      <c r="D23" s="165"/>
      <c r="E23" s="165"/>
      <c r="F23" s="165"/>
      <c r="G23" s="165"/>
      <c r="H23" s="62" t="s">
        <v>128</v>
      </c>
      <c r="I23" s="57">
        <v>2</v>
      </c>
      <c r="J23" s="58">
        <v>3</v>
      </c>
      <c r="K23" s="59">
        <f t="shared" si="1"/>
        <v>5</v>
      </c>
      <c r="L23" s="63" t="str">
        <f t="shared" si="0"/>
        <v>MEDIO</v>
      </c>
    </row>
    <row r="24" spans="2:12" ht="53.25" customHeight="1" x14ac:dyDescent="0.25">
      <c r="B24" s="61" t="s">
        <v>57</v>
      </c>
      <c r="C24" s="165" t="s">
        <v>69</v>
      </c>
      <c r="D24" s="165"/>
      <c r="E24" s="165"/>
      <c r="F24" s="165"/>
      <c r="G24" s="165"/>
      <c r="H24" s="62" t="s">
        <v>129</v>
      </c>
      <c r="I24" s="57">
        <v>2</v>
      </c>
      <c r="J24" s="58">
        <v>4</v>
      </c>
      <c r="K24" s="59">
        <f t="shared" si="1"/>
        <v>6</v>
      </c>
      <c r="L24" s="63" t="str">
        <f t="shared" si="0"/>
        <v>ALTO</v>
      </c>
    </row>
    <row r="25" spans="2:12" ht="53.25" customHeight="1" x14ac:dyDescent="0.25">
      <c r="B25" s="61" t="s">
        <v>57</v>
      </c>
      <c r="C25" s="165" t="s">
        <v>72</v>
      </c>
      <c r="D25" s="165"/>
      <c r="E25" s="165"/>
      <c r="F25" s="165"/>
      <c r="G25" s="165"/>
      <c r="H25" s="62" t="s">
        <v>130</v>
      </c>
      <c r="I25" s="57">
        <v>3</v>
      </c>
      <c r="J25" s="58">
        <v>3</v>
      </c>
      <c r="K25" s="59">
        <f t="shared" si="1"/>
        <v>6</v>
      </c>
      <c r="L25" s="63" t="str">
        <f t="shared" si="0"/>
        <v>ALTO</v>
      </c>
    </row>
    <row r="26" spans="2:12" ht="53.25" customHeight="1" x14ac:dyDescent="0.25">
      <c r="B26" s="61" t="s">
        <v>57</v>
      </c>
      <c r="C26" s="165" t="s">
        <v>83</v>
      </c>
      <c r="D26" s="165"/>
      <c r="E26" s="165"/>
      <c r="F26" s="165"/>
      <c r="G26" s="165"/>
      <c r="H26" s="62" t="s">
        <v>131</v>
      </c>
      <c r="I26" s="57">
        <v>3</v>
      </c>
      <c r="J26" s="58">
        <v>5</v>
      </c>
      <c r="K26" s="59">
        <f t="shared" si="1"/>
        <v>8</v>
      </c>
      <c r="L26" s="63" t="str">
        <f t="shared" si="0"/>
        <v>EXTREMO</v>
      </c>
    </row>
    <row r="27" spans="2:12" ht="53.25" customHeight="1" x14ac:dyDescent="0.25">
      <c r="B27" s="61" t="s">
        <v>57</v>
      </c>
      <c r="C27" s="165" t="s">
        <v>85</v>
      </c>
      <c r="D27" s="165"/>
      <c r="E27" s="165"/>
      <c r="F27" s="165"/>
      <c r="G27" s="165"/>
      <c r="H27" s="62" t="s">
        <v>132</v>
      </c>
      <c r="I27" s="57">
        <v>4</v>
      </c>
      <c r="J27" s="58">
        <v>4</v>
      </c>
      <c r="K27" s="59">
        <f t="shared" si="1"/>
        <v>8</v>
      </c>
      <c r="L27" s="63" t="str">
        <f t="shared" si="0"/>
        <v>EXTREMO</v>
      </c>
    </row>
    <row r="28" spans="2:12" ht="53.25" customHeight="1" x14ac:dyDescent="0.25">
      <c r="B28" s="61" t="s">
        <v>57</v>
      </c>
      <c r="C28" s="165" t="s">
        <v>86</v>
      </c>
      <c r="D28" s="165"/>
      <c r="E28" s="165"/>
      <c r="F28" s="165"/>
      <c r="G28" s="165"/>
      <c r="H28" s="62" t="s">
        <v>132</v>
      </c>
      <c r="I28" s="57">
        <v>4</v>
      </c>
      <c r="J28" s="58">
        <v>4</v>
      </c>
      <c r="K28" s="59">
        <f t="shared" si="1"/>
        <v>8</v>
      </c>
      <c r="L28" s="63" t="str">
        <f t="shared" si="0"/>
        <v>EXTREMO</v>
      </c>
    </row>
    <row r="29" spans="2:12" ht="53.25" customHeight="1" x14ac:dyDescent="0.25">
      <c r="B29" s="61" t="s">
        <v>57</v>
      </c>
      <c r="C29" s="165" t="s">
        <v>76</v>
      </c>
      <c r="D29" s="165"/>
      <c r="E29" s="165"/>
      <c r="F29" s="165"/>
      <c r="G29" s="165"/>
      <c r="H29" s="62" t="s">
        <v>132</v>
      </c>
      <c r="I29" s="57">
        <v>2</v>
      </c>
      <c r="J29" s="58">
        <v>3</v>
      </c>
      <c r="K29" s="59">
        <f t="shared" si="1"/>
        <v>5</v>
      </c>
      <c r="L29" s="63" t="str">
        <f t="shared" si="0"/>
        <v>MEDIO</v>
      </c>
    </row>
    <row r="30" spans="2:12" ht="63.75" customHeight="1" x14ac:dyDescent="0.25">
      <c r="B30" s="55" t="s">
        <v>57</v>
      </c>
      <c r="C30" s="164" t="s">
        <v>89</v>
      </c>
      <c r="D30" s="164"/>
      <c r="E30" s="164"/>
      <c r="F30" s="164"/>
      <c r="G30" s="164"/>
      <c r="H30" s="56" t="s">
        <v>133</v>
      </c>
      <c r="I30" s="57">
        <v>4</v>
      </c>
      <c r="J30" s="58">
        <v>3</v>
      </c>
      <c r="K30" s="58">
        <f t="shared" ref="K30:K41" si="2">I30+J30</f>
        <v>7</v>
      </c>
      <c r="L30" s="60" t="str">
        <f t="shared" si="0"/>
        <v>ALTO</v>
      </c>
    </row>
    <row r="31" spans="2:12" ht="49.5" customHeight="1" x14ac:dyDescent="0.25">
      <c r="B31" s="55" t="s">
        <v>57</v>
      </c>
      <c r="C31" s="164" t="s">
        <v>90</v>
      </c>
      <c r="D31" s="164"/>
      <c r="E31" s="164"/>
      <c r="F31" s="164"/>
      <c r="G31" s="164"/>
      <c r="H31" s="56" t="s">
        <v>134</v>
      </c>
      <c r="I31" s="57">
        <v>3</v>
      </c>
      <c r="J31" s="58">
        <v>3</v>
      </c>
      <c r="K31" s="58">
        <f t="shared" si="2"/>
        <v>6</v>
      </c>
      <c r="L31" s="60" t="str">
        <f t="shared" si="0"/>
        <v>ALTO</v>
      </c>
    </row>
    <row r="32" spans="2:12" ht="49.5" customHeight="1" x14ac:dyDescent="0.25">
      <c r="B32" s="55" t="s">
        <v>57</v>
      </c>
      <c r="C32" s="164" t="s">
        <v>91</v>
      </c>
      <c r="D32" s="164"/>
      <c r="E32" s="164"/>
      <c r="F32" s="164"/>
      <c r="G32" s="164"/>
      <c r="H32" s="56" t="s">
        <v>135</v>
      </c>
      <c r="I32" s="57">
        <v>2</v>
      </c>
      <c r="J32" s="58">
        <v>3</v>
      </c>
      <c r="K32" s="58">
        <f t="shared" si="2"/>
        <v>5</v>
      </c>
      <c r="L32" s="60" t="str">
        <f t="shared" si="0"/>
        <v>MEDIO</v>
      </c>
    </row>
    <row r="33" spans="2:14" ht="49.5" customHeight="1" x14ac:dyDescent="0.25">
      <c r="B33" s="55" t="s">
        <v>57</v>
      </c>
      <c r="C33" s="164" t="s">
        <v>92</v>
      </c>
      <c r="D33" s="164"/>
      <c r="E33" s="164"/>
      <c r="F33" s="164"/>
      <c r="G33" s="164"/>
      <c r="H33" s="56" t="s">
        <v>136</v>
      </c>
      <c r="I33" s="57">
        <v>2</v>
      </c>
      <c r="J33" s="58">
        <v>5</v>
      </c>
      <c r="K33" s="58">
        <f t="shared" si="2"/>
        <v>7</v>
      </c>
      <c r="L33" s="60" t="str">
        <f t="shared" si="0"/>
        <v>ALTO</v>
      </c>
    </row>
    <row r="34" spans="2:14" ht="36" customHeight="1" x14ac:dyDescent="0.25">
      <c r="B34" s="55" t="s">
        <v>57</v>
      </c>
      <c r="C34" s="164" t="s">
        <v>93</v>
      </c>
      <c r="D34" s="164"/>
      <c r="E34" s="164"/>
      <c r="F34" s="164"/>
      <c r="G34" s="164"/>
      <c r="H34" s="56" t="s">
        <v>137</v>
      </c>
      <c r="I34" s="57">
        <v>3</v>
      </c>
      <c r="J34" s="58">
        <v>4</v>
      </c>
      <c r="K34" s="58">
        <f t="shared" si="2"/>
        <v>7</v>
      </c>
      <c r="L34" s="60" t="str">
        <f t="shared" si="0"/>
        <v>ALTO</v>
      </c>
    </row>
    <row r="35" spans="2:14" ht="36" customHeight="1" x14ac:dyDescent="0.25">
      <c r="B35" s="55" t="s">
        <v>57</v>
      </c>
      <c r="C35" s="164" t="s">
        <v>97</v>
      </c>
      <c r="D35" s="164"/>
      <c r="E35" s="164"/>
      <c r="F35" s="164"/>
      <c r="G35" s="164"/>
      <c r="H35" s="56" t="s">
        <v>138</v>
      </c>
      <c r="I35" s="57">
        <v>3</v>
      </c>
      <c r="J35" s="58">
        <v>3</v>
      </c>
      <c r="K35" s="58">
        <f t="shared" si="2"/>
        <v>6</v>
      </c>
      <c r="L35" s="60" t="str">
        <f t="shared" si="0"/>
        <v>ALTO</v>
      </c>
    </row>
    <row r="36" spans="2:14" ht="36" customHeight="1" x14ac:dyDescent="0.25">
      <c r="B36" s="55" t="s">
        <v>57</v>
      </c>
      <c r="C36" s="164" t="s">
        <v>99</v>
      </c>
      <c r="D36" s="164"/>
      <c r="E36" s="164"/>
      <c r="F36" s="164"/>
      <c r="G36" s="164"/>
      <c r="H36" s="56" t="s">
        <v>139</v>
      </c>
      <c r="I36" s="57">
        <v>2</v>
      </c>
      <c r="J36" s="58">
        <v>2</v>
      </c>
      <c r="K36" s="58">
        <f t="shared" si="2"/>
        <v>4</v>
      </c>
      <c r="L36" s="60" t="str">
        <f t="shared" si="0"/>
        <v>BAJO</v>
      </c>
    </row>
    <row r="37" spans="2:14" ht="49.5" customHeight="1" x14ac:dyDescent="0.25">
      <c r="B37" s="55" t="s">
        <v>57</v>
      </c>
      <c r="C37" s="164" t="s">
        <v>100</v>
      </c>
      <c r="D37" s="164"/>
      <c r="E37" s="164"/>
      <c r="F37" s="164"/>
      <c r="G37" s="164"/>
      <c r="H37" s="56" t="s">
        <v>140</v>
      </c>
      <c r="I37" s="57">
        <v>4</v>
      </c>
      <c r="J37" s="58">
        <v>2</v>
      </c>
      <c r="K37" s="58">
        <f t="shared" si="2"/>
        <v>6</v>
      </c>
      <c r="L37" s="60" t="str">
        <f t="shared" si="0"/>
        <v>ALTO</v>
      </c>
    </row>
    <row r="38" spans="2:14" ht="49.5" customHeight="1" x14ac:dyDescent="0.25">
      <c r="B38" s="55" t="s">
        <v>57</v>
      </c>
      <c r="C38" s="164" t="s">
        <v>101</v>
      </c>
      <c r="D38" s="164"/>
      <c r="E38" s="164"/>
      <c r="F38" s="164"/>
      <c r="G38" s="164"/>
      <c r="H38" s="56" t="s">
        <v>141</v>
      </c>
      <c r="I38" s="57">
        <v>3</v>
      </c>
      <c r="J38" s="58">
        <v>2</v>
      </c>
      <c r="K38" s="58">
        <f t="shared" si="2"/>
        <v>5</v>
      </c>
      <c r="L38" s="60" t="str">
        <f t="shared" si="0"/>
        <v>MEDIO</v>
      </c>
    </row>
    <row r="39" spans="2:14" ht="36" customHeight="1" x14ac:dyDescent="0.25">
      <c r="B39" s="55" t="s">
        <v>57</v>
      </c>
      <c r="C39" s="164" t="s">
        <v>102</v>
      </c>
      <c r="D39" s="164"/>
      <c r="E39" s="164"/>
      <c r="F39" s="164"/>
      <c r="G39" s="164"/>
      <c r="H39" s="56" t="s">
        <v>142</v>
      </c>
      <c r="I39" s="57">
        <v>2</v>
      </c>
      <c r="J39" s="58">
        <v>3</v>
      </c>
      <c r="K39" s="58">
        <f t="shared" si="2"/>
        <v>5</v>
      </c>
      <c r="L39" s="60" t="str">
        <f t="shared" si="0"/>
        <v>MEDIO</v>
      </c>
    </row>
    <row r="40" spans="2:14" ht="36" customHeight="1" x14ac:dyDescent="0.25">
      <c r="B40" s="55" t="s">
        <v>57</v>
      </c>
      <c r="C40" s="164" t="s">
        <v>104</v>
      </c>
      <c r="D40" s="164"/>
      <c r="E40" s="164"/>
      <c r="F40" s="164"/>
      <c r="G40" s="164"/>
      <c r="H40" s="56" t="s">
        <v>143</v>
      </c>
      <c r="I40" s="57">
        <v>2</v>
      </c>
      <c r="J40" s="58">
        <v>3</v>
      </c>
      <c r="K40" s="58">
        <f t="shared" si="2"/>
        <v>5</v>
      </c>
      <c r="L40" s="60" t="str">
        <f t="shared" si="0"/>
        <v>MEDIO</v>
      </c>
    </row>
    <row r="41" spans="2:14" ht="36" customHeight="1" x14ac:dyDescent="0.25">
      <c r="B41" s="55" t="s">
        <v>57</v>
      </c>
      <c r="C41" s="164" t="s">
        <v>105</v>
      </c>
      <c r="D41" s="164"/>
      <c r="E41" s="164"/>
      <c r="F41" s="164"/>
      <c r="G41" s="164"/>
      <c r="H41" s="56" t="s">
        <v>144</v>
      </c>
      <c r="I41" s="57">
        <v>2</v>
      </c>
      <c r="J41" s="58">
        <v>3</v>
      </c>
      <c r="K41" s="58">
        <f t="shared" si="2"/>
        <v>5</v>
      </c>
      <c r="L41" s="60" t="str">
        <f t="shared" si="0"/>
        <v>MEDIO</v>
      </c>
    </row>
    <row r="42" spans="2:14" ht="21" customHeight="1" x14ac:dyDescent="0.25">
      <c r="B42" s="64"/>
      <c r="C42" s="65"/>
      <c r="D42" s="65"/>
      <c r="E42" s="65"/>
      <c r="F42" s="65"/>
      <c r="G42" s="65"/>
      <c r="H42" s="65"/>
      <c r="I42" s="65"/>
      <c r="J42" s="65"/>
      <c r="K42" s="65"/>
      <c r="L42" s="66"/>
    </row>
    <row r="43" spans="2:14" ht="27" customHeight="1" x14ac:dyDescent="0.25">
      <c r="B43" s="67"/>
      <c r="C43" s="166"/>
      <c r="D43" s="166"/>
      <c r="E43" s="166"/>
      <c r="F43" s="68"/>
      <c r="G43" s="68"/>
      <c r="H43" s="167"/>
      <c r="I43" s="167"/>
      <c r="J43" s="68"/>
      <c r="K43" s="68"/>
      <c r="L43" s="69"/>
    </row>
    <row r="44" spans="2:14" ht="12.75" customHeight="1" x14ac:dyDescent="0.25">
      <c r="B44" s="168" t="s">
        <v>145</v>
      </c>
      <c r="C44" s="169" t="s">
        <v>146</v>
      </c>
      <c r="D44" s="169"/>
      <c r="E44" s="71" t="s">
        <v>147</v>
      </c>
      <c r="F44" s="68"/>
      <c r="G44" s="170" t="s">
        <v>119</v>
      </c>
      <c r="H44" s="70" t="s">
        <v>148</v>
      </c>
      <c r="I44" s="70" t="s">
        <v>147</v>
      </c>
      <c r="J44" s="68"/>
      <c r="K44" s="68"/>
      <c r="L44" s="69"/>
    </row>
    <row r="45" spans="2:14" ht="19.5" customHeight="1" x14ac:dyDescent="0.25">
      <c r="B45" s="168"/>
      <c r="C45" s="171" t="s">
        <v>149</v>
      </c>
      <c r="D45" s="171"/>
      <c r="E45" s="72">
        <v>1</v>
      </c>
      <c r="F45" s="68"/>
      <c r="G45" s="170"/>
      <c r="H45" s="72" t="s">
        <v>150</v>
      </c>
      <c r="I45" s="73">
        <v>1</v>
      </c>
      <c r="J45" s="68"/>
      <c r="K45" s="68"/>
      <c r="L45" s="69"/>
    </row>
    <row r="46" spans="2:14" ht="18" customHeight="1" x14ac:dyDescent="0.25">
      <c r="B46" s="168"/>
      <c r="C46" s="171" t="s">
        <v>151</v>
      </c>
      <c r="D46" s="171"/>
      <c r="E46" s="72">
        <v>2</v>
      </c>
      <c r="F46" s="68"/>
      <c r="G46" s="170"/>
      <c r="H46" s="72" t="s">
        <v>152</v>
      </c>
      <c r="I46" s="73">
        <v>2</v>
      </c>
      <c r="J46" s="68"/>
      <c r="K46" s="68"/>
      <c r="L46" s="69"/>
      <c r="N46" s="74"/>
    </row>
    <row r="47" spans="2:14" ht="18" customHeight="1" x14ac:dyDescent="0.25">
      <c r="B47" s="168"/>
      <c r="C47" s="171" t="s">
        <v>153</v>
      </c>
      <c r="D47" s="171"/>
      <c r="E47" s="72">
        <v>3</v>
      </c>
      <c r="F47" s="68"/>
      <c r="G47" s="170"/>
      <c r="H47" s="72" t="s">
        <v>154</v>
      </c>
      <c r="I47" s="73">
        <v>3</v>
      </c>
      <c r="J47" s="68"/>
      <c r="K47" s="68"/>
      <c r="L47" s="69"/>
    </row>
    <row r="48" spans="2:14" ht="18" customHeight="1" x14ac:dyDescent="0.25">
      <c r="B48" s="168"/>
      <c r="C48" s="171" t="s">
        <v>155</v>
      </c>
      <c r="D48" s="171"/>
      <c r="E48" s="72">
        <v>4</v>
      </c>
      <c r="F48" s="68"/>
      <c r="G48" s="170"/>
      <c r="H48" s="72" t="s">
        <v>156</v>
      </c>
      <c r="I48" s="73">
        <v>4</v>
      </c>
      <c r="J48" s="68"/>
      <c r="K48" s="68"/>
      <c r="L48" s="69"/>
    </row>
    <row r="49" spans="2:12" ht="18" customHeight="1" x14ac:dyDescent="0.25">
      <c r="B49" s="168"/>
      <c r="C49" s="171" t="s">
        <v>157</v>
      </c>
      <c r="D49" s="171"/>
      <c r="E49" s="72">
        <v>5</v>
      </c>
      <c r="F49" s="68"/>
      <c r="G49" s="170"/>
      <c r="H49" s="72" t="s">
        <v>158</v>
      </c>
      <c r="I49" s="73">
        <v>5</v>
      </c>
      <c r="J49" s="68"/>
      <c r="K49" s="68"/>
      <c r="L49" s="69"/>
    </row>
    <row r="50" spans="2:12" ht="18" customHeight="1" x14ac:dyDescent="0.25">
      <c r="B50" s="75"/>
      <c r="C50" s="76"/>
      <c r="D50" s="76"/>
      <c r="E50" s="76"/>
      <c r="F50" s="68"/>
      <c r="G50" s="76"/>
      <c r="H50" s="76"/>
      <c r="I50" s="76"/>
      <c r="J50" s="76"/>
      <c r="K50" s="76"/>
      <c r="L50" s="69"/>
    </row>
    <row r="51" spans="2:12" ht="13.5" customHeight="1" x14ac:dyDescent="0.25">
      <c r="B51" s="75"/>
      <c r="C51" s="167" t="s">
        <v>159</v>
      </c>
      <c r="D51" s="167"/>
      <c r="E51" s="167"/>
      <c r="F51" s="167"/>
      <c r="G51" s="167"/>
      <c r="H51" s="167"/>
      <c r="I51" s="167"/>
      <c r="J51" s="167"/>
      <c r="K51" s="167"/>
      <c r="L51" s="69"/>
    </row>
    <row r="52" spans="2:12" ht="57.45" customHeight="1" x14ac:dyDescent="0.25">
      <c r="B52" s="75"/>
      <c r="C52" s="171" t="s">
        <v>160</v>
      </c>
      <c r="D52" s="171"/>
      <c r="E52" s="171"/>
      <c r="F52" s="72" t="s">
        <v>161</v>
      </c>
      <c r="G52" s="72" t="s">
        <v>162</v>
      </c>
      <c r="H52" s="72" t="s">
        <v>163</v>
      </c>
      <c r="I52" s="171" t="s">
        <v>164</v>
      </c>
      <c r="J52" s="171"/>
      <c r="K52" s="171" t="s">
        <v>165</v>
      </c>
      <c r="L52" s="171"/>
    </row>
    <row r="53" spans="2:12" ht="57.45" customHeight="1" x14ac:dyDescent="0.25">
      <c r="B53" s="75"/>
      <c r="C53" s="171" t="s">
        <v>166</v>
      </c>
      <c r="D53" s="171"/>
      <c r="E53" s="171"/>
      <c r="F53" s="72" t="s">
        <v>167</v>
      </c>
      <c r="G53" s="72" t="s">
        <v>168</v>
      </c>
      <c r="H53" s="72" t="s">
        <v>169</v>
      </c>
      <c r="I53" s="171" t="s">
        <v>170</v>
      </c>
      <c r="J53" s="171"/>
      <c r="K53" s="171" t="s">
        <v>171</v>
      </c>
      <c r="L53" s="171"/>
    </row>
    <row r="54" spans="2:12" ht="12.75" customHeight="1" x14ac:dyDescent="0.25">
      <c r="B54" s="67"/>
      <c r="C54" s="169" t="s">
        <v>172</v>
      </c>
      <c r="D54" s="169"/>
      <c r="E54" s="169" t="s">
        <v>147</v>
      </c>
      <c r="F54" s="77" t="s">
        <v>150</v>
      </c>
      <c r="G54" s="77" t="s">
        <v>152</v>
      </c>
      <c r="H54" s="78" t="s">
        <v>154</v>
      </c>
      <c r="I54" s="172" t="s">
        <v>156</v>
      </c>
      <c r="J54" s="172"/>
      <c r="K54" s="169" t="s">
        <v>158</v>
      </c>
      <c r="L54" s="169"/>
    </row>
    <row r="55" spans="2:12" ht="13.2" hidden="1" x14ac:dyDescent="0.25">
      <c r="B55" s="67"/>
      <c r="C55" s="169"/>
      <c r="D55" s="169"/>
      <c r="E55" s="169"/>
      <c r="F55" s="79">
        <v>1</v>
      </c>
      <c r="G55" s="79">
        <v>2</v>
      </c>
      <c r="H55" s="79">
        <v>3</v>
      </c>
      <c r="I55" s="173">
        <v>4</v>
      </c>
      <c r="J55" s="173"/>
      <c r="K55" s="173">
        <v>5</v>
      </c>
      <c r="L55" s="173"/>
    </row>
    <row r="56" spans="2:12" ht="12.75" hidden="1" customHeight="1" x14ac:dyDescent="0.25">
      <c r="B56" s="67"/>
      <c r="C56" s="171" t="s">
        <v>149</v>
      </c>
      <c r="D56" s="171"/>
      <c r="E56" s="80">
        <v>1</v>
      </c>
      <c r="F56" s="81">
        <v>2</v>
      </c>
      <c r="G56" s="81">
        <v>3</v>
      </c>
      <c r="H56" s="81">
        <v>4</v>
      </c>
      <c r="I56" s="174">
        <v>5</v>
      </c>
      <c r="J56" s="174"/>
      <c r="K56" s="175">
        <v>6</v>
      </c>
      <c r="L56" s="175"/>
    </row>
    <row r="57" spans="2:12" ht="23.85" customHeight="1" x14ac:dyDescent="0.25">
      <c r="B57" s="67"/>
      <c r="C57" s="171" t="s">
        <v>151</v>
      </c>
      <c r="D57" s="171"/>
      <c r="E57" s="80">
        <v>2</v>
      </c>
      <c r="F57" s="81">
        <v>3</v>
      </c>
      <c r="G57" s="81">
        <v>4</v>
      </c>
      <c r="H57" s="82">
        <v>5</v>
      </c>
      <c r="I57" s="175">
        <v>6</v>
      </c>
      <c r="J57" s="175"/>
      <c r="K57" s="176">
        <v>7</v>
      </c>
      <c r="L57" s="176"/>
    </row>
    <row r="58" spans="2:12" ht="23.85" customHeight="1" x14ac:dyDescent="0.25">
      <c r="B58" s="67"/>
      <c r="C58" s="171" t="s">
        <v>153</v>
      </c>
      <c r="D58" s="171"/>
      <c r="E58" s="80">
        <v>3</v>
      </c>
      <c r="F58" s="81">
        <v>4</v>
      </c>
      <c r="G58" s="82">
        <v>5</v>
      </c>
      <c r="H58" s="83">
        <v>6</v>
      </c>
      <c r="I58" s="175">
        <v>7</v>
      </c>
      <c r="J58" s="175"/>
      <c r="K58" s="177">
        <v>8</v>
      </c>
      <c r="L58" s="177"/>
    </row>
    <row r="59" spans="2:12" ht="12.75" customHeight="1" x14ac:dyDescent="0.25">
      <c r="B59" s="67"/>
      <c r="C59" s="171" t="s">
        <v>155</v>
      </c>
      <c r="D59" s="171"/>
      <c r="E59" s="80">
        <v>4</v>
      </c>
      <c r="F59" s="82">
        <v>5</v>
      </c>
      <c r="G59" s="83">
        <v>6</v>
      </c>
      <c r="H59" s="83">
        <v>7</v>
      </c>
      <c r="I59" s="177">
        <v>8</v>
      </c>
      <c r="J59" s="177"/>
      <c r="K59" s="177">
        <v>9</v>
      </c>
      <c r="L59" s="177"/>
    </row>
    <row r="60" spans="2:12" ht="23.85" customHeight="1" x14ac:dyDescent="0.25">
      <c r="B60" s="67"/>
      <c r="C60" s="171" t="s">
        <v>157</v>
      </c>
      <c r="D60" s="171"/>
      <c r="E60" s="80">
        <v>5</v>
      </c>
      <c r="F60" s="83">
        <v>6</v>
      </c>
      <c r="G60" s="83">
        <v>7</v>
      </c>
      <c r="H60" s="84">
        <v>8</v>
      </c>
      <c r="I60" s="177">
        <v>9</v>
      </c>
      <c r="J60" s="177"/>
      <c r="K60" s="177">
        <v>10</v>
      </c>
      <c r="L60" s="177"/>
    </row>
    <row r="61" spans="2:12" ht="13.2" x14ac:dyDescent="0.25">
      <c r="B61" s="67"/>
      <c r="C61" s="68"/>
      <c r="D61" s="68"/>
      <c r="E61" s="68"/>
      <c r="F61" s="68"/>
      <c r="G61" s="68"/>
      <c r="H61" s="68"/>
      <c r="I61" s="68"/>
      <c r="J61" s="68"/>
      <c r="K61" s="68"/>
      <c r="L61" s="69"/>
    </row>
    <row r="62" spans="2:12" ht="13.2" x14ac:dyDescent="0.25">
      <c r="B62" s="67"/>
      <c r="C62" s="68"/>
      <c r="D62" s="68"/>
      <c r="E62" s="68"/>
      <c r="F62" s="68"/>
      <c r="G62" s="167" t="s">
        <v>173</v>
      </c>
      <c r="H62" s="167"/>
      <c r="I62" s="68"/>
      <c r="J62" s="68"/>
      <c r="K62" s="68"/>
      <c r="L62" s="69"/>
    </row>
    <row r="63" spans="2:12" ht="13.2" x14ac:dyDescent="0.25">
      <c r="B63" s="67"/>
      <c r="C63" s="68"/>
      <c r="D63" s="68"/>
      <c r="E63" s="68"/>
      <c r="F63" s="68"/>
      <c r="G63" s="77" t="s">
        <v>159</v>
      </c>
      <c r="H63" s="85" t="s">
        <v>172</v>
      </c>
      <c r="I63" s="68"/>
      <c r="J63" s="68"/>
      <c r="K63" s="68"/>
      <c r="L63" s="69"/>
    </row>
    <row r="64" spans="2:12" ht="13.2" x14ac:dyDescent="0.25">
      <c r="B64" s="67"/>
      <c r="C64" s="68"/>
      <c r="D64" s="68"/>
      <c r="E64" s="68"/>
      <c r="F64" s="68"/>
      <c r="G64" s="84" t="s">
        <v>174</v>
      </c>
      <c r="H64" s="86" t="s">
        <v>175</v>
      </c>
      <c r="I64" s="68"/>
      <c r="J64" s="68"/>
      <c r="K64" s="68"/>
      <c r="L64" s="69"/>
    </row>
    <row r="65" spans="2:12" ht="13.2" x14ac:dyDescent="0.25">
      <c r="B65" s="67"/>
      <c r="C65" s="68"/>
      <c r="D65" s="68"/>
      <c r="E65" s="68"/>
      <c r="F65" s="68"/>
      <c r="G65" s="83" t="s">
        <v>176</v>
      </c>
      <c r="H65" s="86" t="s">
        <v>177</v>
      </c>
      <c r="I65" s="68"/>
      <c r="J65" s="68"/>
      <c r="K65" s="68"/>
      <c r="L65" s="69"/>
    </row>
    <row r="66" spans="2:12" ht="13.2" x14ac:dyDescent="0.25">
      <c r="B66" s="67"/>
      <c r="C66" s="68"/>
      <c r="D66" s="68"/>
      <c r="E66" s="68"/>
      <c r="F66" s="68"/>
      <c r="G66" s="82">
        <v>5</v>
      </c>
      <c r="H66" s="86" t="s">
        <v>178</v>
      </c>
      <c r="I66" s="68"/>
      <c r="J66" s="68"/>
      <c r="K66" s="68"/>
      <c r="L66" s="69"/>
    </row>
    <row r="67" spans="2:12" ht="13.2" x14ac:dyDescent="0.25">
      <c r="B67" s="67"/>
      <c r="C67" s="68"/>
      <c r="D67" s="68"/>
      <c r="E67" s="68"/>
      <c r="F67" s="68"/>
      <c r="G67" s="81" t="s">
        <v>179</v>
      </c>
      <c r="H67" s="86" t="s">
        <v>180</v>
      </c>
      <c r="I67" s="68"/>
      <c r="J67" s="68"/>
      <c r="K67" s="68"/>
      <c r="L67" s="69"/>
    </row>
    <row r="68" spans="2:12" ht="13.2" x14ac:dyDescent="0.25">
      <c r="B68" s="49"/>
      <c r="C68" s="50"/>
      <c r="D68" s="50"/>
      <c r="E68" s="50"/>
      <c r="F68" s="50"/>
      <c r="G68" s="50"/>
      <c r="H68" s="50"/>
      <c r="I68" s="50"/>
      <c r="J68" s="50"/>
      <c r="K68" s="50"/>
      <c r="L68" s="51"/>
    </row>
    <row r="72" spans="2:12" x14ac:dyDescent="0.3">
      <c r="B72" s="4" t="s">
        <v>114</v>
      </c>
    </row>
    <row r="73" spans="2:12" x14ac:dyDescent="0.3">
      <c r="B73" s="4" t="s">
        <v>181</v>
      </c>
    </row>
  </sheetData>
  <mergeCells count="73">
    <mergeCell ref="C60:D60"/>
    <mergeCell ref="I60:J60"/>
    <mergeCell ref="K60:L60"/>
    <mergeCell ref="G62:H62"/>
    <mergeCell ref="C58:D58"/>
    <mergeCell ref="I58:J58"/>
    <mergeCell ref="K58:L58"/>
    <mergeCell ref="C59:D59"/>
    <mergeCell ref="I59:J59"/>
    <mergeCell ref="K59:L59"/>
    <mergeCell ref="C56:D56"/>
    <mergeCell ref="I56:J56"/>
    <mergeCell ref="K56:L56"/>
    <mergeCell ref="C57:D57"/>
    <mergeCell ref="I57:J57"/>
    <mergeCell ref="K57:L57"/>
    <mergeCell ref="C54:D55"/>
    <mergeCell ref="E54:E55"/>
    <mergeCell ref="I54:J54"/>
    <mergeCell ref="K54:L54"/>
    <mergeCell ref="I55:J55"/>
    <mergeCell ref="K55:L55"/>
    <mergeCell ref="C51:K51"/>
    <mergeCell ref="C52:E52"/>
    <mergeCell ref="I52:J52"/>
    <mergeCell ref="K52:L52"/>
    <mergeCell ref="C53:E53"/>
    <mergeCell ref="I53:J53"/>
    <mergeCell ref="K53:L53"/>
    <mergeCell ref="H43:I43"/>
    <mergeCell ref="B44:B49"/>
    <mergeCell ref="C44:D44"/>
    <mergeCell ref="G44:G49"/>
    <mergeCell ref="C45:D45"/>
    <mergeCell ref="C46:D46"/>
    <mergeCell ref="C47:D47"/>
    <mergeCell ref="C48:D48"/>
    <mergeCell ref="C49:D49"/>
    <mergeCell ref="C38:G38"/>
    <mergeCell ref="C39:G39"/>
    <mergeCell ref="C40:G40"/>
    <mergeCell ref="C41:G41"/>
    <mergeCell ref="C43:E43"/>
    <mergeCell ref="C33:G33"/>
    <mergeCell ref="C34:G34"/>
    <mergeCell ref="C35:G35"/>
    <mergeCell ref="C36:G36"/>
    <mergeCell ref="C37:G37"/>
    <mergeCell ref="C28:G28"/>
    <mergeCell ref="C29:G29"/>
    <mergeCell ref="C30:G30"/>
    <mergeCell ref="C31:G31"/>
    <mergeCell ref="C32:G32"/>
    <mergeCell ref="C23:G23"/>
    <mergeCell ref="C24:G24"/>
    <mergeCell ref="C25:G25"/>
    <mergeCell ref="C26:G26"/>
    <mergeCell ref="C27:G27"/>
    <mergeCell ref="C18:G18"/>
    <mergeCell ref="C19:G19"/>
    <mergeCell ref="C20:G20"/>
    <mergeCell ref="C21:G21"/>
    <mergeCell ref="C22:G22"/>
    <mergeCell ref="B12:L12"/>
    <mergeCell ref="B15:G15"/>
    <mergeCell ref="H15:L15"/>
    <mergeCell ref="C16:G16"/>
    <mergeCell ref="C17:G17"/>
    <mergeCell ref="B2:B4"/>
    <mergeCell ref="C2:J4"/>
    <mergeCell ref="K2:L4"/>
    <mergeCell ref="B6:L6"/>
    <mergeCell ref="B7:L7"/>
  </mergeCells>
  <conditionalFormatting sqref="J17:K29">
    <cfRule type="expression" dxfId="29" priority="2">
      <formula>"""bajo"""</formula>
    </cfRule>
  </conditionalFormatting>
  <conditionalFormatting sqref="L17:L29">
    <cfRule type="cellIs" dxfId="28" priority="3" operator="equal">
      <formula>"EXTREMO"</formula>
    </cfRule>
    <cfRule type="cellIs" dxfId="27" priority="4" operator="equal">
      <formula>"ALTO"</formula>
    </cfRule>
    <cfRule type="cellIs" dxfId="26" priority="5" operator="equal">
      <formula>"MEDIO"</formula>
    </cfRule>
    <cfRule type="cellIs" dxfId="25" priority="6" operator="equal">
      <formula>"BAJO"</formula>
    </cfRule>
  </conditionalFormatting>
  <conditionalFormatting sqref="L30:L41">
    <cfRule type="cellIs" dxfId="24" priority="7" operator="equal">
      <formula>"EXTREMO"</formula>
    </cfRule>
  </conditionalFormatting>
  <conditionalFormatting sqref="L30:L41">
    <cfRule type="cellIs" dxfId="23" priority="8" operator="equal">
      <formula>"ALTO"</formula>
    </cfRule>
  </conditionalFormatting>
  <conditionalFormatting sqref="L30:L41">
    <cfRule type="cellIs" dxfId="22" priority="9" operator="equal">
      <formula>"MEDIO"</formula>
    </cfRule>
  </conditionalFormatting>
  <conditionalFormatting sqref="L30:L41">
    <cfRule type="cellIs" dxfId="21" priority="10" operator="equal">
      <formula>"BAJO"</formula>
    </cfRule>
  </conditionalFormatting>
  <dataValidations count="17">
    <dataValidation type="list" allowBlank="1" showInputMessage="1" showErrorMessage="1" sqref="H15" xr:uid="{00000000-0002-0000-0200-000002000000}">
      <formula1>$B$55:$B$56</formula1>
      <formula2>0</formula2>
    </dataValidation>
    <dataValidation type="list" allowBlank="1" showInputMessage="1" showErrorMessage="1" sqref="C17:G17" xr:uid="{00000000-0002-0000-0200-000003000000}">
      <formula1>INDIRECT($B$17)</formula1>
      <formula2>0</formula2>
    </dataValidation>
    <dataValidation type="list" allowBlank="1" showInputMessage="1" showErrorMessage="1" sqref="B17:B29" xr:uid="{00000000-0002-0000-0200-000004000000}">
      <formula1>"PLANEACIÓN,SELECCIÓN,CONTRATACIÓN,EJECUCIÓN"</formula1>
      <formula2>0</formula2>
    </dataValidation>
    <dataValidation type="list" allowBlank="1" showInputMessage="1" showErrorMessage="1" sqref="C18:G18" xr:uid="{00000000-0002-0000-0200-000005000000}">
      <formula1>INDIRECT($B$18)</formula1>
      <formula2>0</formula2>
    </dataValidation>
    <dataValidation type="list" allowBlank="1" showInputMessage="1" showErrorMessage="1" sqref="C19:G19" xr:uid="{00000000-0002-0000-0200-000006000000}">
      <formula1>INDIRECT($B$19)</formula1>
      <formula2>0</formula2>
    </dataValidation>
    <dataValidation type="list" allowBlank="1" showInputMessage="1" showErrorMessage="1" sqref="C20:G20" xr:uid="{00000000-0002-0000-0200-000007000000}">
      <formula1>INDIRECT($B$20)</formula1>
      <formula2>0</formula2>
    </dataValidation>
    <dataValidation type="list" allowBlank="1" showInputMessage="1" showErrorMessage="1" sqref="C21:G21" xr:uid="{00000000-0002-0000-0200-000008000000}">
      <formula1>INDIRECT($B$21)</formula1>
      <formula2>0</formula2>
    </dataValidation>
    <dataValidation type="list" allowBlank="1" showInputMessage="1" showErrorMessage="1" sqref="C22:G22" xr:uid="{00000000-0002-0000-0200-000009000000}">
      <formula1>INDIRECT($B$22)</formula1>
      <formula2>0</formula2>
    </dataValidation>
    <dataValidation type="list" allowBlank="1" showInputMessage="1" showErrorMessage="1" sqref="C23:G23" xr:uid="{00000000-0002-0000-0200-00000A000000}">
      <formula1>INDIRECT($B$23)</formula1>
      <formula2>0</formula2>
    </dataValidation>
    <dataValidation type="list" allowBlank="1" showInputMessage="1" showErrorMessage="1" sqref="C24:G24" xr:uid="{00000000-0002-0000-0200-00000B000000}">
      <formula1>INDIRECT($B$24)</formula1>
      <formula2>0</formula2>
    </dataValidation>
    <dataValidation type="list" allowBlank="1" showInputMessage="1" showErrorMessage="1" sqref="C26:G26" xr:uid="{00000000-0002-0000-0200-00000C000000}">
      <formula1>INDIRECT($B$26)</formula1>
      <formula2>0</formula2>
    </dataValidation>
    <dataValidation type="list" allowBlank="1" showInputMessage="1" showErrorMessage="1" sqref="C27:G27" xr:uid="{00000000-0002-0000-0200-00000D000000}">
      <formula1>INDIRECT($B$27)</formula1>
      <formula2>0</formula2>
    </dataValidation>
    <dataValidation type="list" allowBlank="1" showInputMessage="1" showErrorMessage="1" sqref="C28:G28" xr:uid="{00000000-0002-0000-0200-00000E000000}">
      <formula1>INDIRECT($B$28)</formula1>
      <formula2>0</formula2>
    </dataValidation>
    <dataValidation type="list" allowBlank="1" showInputMessage="1" showErrorMessage="1" sqref="C29:G29" xr:uid="{00000000-0002-0000-0200-00000F000000}">
      <formula1>INDIRECT($B$29)</formula1>
      <formula2>0</formula2>
    </dataValidation>
    <dataValidation type="list" allowBlank="1" showInputMessage="1" showErrorMessage="1" sqref="C25:G25" xr:uid="{00000000-0002-0000-0200-000010000000}">
      <formula1>INDIRECT(#REF!)</formula1>
      <formula2>0</formula2>
    </dataValidation>
    <dataValidation type="list" allowBlank="1" showInputMessage="1" showErrorMessage="1" sqref="I17:I29" xr:uid="{00000000-0002-0000-0200-000000000000}">
      <formula1>$E$33:$E$34</formula1>
      <formula2>0</formula2>
    </dataValidation>
    <dataValidation type="list" allowBlank="1" showInputMessage="1" showErrorMessage="1" sqref="J17:J29" xr:uid="{00000000-0002-0000-0200-000001000000}">
      <formula1>$I$33:$I$34</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0"/>
  <sheetViews>
    <sheetView showGridLines="0" zoomScale="50" zoomScaleNormal="50" workbookViewId="0">
      <selection activeCell="N40" sqref="N40:R40"/>
    </sheetView>
  </sheetViews>
  <sheetFormatPr baseColWidth="10" defaultColWidth="10.6640625" defaultRowHeight="13.2" x14ac:dyDescent="0.25"/>
  <cols>
    <col min="1" max="1" width="2.77734375" customWidth="1"/>
    <col min="2" max="2" width="41.77734375" customWidth="1"/>
    <col min="3" max="3" width="15.77734375" customWidth="1"/>
    <col min="4" max="4" width="13.21875" customWidth="1"/>
    <col min="5" max="5" width="16.44140625" customWidth="1"/>
    <col min="6" max="6" width="14.77734375" customWidth="1"/>
    <col min="7" max="7" width="17.44140625" customWidth="1"/>
    <col min="8" max="8" width="14.44140625" customWidth="1"/>
    <col min="9" max="9" width="15.77734375" customWidth="1"/>
    <col min="10" max="10" width="9.44140625" customWidth="1"/>
    <col min="11" max="17" width="14" customWidth="1"/>
    <col min="18" max="18" width="20.77734375" style="41" customWidth="1"/>
  </cols>
  <sheetData>
    <row r="2" spans="2:26" ht="48.75" customHeight="1" x14ac:dyDescent="0.25">
      <c r="B2" s="140"/>
      <c r="C2" s="141" t="s">
        <v>16</v>
      </c>
      <c r="D2" s="141"/>
      <c r="E2" s="141"/>
      <c r="F2" s="141"/>
      <c r="G2" s="141"/>
      <c r="H2" s="141"/>
      <c r="I2" s="141"/>
      <c r="J2" s="141"/>
      <c r="K2" s="141"/>
      <c r="L2" s="141"/>
      <c r="M2" s="141"/>
      <c r="N2" s="141"/>
      <c r="O2" s="141"/>
      <c r="P2" s="141"/>
      <c r="Q2" s="142" t="s">
        <v>1</v>
      </c>
      <c r="R2" s="142"/>
    </row>
    <row r="3" spans="2:26" ht="30" customHeight="1" x14ac:dyDescent="0.25">
      <c r="B3" s="140"/>
      <c r="C3" s="141"/>
      <c r="D3" s="141"/>
      <c r="E3" s="141"/>
      <c r="F3" s="141"/>
      <c r="G3" s="141"/>
      <c r="H3" s="141"/>
      <c r="I3" s="141"/>
      <c r="J3" s="141"/>
      <c r="K3" s="141"/>
      <c r="L3" s="141"/>
      <c r="M3" s="141"/>
      <c r="N3" s="141"/>
      <c r="O3" s="141"/>
      <c r="P3" s="141"/>
      <c r="Q3" s="142"/>
      <c r="R3" s="142"/>
    </row>
    <row r="4" spans="2:26" ht="39.75" customHeight="1" x14ac:dyDescent="0.25">
      <c r="B4" s="140"/>
      <c r="C4" s="141"/>
      <c r="D4" s="141"/>
      <c r="E4" s="141"/>
      <c r="F4" s="141"/>
      <c r="G4" s="141"/>
      <c r="H4" s="141"/>
      <c r="I4" s="141"/>
      <c r="J4" s="141"/>
      <c r="K4" s="141"/>
      <c r="L4" s="141"/>
      <c r="M4" s="141"/>
      <c r="N4" s="141"/>
      <c r="O4" s="141"/>
      <c r="P4" s="141"/>
      <c r="Q4" s="142"/>
      <c r="R4" s="142"/>
    </row>
    <row r="5" spans="2:26" ht="12.75" customHeight="1" x14ac:dyDescent="0.25"/>
    <row r="6" spans="2:26" ht="120" customHeight="1" x14ac:dyDescent="0.25">
      <c r="B6" s="178" t="s">
        <v>182</v>
      </c>
      <c r="C6" s="178"/>
      <c r="D6" s="178"/>
      <c r="E6" s="178"/>
      <c r="F6" s="178"/>
      <c r="G6" s="178"/>
      <c r="H6" s="178"/>
      <c r="I6" s="178"/>
      <c r="J6" s="178"/>
      <c r="K6" s="178"/>
      <c r="L6" s="178"/>
      <c r="M6" s="178"/>
      <c r="N6" s="178"/>
      <c r="O6" s="178"/>
      <c r="P6" s="178"/>
      <c r="Q6" s="178"/>
      <c r="R6" s="178"/>
      <c r="S6" s="42"/>
      <c r="T6" s="42"/>
      <c r="U6" s="42"/>
      <c r="V6" s="42"/>
      <c r="W6" s="42"/>
      <c r="X6" s="42"/>
      <c r="Y6" s="42"/>
      <c r="Z6" s="42"/>
    </row>
    <row r="7" spans="2:26" ht="24.75" customHeight="1" x14ac:dyDescent="0.25">
      <c r="B7" s="179" t="s">
        <v>19</v>
      </c>
      <c r="C7" s="179"/>
      <c r="D7" s="179"/>
      <c r="E7" s="179"/>
      <c r="F7" s="179"/>
      <c r="G7" s="179"/>
      <c r="H7" s="179"/>
      <c r="I7" s="179"/>
      <c r="J7" s="179"/>
      <c r="K7" s="179"/>
      <c r="L7" s="179"/>
      <c r="M7" s="179"/>
      <c r="N7" s="179"/>
      <c r="O7" s="179"/>
      <c r="P7" s="179"/>
      <c r="Q7" s="179"/>
      <c r="R7" s="179"/>
    </row>
    <row r="8" spans="2:26" ht="15" customHeight="1" x14ac:dyDescent="0.3">
      <c r="B8" s="180" t="s">
        <v>183</v>
      </c>
      <c r="C8" s="180"/>
      <c r="D8" s="180"/>
      <c r="E8" s="180"/>
      <c r="F8" s="180"/>
      <c r="G8" s="180"/>
      <c r="H8" s="180"/>
      <c r="I8" s="180"/>
      <c r="J8" s="180"/>
      <c r="K8" s="180"/>
      <c r="L8" s="180"/>
      <c r="M8" s="180"/>
      <c r="N8" s="180"/>
      <c r="O8" s="180"/>
      <c r="P8" s="180"/>
      <c r="Q8" s="180"/>
      <c r="R8" s="180"/>
    </row>
    <row r="9" spans="2:26" ht="34.5" customHeight="1" x14ac:dyDescent="0.25">
      <c r="B9" s="181" t="s">
        <v>184</v>
      </c>
      <c r="C9" s="181"/>
      <c r="D9" s="181"/>
      <c r="E9" s="181"/>
      <c r="F9" s="181"/>
      <c r="G9" s="181"/>
      <c r="H9" s="181"/>
      <c r="I9" s="181"/>
      <c r="J9" s="181"/>
      <c r="K9" s="181"/>
      <c r="L9" s="181"/>
      <c r="M9" s="181"/>
      <c r="N9" s="181"/>
      <c r="O9" s="181"/>
      <c r="P9" s="181"/>
      <c r="Q9" s="181"/>
      <c r="R9" s="181"/>
    </row>
    <row r="10" spans="2:26" ht="15" customHeight="1" x14ac:dyDescent="0.3">
      <c r="B10" s="180" t="s">
        <v>185</v>
      </c>
      <c r="C10" s="180"/>
      <c r="D10" s="180"/>
      <c r="E10" s="180"/>
      <c r="F10" s="180"/>
      <c r="G10" s="180"/>
      <c r="H10" s="180"/>
      <c r="I10" s="180"/>
      <c r="J10" s="180"/>
      <c r="K10" s="180"/>
      <c r="L10" s="180"/>
      <c r="M10" s="180"/>
      <c r="N10" s="180"/>
      <c r="O10" s="180"/>
      <c r="P10" s="180"/>
      <c r="Q10" s="180"/>
      <c r="R10" s="180"/>
    </row>
    <row r="11" spans="2:26" ht="12.75" customHeight="1" x14ac:dyDescent="0.25">
      <c r="B11" s="67"/>
      <c r="R11" s="87"/>
    </row>
    <row r="12" spans="2:26" x14ac:dyDescent="0.25">
      <c r="B12" s="88"/>
      <c r="R12" s="87"/>
    </row>
    <row r="13" spans="2:26" x14ac:dyDescent="0.25">
      <c r="B13" s="88"/>
      <c r="R13" s="87"/>
    </row>
    <row r="14" spans="2:26" ht="7.5" customHeight="1" x14ac:dyDescent="0.25">
      <c r="B14" s="89"/>
      <c r="R14" s="87"/>
    </row>
    <row r="15" spans="2:26" ht="93.75" customHeight="1" x14ac:dyDescent="0.25">
      <c r="B15" s="90" t="s">
        <v>115</v>
      </c>
      <c r="C15" s="182" t="s">
        <v>116</v>
      </c>
      <c r="D15" s="182"/>
      <c r="E15" s="182"/>
      <c r="F15" s="182"/>
      <c r="G15" s="163" t="s">
        <v>186</v>
      </c>
      <c r="H15" s="163"/>
      <c r="I15" s="53" t="s">
        <v>118</v>
      </c>
      <c r="J15" s="53" t="s">
        <v>119</v>
      </c>
      <c r="K15" s="53" t="s">
        <v>120</v>
      </c>
      <c r="L15" s="53" t="s">
        <v>121</v>
      </c>
      <c r="M15" s="53" t="s">
        <v>187</v>
      </c>
      <c r="N15" s="53" t="s">
        <v>188</v>
      </c>
      <c r="O15" s="53" t="s">
        <v>189</v>
      </c>
      <c r="P15" s="53" t="s">
        <v>190</v>
      </c>
      <c r="Q15" s="53" t="s">
        <v>191</v>
      </c>
      <c r="R15" s="91" t="s">
        <v>192</v>
      </c>
    </row>
    <row r="16" spans="2:26" s="92" customFormat="1" ht="57.75" customHeight="1" x14ac:dyDescent="0.25">
      <c r="B16" s="93" t="str">
        <f>+EVALUACION!B17</f>
        <v>EJECUCIÓN</v>
      </c>
      <c r="C16" s="183" t="str">
        <f>+EVALUACION!C17</f>
        <v>Variación de los precios del mercado</v>
      </c>
      <c r="D16" s="183"/>
      <c r="E16" s="183"/>
      <c r="F16" s="183"/>
      <c r="G16" s="184" t="s">
        <v>193</v>
      </c>
      <c r="H16" s="184"/>
      <c r="I16" s="94">
        <v>3</v>
      </c>
      <c r="J16" s="94">
        <v>3</v>
      </c>
      <c r="K16" s="94">
        <f t="shared" ref="K16:K28" si="0">+I16+J16</f>
        <v>6</v>
      </c>
      <c r="L16" s="95" t="str">
        <f t="shared" ref="L16:L40" si="1">IF(K16&lt;=4,"BAJO",IF(K16=5,"MEDIO",IF(K16=6,"ALTO",IF(K16=7,"ALTO","EXTREMO"))))</f>
        <v>ALTO</v>
      </c>
      <c r="M16" s="94" t="s">
        <v>194</v>
      </c>
      <c r="N16" s="96" t="s">
        <v>195</v>
      </c>
      <c r="O16" s="96" t="s">
        <v>196</v>
      </c>
      <c r="P16" s="97" t="s">
        <v>197</v>
      </c>
      <c r="Q16" s="97" t="s">
        <v>198</v>
      </c>
      <c r="R16" s="98" t="s">
        <v>199</v>
      </c>
    </row>
    <row r="17" spans="2:18" s="92" customFormat="1" ht="57.75" customHeight="1" x14ac:dyDescent="0.25">
      <c r="B17" s="99" t="str">
        <f>+EVALUACION!B18</f>
        <v>EJECUCIÓN</v>
      </c>
      <c r="C17" s="185" t="str">
        <f>+EVALUACION!C18</f>
        <v>Factores políticos o macroeconómicos.</v>
      </c>
      <c r="D17" s="185"/>
      <c r="E17" s="185"/>
      <c r="F17" s="185"/>
      <c r="G17" s="171" t="s">
        <v>193</v>
      </c>
      <c r="H17" s="171"/>
      <c r="I17" s="100">
        <v>3</v>
      </c>
      <c r="J17" s="101">
        <v>3</v>
      </c>
      <c r="K17" s="101">
        <f t="shared" si="0"/>
        <v>6</v>
      </c>
      <c r="L17" s="57" t="str">
        <f t="shared" si="1"/>
        <v>ALTO</v>
      </c>
      <c r="M17" s="101" t="s">
        <v>194</v>
      </c>
      <c r="N17" s="102" t="s">
        <v>200</v>
      </c>
      <c r="O17" s="102" t="s">
        <v>201</v>
      </c>
      <c r="P17" s="102" t="s">
        <v>197</v>
      </c>
      <c r="Q17" s="102" t="s">
        <v>198</v>
      </c>
      <c r="R17" s="103" t="s">
        <v>199</v>
      </c>
    </row>
    <row r="18" spans="2:18" s="92" customFormat="1" ht="57.75" customHeight="1" x14ac:dyDescent="0.25">
      <c r="B18" s="99" t="str">
        <f>+EVALUACION!B19</f>
        <v>EJECUCIÓN</v>
      </c>
      <c r="C18" s="185" t="str">
        <f>+EVALUACION!C19</f>
        <v>Variación en la disponibilidad o en el costo de los insumos necesarios para prestar los servicios.</v>
      </c>
      <c r="D18" s="185"/>
      <c r="E18" s="185"/>
      <c r="F18" s="185"/>
      <c r="G18" s="171" t="s">
        <v>193</v>
      </c>
      <c r="H18" s="171"/>
      <c r="I18" s="57">
        <v>2</v>
      </c>
      <c r="J18" s="101">
        <v>3</v>
      </c>
      <c r="K18" s="101">
        <f t="shared" si="0"/>
        <v>5</v>
      </c>
      <c r="L18" s="57" t="str">
        <f t="shared" si="1"/>
        <v>MEDIO</v>
      </c>
      <c r="M18" s="101" t="s">
        <v>194</v>
      </c>
      <c r="N18" s="102" t="s">
        <v>195</v>
      </c>
      <c r="O18" s="102" t="s">
        <v>202</v>
      </c>
      <c r="P18" s="102" t="s">
        <v>197</v>
      </c>
      <c r="Q18" s="102" t="s">
        <v>198</v>
      </c>
      <c r="R18" s="103" t="s">
        <v>199</v>
      </c>
    </row>
    <row r="19" spans="2:18" s="92" customFormat="1" ht="57.75" customHeight="1" x14ac:dyDescent="0.25">
      <c r="B19" s="99" t="str">
        <f>+EVALUACION!B20</f>
        <v>EJECUCIÓN</v>
      </c>
      <c r="C19" s="185" t="str">
        <f>+EVALUACION!C20</f>
        <v>Incumplimiento de compromisos adquiridos por el contratista seleccionado con sus subcontratistas, suministradores de bienes y servicios.</v>
      </c>
      <c r="D19" s="185"/>
      <c r="E19" s="185"/>
      <c r="F19" s="185"/>
      <c r="G19" s="171" t="s">
        <v>193</v>
      </c>
      <c r="H19" s="171"/>
      <c r="I19" s="57">
        <v>2</v>
      </c>
      <c r="J19" s="101">
        <v>4</v>
      </c>
      <c r="K19" s="101">
        <f t="shared" si="0"/>
        <v>6</v>
      </c>
      <c r="L19" s="57" t="str">
        <f t="shared" si="1"/>
        <v>ALTO</v>
      </c>
      <c r="M19" s="101" t="s">
        <v>203</v>
      </c>
      <c r="N19" s="102" t="s">
        <v>195</v>
      </c>
      <c r="O19" s="102" t="s">
        <v>202</v>
      </c>
      <c r="P19" s="102" t="s">
        <v>197</v>
      </c>
      <c r="Q19" s="102" t="s">
        <v>198</v>
      </c>
      <c r="R19" s="103" t="s">
        <v>199</v>
      </c>
    </row>
    <row r="20" spans="2:18" s="92" customFormat="1" ht="57.75" customHeight="1" x14ac:dyDescent="0.25">
      <c r="B20" s="99" t="str">
        <f>+EVALUACION!B21</f>
        <v>EJECUCIÓN</v>
      </c>
      <c r="C20" s="185" t="str">
        <f>+EVALUACION!C21</f>
        <v>Incumplimiento de la administración en los pagos.</v>
      </c>
      <c r="D20" s="185"/>
      <c r="E20" s="185"/>
      <c r="F20" s="185"/>
      <c r="G20" s="171" t="s">
        <v>204</v>
      </c>
      <c r="H20" s="171"/>
      <c r="I20" s="57">
        <v>1</v>
      </c>
      <c r="J20" s="101">
        <v>3</v>
      </c>
      <c r="K20" s="101">
        <f t="shared" si="0"/>
        <v>4</v>
      </c>
      <c r="L20" s="57" t="str">
        <f t="shared" si="1"/>
        <v>BAJO</v>
      </c>
      <c r="M20" s="101" t="s">
        <v>203</v>
      </c>
      <c r="N20" s="102" t="s">
        <v>205</v>
      </c>
      <c r="O20" s="102" t="s">
        <v>202</v>
      </c>
      <c r="P20" s="102" t="s">
        <v>197</v>
      </c>
      <c r="Q20" s="102" t="s">
        <v>198</v>
      </c>
      <c r="R20" s="103" t="s">
        <v>199</v>
      </c>
    </row>
    <row r="21" spans="2:18" s="92" customFormat="1" ht="57.75" customHeight="1" x14ac:dyDescent="0.25">
      <c r="B21" s="99" t="str">
        <f>+EVALUACION!B22</f>
        <v>EJECUCIÓN</v>
      </c>
      <c r="C21" s="185" t="str">
        <f>+EVALUACION!C22</f>
        <v>Defectos en los equipos.</v>
      </c>
      <c r="D21" s="185"/>
      <c r="E21" s="185"/>
      <c r="F21" s="185"/>
      <c r="G21" s="171" t="s">
        <v>204</v>
      </c>
      <c r="H21" s="171"/>
      <c r="I21" s="57">
        <v>2</v>
      </c>
      <c r="J21" s="101">
        <v>3</v>
      </c>
      <c r="K21" s="101">
        <f t="shared" si="0"/>
        <v>5</v>
      </c>
      <c r="L21" s="57" t="str">
        <f t="shared" si="1"/>
        <v>MEDIO</v>
      </c>
      <c r="M21" s="101" t="s">
        <v>203</v>
      </c>
      <c r="N21" s="102" t="s">
        <v>195</v>
      </c>
      <c r="O21" s="102" t="s">
        <v>202</v>
      </c>
      <c r="P21" s="102" t="s">
        <v>197</v>
      </c>
      <c r="Q21" s="102" t="s">
        <v>198</v>
      </c>
      <c r="R21" s="103" t="s">
        <v>199</v>
      </c>
    </row>
    <row r="22" spans="2:18" s="92" customFormat="1" ht="57.75" customHeight="1" x14ac:dyDescent="0.25">
      <c r="B22" s="99" t="str">
        <f>+EVALUACION!B23</f>
        <v>EJECUCIÓN</v>
      </c>
      <c r="C22" s="185" t="str">
        <f>+EVALUACION!C23</f>
        <v>Cambios en el marco regulatorio o normatividad aplicable al proyecto.</v>
      </c>
      <c r="D22" s="185"/>
      <c r="E22" s="185"/>
      <c r="F22" s="185"/>
      <c r="G22" s="171" t="s">
        <v>204</v>
      </c>
      <c r="H22" s="171"/>
      <c r="I22" s="57">
        <v>2</v>
      </c>
      <c r="J22" s="101">
        <v>3</v>
      </c>
      <c r="K22" s="101">
        <f t="shared" si="0"/>
        <v>5</v>
      </c>
      <c r="L22" s="57" t="str">
        <f t="shared" si="1"/>
        <v>MEDIO</v>
      </c>
      <c r="M22" s="101" t="s">
        <v>203</v>
      </c>
      <c r="N22" s="102" t="s">
        <v>200</v>
      </c>
      <c r="O22" s="102" t="s">
        <v>202</v>
      </c>
      <c r="P22" s="102" t="s">
        <v>197</v>
      </c>
      <c r="Q22" s="102" t="s">
        <v>198</v>
      </c>
      <c r="R22" s="103" t="s">
        <v>199</v>
      </c>
    </row>
    <row r="23" spans="2:18" s="92" customFormat="1" ht="57.75" customHeight="1" x14ac:dyDescent="0.25">
      <c r="B23" s="99" t="str">
        <f>+EVALUACION!B24</f>
        <v>EJECUCIÓN</v>
      </c>
      <c r="C23" s="185" t="str">
        <f>+EVALUACION!C24</f>
        <v>Daños a los equipos objeto de mantenimiento y/o otros bienes</v>
      </c>
      <c r="D23" s="185"/>
      <c r="E23" s="185"/>
      <c r="F23" s="185"/>
      <c r="G23" s="171" t="s">
        <v>204</v>
      </c>
      <c r="H23" s="171"/>
      <c r="I23" s="57">
        <v>2</v>
      </c>
      <c r="J23" s="101">
        <v>3</v>
      </c>
      <c r="K23" s="101">
        <f t="shared" si="0"/>
        <v>5</v>
      </c>
      <c r="L23" s="57" t="str">
        <f t="shared" si="1"/>
        <v>MEDIO</v>
      </c>
      <c r="M23" s="101" t="s">
        <v>194</v>
      </c>
      <c r="N23" s="102" t="s">
        <v>195</v>
      </c>
      <c r="O23" s="102" t="s">
        <v>202</v>
      </c>
      <c r="P23" s="102" t="s">
        <v>197</v>
      </c>
      <c r="Q23" s="102" t="s">
        <v>198</v>
      </c>
      <c r="R23" s="103" t="s">
        <v>199</v>
      </c>
    </row>
    <row r="24" spans="2:18" s="92" customFormat="1" ht="57.75" customHeight="1" x14ac:dyDescent="0.25">
      <c r="B24" s="99" t="str">
        <f>+EVALUACION!B25</f>
        <v>EJECUCIÓN</v>
      </c>
      <c r="C24" s="185" t="str">
        <f>+EVALUACION!C25</f>
        <v>Imposición de nuevos trámites o permisos</v>
      </c>
      <c r="D24" s="185"/>
      <c r="E24" s="185"/>
      <c r="F24" s="185"/>
      <c r="G24" s="171" t="s">
        <v>204</v>
      </c>
      <c r="H24" s="171"/>
      <c r="I24" s="57">
        <v>2</v>
      </c>
      <c r="J24" s="101">
        <v>3</v>
      </c>
      <c r="K24" s="101">
        <f t="shared" si="0"/>
        <v>5</v>
      </c>
      <c r="L24" s="57" t="str">
        <f t="shared" si="1"/>
        <v>MEDIO</v>
      </c>
      <c r="M24" s="101" t="s">
        <v>203</v>
      </c>
      <c r="N24" s="102" t="s">
        <v>200</v>
      </c>
      <c r="O24" s="102" t="s">
        <v>202</v>
      </c>
      <c r="P24" s="102" t="s">
        <v>197</v>
      </c>
      <c r="Q24" s="102" t="s">
        <v>198</v>
      </c>
      <c r="R24" s="103" t="s">
        <v>199</v>
      </c>
    </row>
    <row r="25" spans="2:18" s="92" customFormat="1" ht="57.75" customHeight="1" x14ac:dyDescent="0.25">
      <c r="B25" s="99" t="str">
        <f>+EVALUACION!B26</f>
        <v>EJECUCIÓN</v>
      </c>
      <c r="C25" s="185" t="str">
        <f>+EVALUACION!C26</f>
        <v>Riesgo   geológico</v>
      </c>
      <c r="D25" s="185"/>
      <c r="E25" s="185"/>
      <c r="F25" s="185"/>
      <c r="G25" s="171" t="s">
        <v>206</v>
      </c>
      <c r="H25" s="171"/>
      <c r="I25" s="57">
        <v>3</v>
      </c>
      <c r="J25" s="101">
        <v>4</v>
      </c>
      <c r="K25" s="101">
        <f t="shared" si="0"/>
        <v>7</v>
      </c>
      <c r="L25" s="57" t="str">
        <f t="shared" si="1"/>
        <v>ALTO</v>
      </c>
      <c r="M25" s="101" t="s">
        <v>194</v>
      </c>
      <c r="N25" s="102" t="s">
        <v>200</v>
      </c>
      <c r="O25" s="102" t="s">
        <v>202</v>
      </c>
      <c r="P25" s="102" t="s">
        <v>197</v>
      </c>
      <c r="Q25" s="102" t="s">
        <v>198</v>
      </c>
      <c r="R25" s="103" t="s">
        <v>199</v>
      </c>
    </row>
    <row r="26" spans="2:18" s="92" customFormat="1" ht="57.75" customHeight="1" x14ac:dyDescent="0.25">
      <c r="B26" s="99" t="str">
        <f>+EVALUACION!B27</f>
        <v>EJECUCIÓN</v>
      </c>
      <c r="C26" s="185" t="str">
        <f>+EVALUACION!C27</f>
        <v>Eventos naturales tales como lluvias, inundaciones y sequias entre otros</v>
      </c>
      <c r="D26" s="185"/>
      <c r="E26" s="185"/>
      <c r="F26" s="185"/>
      <c r="G26" s="171" t="s">
        <v>207</v>
      </c>
      <c r="H26" s="171"/>
      <c r="I26" s="57">
        <v>4</v>
      </c>
      <c r="J26" s="101">
        <v>3</v>
      </c>
      <c r="K26" s="101">
        <f t="shared" si="0"/>
        <v>7</v>
      </c>
      <c r="L26" s="57" t="str">
        <f t="shared" si="1"/>
        <v>ALTO</v>
      </c>
      <c r="M26" s="101" t="s">
        <v>194</v>
      </c>
      <c r="N26" s="102" t="s">
        <v>200</v>
      </c>
      <c r="O26" s="102" t="s">
        <v>202</v>
      </c>
      <c r="P26" s="102" t="s">
        <v>197</v>
      </c>
      <c r="Q26" s="102" t="s">
        <v>198</v>
      </c>
      <c r="R26" s="103" t="s">
        <v>199</v>
      </c>
    </row>
    <row r="27" spans="2:18" s="92" customFormat="1" ht="57.75" customHeight="1" x14ac:dyDescent="0.25">
      <c r="B27" s="99" t="str">
        <f>+EVALUACION!B28</f>
        <v>EJECUCIÓN</v>
      </c>
      <c r="C27" s="185" t="str">
        <f>+EVALUACION!C28</f>
        <v>Incumplimiento derivado del trámite de los permisos con autoridades ambientales, la obtención de los mismos, paz y salvos</v>
      </c>
      <c r="D27" s="185"/>
      <c r="E27" s="185"/>
      <c r="F27" s="185"/>
      <c r="G27" s="171" t="s">
        <v>207</v>
      </c>
      <c r="H27" s="171"/>
      <c r="I27" s="57">
        <v>3</v>
      </c>
      <c r="J27" s="101">
        <v>4</v>
      </c>
      <c r="K27" s="101">
        <f t="shared" si="0"/>
        <v>7</v>
      </c>
      <c r="L27" s="57" t="str">
        <f t="shared" si="1"/>
        <v>ALTO</v>
      </c>
      <c r="M27" s="101" t="s">
        <v>203</v>
      </c>
      <c r="N27" s="102" t="s">
        <v>195</v>
      </c>
      <c r="O27" s="102" t="s">
        <v>202</v>
      </c>
      <c r="P27" s="102" t="s">
        <v>197</v>
      </c>
      <c r="Q27" s="102" t="s">
        <v>198</v>
      </c>
      <c r="R27" s="103" t="s">
        <v>199</v>
      </c>
    </row>
    <row r="28" spans="2:18" s="92" customFormat="1" ht="57.75" customHeight="1" x14ac:dyDescent="0.25">
      <c r="B28" s="99" t="str">
        <f>+EVALUACION!B29</f>
        <v>EJECUCIÓN</v>
      </c>
      <c r="C28" s="185" t="str">
        <f>+EVALUACION!C29</f>
        <v>Demora en el inicio previsto para la ejecución de la obra</v>
      </c>
      <c r="D28" s="185"/>
      <c r="E28" s="185"/>
      <c r="F28" s="185"/>
      <c r="G28" s="171" t="s">
        <v>208</v>
      </c>
      <c r="H28" s="171"/>
      <c r="I28" s="57">
        <v>1</v>
      </c>
      <c r="J28" s="101">
        <v>3</v>
      </c>
      <c r="K28" s="101">
        <f t="shared" si="0"/>
        <v>4</v>
      </c>
      <c r="L28" s="57" t="str">
        <f t="shared" si="1"/>
        <v>BAJO</v>
      </c>
      <c r="M28" s="101" t="s">
        <v>203</v>
      </c>
      <c r="N28" s="102" t="s">
        <v>195</v>
      </c>
      <c r="O28" s="102" t="s">
        <v>202</v>
      </c>
      <c r="P28" s="102" t="s">
        <v>197</v>
      </c>
      <c r="Q28" s="102" t="s">
        <v>198</v>
      </c>
      <c r="R28" s="103" t="s">
        <v>199</v>
      </c>
    </row>
    <row r="29" spans="2:18" ht="78" customHeight="1" x14ac:dyDescent="0.25">
      <c r="B29" s="93" t="str">
        <f>+EVALUACION!B30</f>
        <v>EJECUCIÓN</v>
      </c>
      <c r="C29" s="183" t="str">
        <f>+EVALUACION!C30</f>
        <v>Pérdida o mortalidad del material vegetal plantado o replantado (árboles, jardinería convencional, empradización) por condiciones climáticas adversas (sequías, heladas o exceso de lluvias) que impidan alcanzar los porcentajes de supervivencia exigidos.</v>
      </c>
      <c r="D29" s="183"/>
      <c r="E29" s="183"/>
      <c r="F29" s="183"/>
      <c r="G29" s="184" t="s">
        <v>209</v>
      </c>
      <c r="H29" s="184"/>
      <c r="I29" s="94">
        <v>2</v>
      </c>
      <c r="J29" s="94">
        <v>2</v>
      </c>
      <c r="K29" s="94">
        <f t="shared" ref="K29:K40" si="2">I29+J29</f>
        <v>4</v>
      </c>
      <c r="L29" s="94" t="str">
        <f t="shared" si="1"/>
        <v>BAJO</v>
      </c>
      <c r="M29" s="94" t="s">
        <v>203</v>
      </c>
      <c r="N29" s="96" t="s">
        <v>195</v>
      </c>
      <c r="O29" s="96" t="s">
        <v>210</v>
      </c>
      <c r="P29" s="97" t="s">
        <v>211</v>
      </c>
      <c r="Q29" s="97" t="s">
        <v>212</v>
      </c>
      <c r="R29" s="98" t="s">
        <v>213</v>
      </c>
    </row>
    <row r="30" spans="2:18" ht="78" customHeight="1" x14ac:dyDescent="0.25">
      <c r="B30" s="93" t="str">
        <f>+EVALUACION!B31</f>
        <v>EJECUCIÓN</v>
      </c>
      <c r="C30" s="183" t="str">
        <f>+EVALUACION!C31</f>
        <v>Afectación o mortalidad del arbolado y la jardinería por plagas o enfermedades fitosanitarias no diagnosticadas o controladas oportunamente.</v>
      </c>
      <c r="D30" s="183"/>
      <c r="E30" s="183"/>
      <c r="F30" s="183"/>
      <c r="G30" s="184" t="s">
        <v>214</v>
      </c>
      <c r="H30" s="184"/>
      <c r="I30" s="94">
        <v>2</v>
      </c>
      <c r="J30" s="94">
        <v>2</v>
      </c>
      <c r="K30" s="94">
        <f t="shared" si="2"/>
        <v>4</v>
      </c>
      <c r="L30" s="94" t="str">
        <f t="shared" si="1"/>
        <v>BAJO</v>
      </c>
      <c r="M30" s="94" t="s">
        <v>203</v>
      </c>
      <c r="N30" s="96" t="s">
        <v>195</v>
      </c>
      <c r="O30" s="96" t="s">
        <v>210</v>
      </c>
      <c r="P30" s="97" t="s">
        <v>211</v>
      </c>
      <c r="Q30" s="97" t="s">
        <v>215</v>
      </c>
      <c r="R30" s="98" t="s">
        <v>213</v>
      </c>
    </row>
    <row r="31" spans="2:18" ht="63.75" customHeight="1" x14ac:dyDescent="0.25">
      <c r="B31" s="93" t="str">
        <f>+EVALUACION!B32</f>
        <v>EJECUCIÓN</v>
      </c>
      <c r="C31" s="183" t="str">
        <f>+EVALUACION!C32</f>
        <v>Indisponibilidad en el mercado de material vegetal certificado por el ICA, en las especies y cantidades requeridas para las actividades de plantación y replante.</v>
      </c>
      <c r="D31" s="183"/>
      <c r="E31" s="183"/>
      <c r="F31" s="183"/>
      <c r="G31" s="184" t="s">
        <v>216</v>
      </c>
      <c r="H31" s="184"/>
      <c r="I31" s="94">
        <v>1</v>
      </c>
      <c r="J31" s="94">
        <v>3</v>
      </c>
      <c r="K31" s="94">
        <f t="shared" si="2"/>
        <v>4</v>
      </c>
      <c r="L31" s="94" t="str">
        <f t="shared" si="1"/>
        <v>BAJO</v>
      </c>
      <c r="M31" s="94" t="s">
        <v>203</v>
      </c>
      <c r="N31" s="96" t="s">
        <v>195</v>
      </c>
      <c r="O31" s="96" t="s">
        <v>217</v>
      </c>
      <c r="P31" s="97" t="s">
        <v>218</v>
      </c>
      <c r="Q31" s="97" t="s">
        <v>219</v>
      </c>
      <c r="R31" s="98" t="s">
        <v>220</v>
      </c>
    </row>
    <row r="32" spans="2:18" ht="63.75" customHeight="1" x14ac:dyDescent="0.25">
      <c r="B32" s="93" t="str">
        <f>+EVALUACION!B33</f>
        <v>EJECUCIÓN</v>
      </c>
      <c r="C32" s="183" t="str">
        <f>+EVALUACION!C33</f>
        <v>Accidente laboral durante actividades en alturas (mantenimiento de jardines verticales, poda de arbolado de gran porte).</v>
      </c>
      <c r="D32" s="183"/>
      <c r="E32" s="183"/>
      <c r="F32" s="183"/>
      <c r="G32" s="184" t="s">
        <v>221</v>
      </c>
      <c r="H32" s="184"/>
      <c r="I32" s="94">
        <v>1</v>
      </c>
      <c r="J32" s="94">
        <v>4</v>
      </c>
      <c r="K32" s="94">
        <f t="shared" si="2"/>
        <v>5</v>
      </c>
      <c r="L32" s="94" t="str">
        <f t="shared" si="1"/>
        <v>MEDIO</v>
      </c>
      <c r="M32" s="94" t="s">
        <v>203</v>
      </c>
      <c r="N32" s="96" t="s">
        <v>195</v>
      </c>
      <c r="O32" s="96" t="s">
        <v>210</v>
      </c>
      <c r="P32" s="97" t="s">
        <v>211</v>
      </c>
      <c r="Q32" s="97" t="s">
        <v>222</v>
      </c>
      <c r="R32" s="98" t="s">
        <v>199</v>
      </c>
    </row>
    <row r="33" spans="2:23" ht="63.75" customHeight="1" thickBot="1" x14ac:dyDescent="0.3">
      <c r="B33" s="93" t="str">
        <f>+EVALUACION!B34</f>
        <v>EJECUCIÓN</v>
      </c>
      <c r="C33" s="183" t="str">
        <f>+EVALUACION!C34</f>
        <v>Accidente laboral por el uso de maquinaria y herramientas de corte (motosierras, guadañas) durante labores de poda, tala y desenraizado.</v>
      </c>
      <c r="D33" s="183"/>
      <c r="E33" s="183"/>
      <c r="F33" s="183"/>
      <c r="G33" s="184" t="s">
        <v>223</v>
      </c>
      <c r="H33" s="184"/>
      <c r="I33" s="94">
        <v>2</v>
      </c>
      <c r="J33" s="94">
        <v>3</v>
      </c>
      <c r="K33" s="94">
        <f t="shared" si="2"/>
        <v>5</v>
      </c>
      <c r="L33" s="94" t="str">
        <f t="shared" si="1"/>
        <v>MEDIO</v>
      </c>
      <c r="M33" s="94" t="s">
        <v>203</v>
      </c>
      <c r="N33" s="96" t="s">
        <v>195</v>
      </c>
      <c r="O33" s="96" t="s">
        <v>210</v>
      </c>
      <c r="P33" s="97" t="s">
        <v>211</v>
      </c>
      <c r="Q33" s="97" t="s">
        <v>224</v>
      </c>
      <c r="R33" s="98" t="s">
        <v>199</v>
      </c>
    </row>
    <row r="34" spans="2:23" ht="63.75" customHeight="1" thickBot="1" x14ac:dyDescent="0.3">
      <c r="B34" s="93" t="str">
        <f>+EVALUACION!B35</f>
        <v>EJECUCIÓN</v>
      </c>
      <c r="C34" s="183" t="str">
        <f>+EVALUACION!C35</f>
        <v>Baja convocatoria o asistencia de la comunidad a las presentaciones artísticas PROCEDA o a los talleres de capacitación en separación en la fuente y reciclaje.</v>
      </c>
      <c r="D34" s="183"/>
      <c r="E34" s="183"/>
      <c r="F34" s="183"/>
      <c r="G34" s="184" t="s">
        <v>225</v>
      </c>
      <c r="H34" s="184"/>
      <c r="I34" s="94">
        <v>2</v>
      </c>
      <c r="J34" s="94">
        <v>2</v>
      </c>
      <c r="K34" s="94">
        <f t="shared" si="2"/>
        <v>4</v>
      </c>
      <c r="L34" s="94" t="str">
        <f t="shared" si="1"/>
        <v>BAJO</v>
      </c>
      <c r="M34" s="94" t="s">
        <v>203</v>
      </c>
      <c r="N34" s="96" t="s">
        <v>195</v>
      </c>
      <c r="O34" s="96" t="s">
        <v>226</v>
      </c>
      <c r="P34" s="97" t="s">
        <v>211</v>
      </c>
      <c r="Q34" s="97" t="s">
        <v>227</v>
      </c>
      <c r="R34" s="98" t="s">
        <v>228</v>
      </c>
    </row>
    <row r="35" spans="2:23" ht="49.5" customHeight="1" thickBot="1" x14ac:dyDescent="0.3">
      <c r="B35" s="93" t="str">
        <f>+EVALUACION!B36</f>
        <v>EJECUCIÓN</v>
      </c>
      <c r="C35" s="183" t="str">
        <f>+EVALUACION!C36</f>
        <v>Indisponibilidad o deserción de artistas e intérpretes contratados que impida cumplir el mínimo de ocho (8) artistas exigido por puesta en escena.</v>
      </c>
      <c r="D35" s="183"/>
      <c r="E35" s="183"/>
      <c r="F35" s="183"/>
      <c r="G35" s="184" t="s">
        <v>229</v>
      </c>
      <c r="H35" s="184"/>
      <c r="I35" s="94">
        <v>1</v>
      </c>
      <c r="J35" s="94">
        <v>2</v>
      </c>
      <c r="K35" s="94">
        <f t="shared" si="2"/>
        <v>3</v>
      </c>
      <c r="L35" s="94" t="str">
        <f t="shared" si="1"/>
        <v>BAJO</v>
      </c>
      <c r="M35" s="94" t="s">
        <v>203</v>
      </c>
      <c r="N35" s="96" t="s">
        <v>195</v>
      </c>
      <c r="O35" s="96" t="s">
        <v>230</v>
      </c>
      <c r="P35" s="97" t="s">
        <v>230</v>
      </c>
      <c r="Q35" s="97" t="s">
        <v>231</v>
      </c>
      <c r="R35" s="98" t="s">
        <v>232</v>
      </c>
    </row>
    <row r="36" spans="2:23" ht="63.75" customHeight="1" x14ac:dyDescent="0.25">
      <c r="B36" s="93" t="str">
        <f>+EVALUACION!B37</f>
        <v>EJECUCIÓN</v>
      </c>
      <c r="C36" s="183" t="str">
        <f>+EVALUACION!C37</f>
        <v>Hurto o vandalismo de materas, jardines verticales, sistemas de riego, señalética o mobiliario instalado en espacio público.</v>
      </c>
      <c r="D36" s="183"/>
      <c r="E36" s="183"/>
      <c r="F36" s="183"/>
      <c r="G36" s="184" t="s">
        <v>233</v>
      </c>
      <c r="H36" s="184"/>
      <c r="I36" s="94">
        <v>3</v>
      </c>
      <c r="J36" s="94">
        <v>2</v>
      </c>
      <c r="K36" s="94">
        <f t="shared" si="2"/>
        <v>5</v>
      </c>
      <c r="L36" s="94" t="str">
        <f t="shared" si="1"/>
        <v>MEDIO</v>
      </c>
      <c r="M36" s="94" t="s">
        <v>203</v>
      </c>
      <c r="N36" s="96" t="s">
        <v>195</v>
      </c>
      <c r="O36" s="96" t="s">
        <v>234</v>
      </c>
      <c r="P36" s="97" t="s">
        <v>211</v>
      </c>
      <c r="Q36" s="97" t="s">
        <v>235</v>
      </c>
      <c r="R36" s="98" t="s">
        <v>213</v>
      </c>
    </row>
    <row r="37" spans="2:23" ht="63.75" customHeight="1" x14ac:dyDescent="0.25">
      <c r="B37" s="93" t="str">
        <f>+EVALUACION!B38</f>
        <v>EJECUCIÓN</v>
      </c>
      <c r="C37" s="183" t="str">
        <f>+EVALUACION!C38</f>
        <v>Falla o daño del sistema de riego automatizado (bombeo, controlador, tuberías) de los jardines verticales, cuyo mantenimiento correctivo está excluido del alcance contractual.</v>
      </c>
      <c r="D37" s="183"/>
      <c r="E37" s="183"/>
      <c r="F37" s="183"/>
      <c r="G37" s="184" t="s">
        <v>236</v>
      </c>
      <c r="H37" s="184"/>
      <c r="I37" s="94">
        <v>2</v>
      </c>
      <c r="J37" s="94">
        <v>2</v>
      </c>
      <c r="K37" s="94">
        <f t="shared" si="2"/>
        <v>4</v>
      </c>
      <c r="L37" s="94" t="str">
        <f t="shared" si="1"/>
        <v>BAJO</v>
      </c>
      <c r="M37" s="94" t="s">
        <v>203</v>
      </c>
      <c r="N37" s="96" t="s">
        <v>200</v>
      </c>
      <c r="O37" s="96" t="s">
        <v>210</v>
      </c>
      <c r="P37" s="97" t="s">
        <v>211</v>
      </c>
      <c r="Q37" s="97" t="s">
        <v>237</v>
      </c>
      <c r="R37" s="98" t="s">
        <v>213</v>
      </c>
    </row>
    <row r="38" spans="2:23" ht="49.5" customHeight="1" thickBot="1" x14ac:dyDescent="0.3">
      <c r="B38" s="93" t="str">
        <f>+EVALUACION!B39</f>
        <v>EJECUCIÓN</v>
      </c>
      <c r="C38" s="183" t="str">
        <f>+EVALUACION!C39</f>
        <v>Oposición u observaciones de la comunidad o de las Juntas de Acción Comunal frente a la priorización de las zonas de intervención de jardinería o arbolado.</v>
      </c>
      <c r="D38" s="183"/>
      <c r="E38" s="183"/>
      <c r="F38" s="183"/>
      <c r="G38" s="184" t="s">
        <v>238</v>
      </c>
      <c r="H38" s="184"/>
      <c r="I38" s="94">
        <v>1</v>
      </c>
      <c r="J38" s="94">
        <v>2</v>
      </c>
      <c r="K38" s="94">
        <f t="shared" si="2"/>
        <v>3</v>
      </c>
      <c r="L38" s="94" t="str">
        <f t="shared" si="1"/>
        <v>BAJO</v>
      </c>
      <c r="M38" s="94" t="s">
        <v>203</v>
      </c>
      <c r="N38" s="96" t="s">
        <v>200</v>
      </c>
      <c r="O38" s="96" t="s">
        <v>239</v>
      </c>
      <c r="P38" s="97" t="s">
        <v>240</v>
      </c>
      <c r="Q38" s="97" t="s">
        <v>241</v>
      </c>
      <c r="R38" s="98" t="s">
        <v>220</v>
      </c>
    </row>
    <row r="39" spans="2:23" ht="63.75" customHeight="1" thickBot="1" x14ac:dyDescent="0.3">
      <c r="B39" s="93" t="str">
        <f>+EVALUACION!B40</f>
        <v>EJECUCIÓN</v>
      </c>
      <c r="C39" s="183" t="str">
        <f>+EVALUACION!C40</f>
        <v>Inadecuada disposición final de los residuos vegetales generados por las labores de poda, tala y mantenimiento de arbolado y jardinería.</v>
      </c>
      <c r="D39" s="183"/>
      <c r="E39" s="183"/>
      <c r="F39" s="183"/>
      <c r="G39" s="184" t="s">
        <v>242</v>
      </c>
      <c r="H39" s="184"/>
      <c r="I39" s="94">
        <v>1</v>
      </c>
      <c r="J39" s="94">
        <v>2</v>
      </c>
      <c r="K39" s="94">
        <f t="shared" si="2"/>
        <v>3</v>
      </c>
      <c r="L39" s="94" t="str">
        <f t="shared" si="1"/>
        <v>BAJO</v>
      </c>
      <c r="M39" s="94" t="s">
        <v>203</v>
      </c>
      <c r="N39" s="96" t="s">
        <v>195</v>
      </c>
      <c r="O39" s="96" t="s">
        <v>210</v>
      </c>
      <c r="P39" s="97" t="s">
        <v>211</v>
      </c>
      <c r="Q39" s="97" t="s">
        <v>243</v>
      </c>
      <c r="R39" s="98" t="s">
        <v>213</v>
      </c>
    </row>
    <row r="40" spans="2:23" ht="63.75" customHeight="1" x14ac:dyDescent="0.25">
      <c r="B40" s="93" t="str">
        <f>+EVALUACION!B41</f>
        <v>EJECUCIÓN</v>
      </c>
      <c r="C40" s="183" t="str">
        <f>+EVALUACION!C41</f>
        <v>Incumplimiento del porcentaje mínimo de vinculación de mujeres exigido por el Decreto Distrital 332 de 2020, por escasez de mano de obra calificada en el sector de silvicultura y jardinería.</v>
      </c>
      <c r="D40" s="183"/>
      <c r="E40" s="183"/>
      <c r="F40" s="183"/>
      <c r="G40" s="184" t="s">
        <v>244</v>
      </c>
      <c r="H40" s="184"/>
      <c r="I40" s="94">
        <v>1</v>
      </c>
      <c r="J40" s="94">
        <v>3</v>
      </c>
      <c r="K40" s="94">
        <f t="shared" si="2"/>
        <v>4</v>
      </c>
      <c r="L40" s="94" t="str">
        <f t="shared" si="1"/>
        <v>BAJO</v>
      </c>
      <c r="M40" s="94" t="s">
        <v>203</v>
      </c>
      <c r="N40" s="96" t="s">
        <v>195</v>
      </c>
      <c r="O40" s="96" t="s">
        <v>210</v>
      </c>
      <c r="P40" s="96" t="s">
        <v>211</v>
      </c>
      <c r="Q40" s="96" t="s">
        <v>245</v>
      </c>
      <c r="R40" s="98" t="s">
        <v>246</v>
      </c>
    </row>
    <row r="41" spans="2:23" ht="21" customHeight="1" x14ac:dyDescent="0.25">
      <c r="B41" s="67"/>
      <c r="C41" s="68"/>
      <c r="D41" s="68"/>
      <c r="E41" s="68"/>
      <c r="F41" s="68"/>
      <c r="G41" s="68"/>
      <c r="H41" s="68"/>
      <c r="I41" s="68"/>
      <c r="J41" s="68"/>
      <c r="K41" s="68"/>
      <c r="L41" s="68"/>
      <c r="M41" s="68"/>
      <c r="N41" s="68"/>
      <c r="O41" s="68"/>
      <c r="P41" s="68"/>
      <c r="Q41" s="68"/>
      <c r="R41" s="87"/>
    </row>
    <row r="42" spans="2:23" ht="21" customHeight="1" x14ac:dyDescent="0.25">
      <c r="B42" s="67"/>
      <c r="C42" s="186" t="s">
        <v>173</v>
      </c>
      <c r="D42" s="186"/>
      <c r="E42" s="186"/>
      <c r="F42" s="186"/>
      <c r="G42" s="68"/>
      <c r="H42" s="167" t="s">
        <v>247</v>
      </c>
      <c r="I42" s="167"/>
      <c r="J42" s="167"/>
      <c r="K42" s="167"/>
      <c r="L42" s="104"/>
      <c r="M42" s="104"/>
      <c r="N42" s="104"/>
      <c r="O42" s="104"/>
      <c r="P42" s="104"/>
      <c r="Q42" s="104"/>
      <c r="R42" s="87"/>
    </row>
    <row r="43" spans="2:23" ht="13.5" customHeight="1" x14ac:dyDescent="0.25">
      <c r="B43" s="168" t="s">
        <v>145</v>
      </c>
      <c r="C43" s="169" t="s">
        <v>146</v>
      </c>
      <c r="D43" s="169"/>
      <c r="E43" s="169"/>
      <c r="F43" s="71" t="s">
        <v>147</v>
      </c>
      <c r="G43" s="68"/>
      <c r="H43" s="169" t="s">
        <v>148</v>
      </c>
      <c r="I43" s="169"/>
      <c r="J43" s="169" t="s">
        <v>147</v>
      </c>
      <c r="K43" s="169"/>
      <c r="L43" s="76"/>
      <c r="M43" s="76"/>
      <c r="N43" s="167" t="s">
        <v>173</v>
      </c>
      <c r="O43" s="167"/>
      <c r="P43" s="167"/>
      <c r="Q43" s="76"/>
      <c r="R43" s="87"/>
    </row>
    <row r="44" spans="2:23" ht="12" customHeight="1" x14ac:dyDescent="0.25">
      <c r="B44" s="168"/>
      <c r="C44" s="171" t="s">
        <v>149</v>
      </c>
      <c r="D44" s="171"/>
      <c r="E44" s="171"/>
      <c r="F44" s="72">
        <v>1</v>
      </c>
      <c r="G44" s="68"/>
      <c r="H44" s="171" t="s">
        <v>150</v>
      </c>
      <c r="I44" s="171"/>
      <c r="J44" s="171">
        <v>1</v>
      </c>
      <c r="K44" s="171"/>
      <c r="L44" s="76"/>
      <c r="M44" s="76"/>
      <c r="N44" s="172" t="s">
        <v>159</v>
      </c>
      <c r="O44" s="172"/>
      <c r="P44" s="85" t="s">
        <v>172</v>
      </c>
      <c r="Q44" s="76"/>
      <c r="R44" s="87"/>
    </row>
    <row r="45" spans="2:23" ht="12" customHeight="1" x14ac:dyDescent="0.25">
      <c r="B45" s="168"/>
      <c r="C45" s="171" t="s">
        <v>151</v>
      </c>
      <c r="D45" s="171"/>
      <c r="E45" s="171"/>
      <c r="F45" s="72">
        <v>2</v>
      </c>
      <c r="G45" s="68"/>
      <c r="H45" s="171" t="s">
        <v>152</v>
      </c>
      <c r="I45" s="171"/>
      <c r="J45" s="171">
        <v>2</v>
      </c>
      <c r="K45" s="171"/>
      <c r="L45" s="76"/>
      <c r="M45" s="76"/>
      <c r="N45" s="177" t="s">
        <v>174</v>
      </c>
      <c r="O45" s="177"/>
      <c r="P45" s="86" t="s">
        <v>175</v>
      </c>
      <c r="Q45" s="76"/>
      <c r="R45" s="87"/>
      <c r="T45" s="74"/>
      <c r="U45" s="74"/>
      <c r="V45" s="74"/>
      <c r="W45" s="74"/>
    </row>
    <row r="46" spans="2:23" ht="23.85" customHeight="1" x14ac:dyDescent="0.25">
      <c r="B46" s="168"/>
      <c r="C46" s="171" t="s">
        <v>153</v>
      </c>
      <c r="D46" s="171"/>
      <c r="E46" s="171"/>
      <c r="F46" s="72">
        <v>3</v>
      </c>
      <c r="G46" s="68"/>
      <c r="H46" s="171" t="s">
        <v>154</v>
      </c>
      <c r="I46" s="171"/>
      <c r="J46" s="171">
        <v>3</v>
      </c>
      <c r="K46" s="171"/>
      <c r="L46" s="76"/>
      <c r="M46" s="76"/>
      <c r="N46" s="175" t="s">
        <v>176</v>
      </c>
      <c r="O46" s="175"/>
      <c r="P46" s="86" t="s">
        <v>177</v>
      </c>
      <c r="Q46" s="76"/>
      <c r="R46" s="87"/>
    </row>
    <row r="47" spans="2:23" ht="12" customHeight="1" x14ac:dyDescent="0.25">
      <c r="B47" s="168"/>
      <c r="C47" s="171" t="s">
        <v>155</v>
      </c>
      <c r="D47" s="171"/>
      <c r="E47" s="171"/>
      <c r="F47" s="72">
        <v>4</v>
      </c>
      <c r="G47" s="68"/>
      <c r="H47" s="171" t="s">
        <v>156</v>
      </c>
      <c r="I47" s="171"/>
      <c r="J47" s="171">
        <v>4</v>
      </c>
      <c r="K47" s="171"/>
      <c r="L47" s="76"/>
      <c r="M47" s="76"/>
      <c r="N47" s="174">
        <v>5</v>
      </c>
      <c r="O47" s="174"/>
      <c r="P47" s="86" t="s">
        <v>178</v>
      </c>
      <c r="Q47" s="76"/>
      <c r="R47" s="87"/>
    </row>
    <row r="48" spans="2:23" ht="23.85" customHeight="1" x14ac:dyDescent="0.25">
      <c r="B48" s="168"/>
      <c r="C48" s="171" t="s">
        <v>157</v>
      </c>
      <c r="D48" s="171"/>
      <c r="E48" s="171"/>
      <c r="F48" s="72">
        <v>5</v>
      </c>
      <c r="G48" s="68"/>
      <c r="H48" s="171" t="s">
        <v>158</v>
      </c>
      <c r="I48" s="171"/>
      <c r="J48" s="171">
        <v>5</v>
      </c>
      <c r="K48" s="171"/>
      <c r="L48" s="76"/>
      <c r="M48" s="76"/>
      <c r="N48" s="187" t="s">
        <v>179</v>
      </c>
      <c r="O48" s="187"/>
      <c r="P48" s="105" t="s">
        <v>180</v>
      </c>
      <c r="Q48" s="76"/>
      <c r="R48" s="87"/>
    </row>
    <row r="49" spans="2:18" x14ac:dyDescent="0.25">
      <c r="B49" s="67"/>
      <c r="C49" s="68"/>
      <c r="D49" s="68"/>
      <c r="E49" s="68"/>
      <c r="F49" s="68"/>
      <c r="G49" s="68"/>
      <c r="H49" s="68"/>
      <c r="I49" s="68"/>
      <c r="J49" s="68"/>
      <c r="K49" s="68"/>
      <c r="L49" s="68"/>
      <c r="M49" s="68"/>
      <c r="N49" s="68"/>
      <c r="O49" s="68"/>
      <c r="P49" s="68"/>
      <c r="Q49" s="68"/>
      <c r="R49" s="87"/>
    </row>
    <row r="50" spans="2:18" x14ac:dyDescent="0.25">
      <c r="B50" s="67"/>
      <c r="C50" s="167" t="s">
        <v>159</v>
      </c>
      <c r="D50" s="167"/>
      <c r="E50" s="167"/>
      <c r="F50" s="167"/>
      <c r="G50" s="167"/>
      <c r="H50" s="167"/>
      <c r="I50" s="167"/>
      <c r="J50" s="167"/>
      <c r="K50" s="167"/>
      <c r="L50" s="167"/>
      <c r="M50" s="167"/>
      <c r="N50" s="167"/>
      <c r="O50" s="167"/>
      <c r="P50" s="167"/>
      <c r="Q50" s="167"/>
      <c r="R50" s="87"/>
    </row>
    <row r="51" spans="2:18" ht="57.45" customHeight="1" x14ac:dyDescent="0.25">
      <c r="B51" s="67"/>
      <c r="C51" s="171" t="s">
        <v>160</v>
      </c>
      <c r="D51" s="171"/>
      <c r="E51" s="171"/>
      <c r="F51" s="171"/>
      <c r="G51" s="171" t="s">
        <v>161</v>
      </c>
      <c r="H51" s="171"/>
      <c r="I51" s="171" t="s">
        <v>162</v>
      </c>
      <c r="J51" s="171"/>
      <c r="K51" s="171"/>
      <c r="L51" s="171" t="s">
        <v>163</v>
      </c>
      <c r="M51" s="171"/>
      <c r="N51" s="171" t="s">
        <v>164</v>
      </c>
      <c r="O51" s="171"/>
      <c r="P51" s="171" t="s">
        <v>165</v>
      </c>
      <c r="Q51" s="171"/>
      <c r="R51" s="87"/>
    </row>
    <row r="52" spans="2:18" ht="46.2" customHeight="1" x14ac:dyDescent="0.25">
      <c r="B52" s="67"/>
      <c r="C52" s="171" t="s">
        <v>166</v>
      </c>
      <c r="D52" s="171"/>
      <c r="E52" s="171"/>
      <c r="F52" s="171"/>
      <c r="G52" s="171" t="s">
        <v>167</v>
      </c>
      <c r="H52" s="171"/>
      <c r="I52" s="171" t="s">
        <v>168</v>
      </c>
      <c r="J52" s="171"/>
      <c r="K52" s="171"/>
      <c r="L52" s="171" t="s">
        <v>169</v>
      </c>
      <c r="M52" s="171"/>
      <c r="N52" s="171" t="s">
        <v>170</v>
      </c>
      <c r="O52" s="171"/>
      <c r="P52" s="171" t="s">
        <v>171</v>
      </c>
      <c r="Q52" s="171"/>
      <c r="R52" s="87"/>
    </row>
    <row r="53" spans="2:18" ht="12" customHeight="1" x14ac:dyDescent="0.25">
      <c r="B53" s="67"/>
      <c r="C53" s="169" t="s">
        <v>146</v>
      </c>
      <c r="D53" s="169"/>
      <c r="E53" s="169"/>
      <c r="F53" s="169" t="s">
        <v>147</v>
      </c>
      <c r="G53" s="172" t="s">
        <v>150</v>
      </c>
      <c r="H53" s="172"/>
      <c r="I53" s="172" t="s">
        <v>152</v>
      </c>
      <c r="J53" s="172"/>
      <c r="K53" s="172"/>
      <c r="L53" s="172" t="s">
        <v>154</v>
      </c>
      <c r="M53" s="172"/>
      <c r="N53" s="172" t="s">
        <v>156</v>
      </c>
      <c r="O53" s="172"/>
      <c r="P53" s="169" t="s">
        <v>158</v>
      </c>
      <c r="Q53" s="169"/>
      <c r="R53" s="87"/>
    </row>
    <row r="54" spans="2:18" x14ac:dyDescent="0.25">
      <c r="B54" s="67"/>
      <c r="C54" s="169"/>
      <c r="D54" s="169"/>
      <c r="E54" s="169"/>
      <c r="F54" s="169"/>
      <c r="G54" s="173">
        <v>1</v>
      </c>
      <c r="H54" s="173"/>
      <c r="I54" s="173">
        <v>2</v>
      </c>
      <c r="J54" s="173"/>
      <c r="K54" s="173"/>
      <c r="L54" s="173">
        <v>3</v>
      </c>
      <c r="M54" s="173"/>
      <c r="N54" s="173">
        <v>4</v>
      </c>
      <c r="O54" s="173"/>
      <c r="P54" s="173">
        <v>5</v>
      </c>
      <c r="Q54" s="173"/>
      <c r="R54" s="87"/>
    </row>
    <row r="55" spans="2:18" ht="12" customHeight="1" x14ac:dyDescent="0.25">
      <c r="B55" s="67"/>
      <c r="C55" s="171" t="s">
        <v>149</v>
      </c>
      <c r="D55" s="171"/>
      <c r="E55" s="171"/>
      <c r="F55" s="80">
        <v>1</v>
      </c>
      <c r="G55" s="188">
        <v>2</v>
      </c>
      <c r="H55" s="188"/>
      <c r="I55" s="188">
        <v>3</v>
      </c>
      <c r="J55" s="188"/>
      <c r="K55" s="188"/>
      <c r="L55" s="188">
        <v>4</v>
      </c>
      <c r="M55" s="188"/>
      <c r="N55" s="174">
        <v>5</v>
      </c>
      <c r="O55" s="174"/>
      <c r="P55" s="175">
        <v>6</v>
      </c>
      <c r="Q55" s="175"/>
      <c r="R55" s="87"/>
    </row>
    <row r="56" spans="2:18" ht="12" customHeight="1" x14ac:dyDescent="0.25">
      <c r="B56" s="67"/>
      <c r="C56" s="171" t="s">
        <v>151</v>
      </c>
      <c r="D56" s="171"/>
      <c r="E56" s="171"/>
      <c r="F56" s="80">
        <v>2</v>
      </c>
      <c r="G56" s="188">
        <v>3</v>
      </c>
      <c r="H56" s="188"/>
      <c r="I56" s="188">
        <v>4</v>
      </c>
      <c r="J56" s="188"/>
      <c r="K56" s="188"/>
      <c r="L56" s="174">
        <v>5</v>
      </c>
      <c r="M56" s="174"/>
      <c r="N56" s="175">
        <v>6</v>
      </c>
      <c r="O56" s="175"/>
      <c r="P56" s="175">
        <v>7</v>
      </c>
      <c r="Q56" s="175"/>
      <c r="R56" s="87"/>
    </row>
    <row r="57" spans="2:18" ht="23.85" customHeight="1" x14ac:dyDescent="0.25">
      <c r="B57" s="67"/>
      <c r="C57" s="171" t="s">
        <v>153</v>
      </c>
      <c r="D57" s="171"/>
      <c r="E57" s="171"/>
      <c r="F57" s="80">
        <v>3</v>
      </c>
      <c r="G57" s="188">
        <v>4</v>
      </c>
      <c r="H57" s="188"/>
      <c r="I57" s="174">
        <v>5</v>
      </c>
      <c r="J57" s="174"/>
      <c r="K57" s="174"/>
      <c r="L57" s="175">
        <v>6</v>
      </c>
      <c r="M57" s="175"/>
      <c r="N57" s="175">
        <v>7</v>
      </c>
      <c r="O57" s="175"/>
      <c r="P57" s="177">
        <v>8</v>
      </c>
      <c r="Q57" s="177"/>
      <c r="R57" s="87"/>
    </row>
    <row r="58" spans="2:18" ht="12" customHeight="1" x14ac:dyDescent="0.25">
      <c r="B58" s="67"/>
      <c r="C58" s="171" t="s">
        <v>155</v>
      </c>
      <c r="D58" s="171"/>
      <c r="E58" s="171"/>
      <c r="F58" s="80">
        <v>4</v>
      </c>
      <c r="G58" s="174">
        <v>5</v>
      </c>
      <c r="H58" s="174"/>
      <c r="I58" s="175">
        <v>6</v>
      </c>
      <c r="J58" s="175"/>
      <c r="K58" s="175"/>
      <c r="L58" s="175">
        <v>7</v>
      </c>
      <c r="M58" s="175"/>
      <c r="N58" s="177">
        <v>8</v>
      </c>
      <c r="O58" s="177"/>
      <c r="P58" s="177">
        <v>9</v>
      </c>
      <c r="Q58" s="177"/>
      <c r="R58" s="87"/>
    </row>
    <row r="59" spans="2:18" ht="23.85" customHeight="1" x14ac:dyDescent="0.25">
      <c r="B59" s="67"/>
      <c r="C59" s="171" t="s">
        <v>157</v>
      </c>
      <c r="D59" s="171"/>
      <c r="E59" s="171"/>
      <c r="F59" s="80">
        <v>5</v>
      </c>
      <c r="G59" s="175">
        <v>6</v>
      </c>
      <c r="H59" s="175"/>
      <c r="I59" s="175">
        <v>7</v>
      </c>
      <c r="J59" s="175"/>
      <c r="K59" s="175"/>
      <c r="L59" s="177">
        <v>8</v>
      </c>
      <c r="M59" s="177"/>
      <c r="N59" s="177">
        <v>9</v>
      </c>
      <c r="O59" s="177"/>
      <c r="P59" s="177">
        <v>10</v>
      </c>
      <c r="Q59" s="177"/>
      <c r="R59" s="87"/>
    </row>
    <row r="60" spans="2:18" x14ac:dyDescent="0.25">
      <c r="B60" s="49"/>
      <c r="C60" s="50"/>
      <c r="D60" s="50"/>
      <c r="E60" s="50"/>
      <c r="F60" s="50"/>
      <c r="G60" s="50"/>
      <c r="H60" s="50"/>
      <c r="I60" s="50"/>
      <c r="J60" s="50"/>
      <c r="K60" s="50"/>
      <c r="L60" s="50"/>
      <c r="M60" s="50"/>
      <c r="N60" s="50"/>
      <c r="O60" s="50"/>
      <c r="P60" s="50"/>
      <c r="Q60" s="50"/>
      <c r="R60" s="106"/>
    </row>
  </sheetData>
  <mergeCells count="142">
    <mergeCell ref="C59:E59"/>
    <mergeCell ref="G59:H59"/>
    <mergeCell ref="I59:K59"/>
    <mergeCell ref="L59:M59"/>
    <mergeCell ref="N59:O59"/>
    <mergeCell ref="P59:Q59"/>
    <mergeCell ref="C57:E57"/>
    <mergeCell ref="G57:H57"/>
    <mergeCell ref="I57:K57"/>
    <mergeCell ref="L57:M57"/>
    <mergeCell ref="N57:O57"/>
    <mergeCell ref="P57:Q57"/>
    <mergeCell ref="C58:E58"/>
    <mergeCell ref="G58:H58"/>
    <mergeCell ref="I58:K58"/>
    <mergeCell ref="L58:M58"/>
    <mergeCell ref="N58:O58"/>
    <mergeCell ref="P58:Q58"/>
    <mergeCell ref="C55:E55"/>
    <mergeCell ref="G55:H55"/>
    <mergeCell ref="I55:K55"/>
    <mergeCell ref="L55:M55"/>
    <mergeCell ref="N55:O55"/>
    <mergeCell ref="P55:Q55"/>
    <mergeCell ref="C56:E56"/>
    <mergeCell ref="G56:H56"/>
    <mergeCell ref="I56:K56"/>
    <mergeCell ref="L56:M56"/>
    <mergeCell ref="N56:O56"/>
    <mergeCell ref="P56:Q56"/>
    <mergeCell ref="C52:F52"/>
    <mergeCell ref="G52:H52"/>
    <mergeCell ref="I52:K52"/>
    <mergeCell ref="L52:M52"/>
    <mergeCell ref="N52:O52"/>
    <mergeCell ref="P52:Q52"/>
    <mergeCell ref="C53:E54"/>
    <mergeCell ref="F53:F54"/>
    <mergeCell ref="G53:H53"/>
    <mergeCell ref="I53:K53"/>
    <mergeCell ref="L53:M53"/>
    <mergeCell ref="N53:O53"/>
    <mergeCell ref="P53:Q53"/>
    <mergeCell ref="G54:H54"/>
    <mergeCell ref="I54:K54"/>
    <mergeCell ref="L54:M54"/>
    <mergeCell ref="N54:O54"/>
    <mergeCell ref="P54:Q54"/>
    <mergeCell ref="H48:I48"/>
    <mergeCell ref="J48:K48"/>
    <mergeCell ref="N48:O48"/>
    <mergeCell ref="C50:Q50"/>
    <mergeCell ref="C51:F51"/>
    <mergeCell ref="G51:H51"/>
    <mergeCell ref="I51:K51"/>
    <mergeCell ref="L51:M51"/>
    <mergeCell ref="N51:O51"/>
    <mergeCell ref="P51:Q51"/>
    <mergeCell ref="C42:F42"/>
    <mergeCell ref="H42:K42"/>
    <mergeCell ref="B43:B48"/>
    <mergeCell ref="C43:E43"/>
    <mergeCell ref="H43:I43"/>
    <mergeCell ref="J43:K43"/>
    <mergeCell ref="N43:P43"/>
    <mergeCell ref="C44:E44"/>
    <mergeCell ref="H44:I44"/>
    <mergeCell ref="J44:K44"/>
    <mergeCell ref="N44:O44"/>
    <mergeCell ref="C45:E45"/>
    <mergeCell ref="H45:I45"/>
    <mergeCell ref="J45:K45"/>
    <mergeCell ref="N45:O45"/>
    <mergeCell ref="C46:E46"/>
    <mergeCell ref="H46:I46"/>
    <mergeCell ref="J46:K46"/>
    <mergeCell ref="N46:O46"/>
    <mergeCell ref="C47:E47"/>
    <mergeCell ref="H47:I47"/>
    <mergeCell ref="J47:K47"/>
    <mergeCell ref="N47:O47"/>
    <mergeCell ref="C48:E48"/>
    <mergeCell ref="C36:F36"/>
    <mergeCell ref="G36:H36"/>
    <mergeCell ref="C37:F37"/>
    <mergeCell ref="G37:H37"/>
    <mergeCell ref="C38:F38"/>
    <mergeCell ref="G38:H38"/>
    <mergeCell ref="C39:F39"/>
    <mergeCell ref="G39:H39"/>
    <mergeCell ref="C40:F40"/>
    <mergeCell ref="G40:H40"/>
    <mergeCell ref="C31:F31"/>
    <mergeCell ref="G31:H31"/>
    <mergeCell ref="C32:F32"/>
    <mergeCell ref="G32:H32"/>
    <mergeCell ref="C33:F33"/>
    <mergeCell ref="G33:H33"/>
    <mergeCell ref="C34:F34"/>
    <mergeCell ref="G34:H34"/>
    <mergeCell ref="C35:F35"/>
    <mergeCell ref="G35:H35"/>
    <mergeCell ref="C26:F26"/>
    <mergeCell ref="G26:H26"/>
    <mergeCell ref="C27:F27"/>
    <mergeCell ref="G27:H27"/>
    <mergeCell ref="C28:F28"/>
    <mergeCell ref="G28:H28"/>
    <mergeCell ref="C29:F29"/>
    <mergeCell ref="G29:H29"/>
    <mergeCell ref="C30:F30"/>
    <mergeCell ref="G30:H30"/>
    <mergeCell ref="C21:F21"/>
    <mergeCell ref="G21:H21"/>
    <mergeCell ref="C22:F22"/>
    <mergeCell ref="G22:H22"/>
    <mergeCell ref="C23:F23"/>
    <mergeCell ref="G23:H23"/>
    <mergeCell ref="C24:F24"/>
    <mergeCell ref="G24:H24"/>
    <mergeCell ref="C25:F25"/>
    <mergeCell ref="G25:H25"/>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L16:L28">
    <cfRule type="cellIs" dxfId="20" priority="2" operator="equal">
      <formula>"EXTREMO"</formula>
    </cfRule>
    <cfRule type="cellIs" dxfId="19" priority="3" operator="equal">
      <formula>"ALTO"</formula>
    </cfRule>
    <cfRule type="cellIs" dxfId="18" priority="4" operator="equal">
      <formula>"MEDIO"</formula>
    </cfRule>
    <cfRule type="cellIs" dxfId="17" priority="5" operator="equal">
      <formula>"BAJO"</formula>
    </cfRule>
  </conditionalFormatting>
  <conditionalFormatting sqref="J16:K28 M16:Q28">
    <cfRule type="expression" dxfId="16" priority="6">
      <formula>"""bajo"""</formula>
    </cfRule>
  </conditionalFormatting>
  <conditionalFormatting sqref="L29:L40">
    <cfRule type="cellIs" dxfId="15" priority="7" operator="equal">
      <formula>"EXTREMO"</formula>
    </cfRule>
  </conditionalFormatting>
  <conditionalFormatting sqref="L29:L40">
    <cfRule type="cellIs" dxfId="14" priority="8" operator="equal">
      <formula>"ALTO"</formula>
    </cfRule>
  </conditionalFormatting>
  <conditionalFormatting sqref="L29:L40">
    <cfRule type="cellIs" dxfId="13" priority="9" operator="equal">
      <formula>"MEDIO"</formula>
    </cfRule>
  </conditionalFormatting>
  <conditionalFormatting sqref="L29:L40">
    <cfRule type="cellIs" dxfId="12" priority="10" operator="equal">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61"/>
  <sheetViews>
    <sheetView showGridLines="0" tabSelected="1" topLeftCell="B28" zoomScale="64" zoomScaleNormal="60" zoomScalePageLayoutView="25" workbookViewId="0">
      <selection activeCell="E31" sqref="E31"/>
    </sheetView>
  </sheetViews>
  <sheetFormatPr baseColWidth="10" defaultColWidth="11.44140625" defaultRowHeight="13.8" x14ac:dyDescent="0.25"/>
  <cols>
    <col min="1" max="1" width="4.21875" style="107" customWidth="1"/>
    <col min="2" max="2" width="48.77734375" style="107" customWidth="1"/>
    <col min="3" max="3" width="42" style="107" customWidth="1"/>
    <col min="4" max="4" width="17.77734375" style="107" customWidth="1"/>
    <col min="5" max="5" width="22.5546875" style="107" customWidth="1"/>
    <col min="6" max="6" width="15.21875" style="107" customWidth="1"/>
    <col min="7" max="7" width="17.44140625" style="107" customWidth="1"/>
    <col min="8" max="8" width="5.21875" style="107" customWidth="1"/>
    <col min="9" max="9" width="4.21875" style="107" customWidth="1"/>
    <col min="10" max="10" width="5.77734375" style="107" customWidth="1"/>
    <col min="11" max="11" width="5.21875" style="107" customWidth="1"/>
    <col min="12" max="12" width="14.21875" style="107" customWidth="1"/>
    <col min="13" max="13" width="5.21875" style="107" customWidth="1"/>
    <col min="14" max="14" width="18" style="107" customWidth="1"/>
    <col min="15" max="15" width="5.77734375" style="107" customWidth="1"/>
    <col min="16" max="16" width="6.44140625" style="107" customWidth="1"/>
    <col min="17" max="17" width="8.44140625" style="107" customWidth="1"/>
    <col min="18" max="18" width="6" style="107" customWidth="1"/>
    <col min="19" max="19" width="9.77734375" style="107" customWidth="1"/>
    <col min="20" max="20" width="12.77734375" style="107" customWidth="1"/>
    <col min="21" max="21" width="11.44140625" style="107"/>
    <col min="22" max="22" width="10.77734375" style="107" customWidth="1"/>
    <col min="23" max="23" width="15.77734375" style="107" customWidth="1"/>
    <col min="24" max="24" width="13.77734375" style="107" customWidth="1"/>
    <col min="25" max="16384" width="11.44140625" style="107"/>
  </cols>
  <sheetData>
    <row r="1" spans="2:24" s="108" customFormat="1" x14ac:dyDescent="0.25">
      <c r="S1" s="109"/>
    </row>
    <row r="2" spans="2:24" s="108" customFormat="1" ht="54" customHeight="1" x14ac:dyDescent="0.25">
      <c r="B2" s="189"/>
      <c r="C2" s="141" t="s">
        <v>16</v>
      </c>
      <c r="D2" s="141"/>
      <c r="E2" s="141"/>
      <c r="F2" s="141"/>
      <c r="G2" s="141"/>
      <c r="H2" s="141"/>
      <c r="I2" s="141"/>
      <c r="J2" s="141"/>
      <c r="K2" s="141"/>
      <c r="L2" s="141"/>
      <c r="M2" s="141"/>
      <c r="N2" s="141"/>
      <c r="O2" s="141"/>
      <c r="P2" s="141"/>
      <c r="Q2" s="141"/>
      <c r="R2" s="141"/>
      <c r="S2" s="141"/>
      <c r="T2" s="141"/>
      <c r="U2" s="141"/>
      <c r="V2" s="141"/>
      <c r="W2" s="142" t="s">
        <v>1</v>
      </c>
      <c r="X2" s="142"/>
    </row>
    <row r="3" spans="2:24" s="108" customFormat="1" ht="31.5" customHeight="1" x14ac:dyDescent="0.25">
      <c r="B3" s="189"/>
      <c r="C3" s="141"/>
      <c r="D3" s="141"/>
      <c r="E3" s="141"/>
      <c r="F3" s="141"/>
      <c r="G3" s="141"/>
      <c r="H3" s="141"/>
      <c r="I3" s="141"/>
      <c r="J3" s="141"/>
      <c r="K3" s="141"/>
      <c r="L3" s="141"/>
      <c r="M3" s="141"/>
      <c r="N3" s="141"/>
      <c r="O3" s="141"/>
      <c r="P3" s="141"/>
      <c r="Q3" s="141"/>
      <c r="R3" s="141"/>
      <c r="S3" s="141"/>
      <c r="T3" s="141"/>
      <c r="U3" s="141"/>
      <c r="V3" s="141"/>
      <c r="W3" s="142"/>
      <c r="X3" s="142"/>
    </row>
    <row r="4" spans="2:24" s="108" customFormat="1" ht="47.25" customHeight="1" x14ac:dyDescent="0.25">
      <c r="B4" s="189"/>
      <c r="C4" s="141"/>
      <c r="D4" s="141"/>
      <c r="E4" s="141"/>
      <c r="F4" s="141"/>
      <c r="G4" s="141"/>
      <c r="H4" s="141"/>
      <c r="I4" s="141"/>
      <c r="J4" s="141"/>
      <c r="K4" s="141"/>
      <c r="L4" s="141"/>
      <c r="M4" s="141"/>
      <c r="N4" s="141"/>
      <c r="O4" s="141"/>
      <c r="P4" s="141"/>
      <c r="Q4" s="141"/>
      <c r="R4" s="141"/>
      <c r="S4" s="141"/>
      <c r="T4" s="141"/>
      <c r="U4" s="141"/>
      <c r="V4" s="141"/>
      <c r="W4" s="142"/>
      <c r="X4" s="142"/>
    </row>
    <row r="5" spans="2:24" s="108" customFormat="1" ht="32.25" customHeight="1" x14ac:dyDescent="0.25">
      <c r="B5" s="110"/>
      <c r="C5" s="110"/>
      <c r="D5" s="110"/>
      <c r="E5" s="110"/>
      <c r="F5" s="110"/>
      <c r="G5" s="110"/>
      <c r="H5" s="110"/>
      <c r="I5" s="110"/>
      <c r="J5" s="110"/>
      <c r="K5" s="110"/>
      <c r="L5" s="110"/>
      <c r="M5" s="110"/>
      <c r="N5" s="110"/>
      <c r="O5" s="110"/>
      <c r="P5" s="110"/>
      <c r="Q5" s="110"/>
      <c r="R5" s="110"/>
      <c r="S5" s="111"/>
      <c r="T5" s="110"/>
      <c r="U5" s="110"/>
      <c r="V5" s="110"/>
      <c r="W5" s="110"/>
      <c r="X5" s="110"/>
    </row>
    <row r="6" spans="2:24" ht="91.5" customHeight="1" x14ac:dyDescent="0.25">
      <c r="B6" s="190" t="s">
        <v>182</v>
      </c>
      <c r="C6" s="190"/>
      <c r="D6" s="190"/>
      <c r="E6" s="190"/>
      <c r="F6" s="190"/>
      <c r="G6" s="190"/>
      <c r="H6" s="190"/>
      <c r="I6" s="190"/>
      <c r="J6" s="190"/>
      <c r="K6" s="190"/>
      <c r="L6" s="190"/>
      <c r="M6" s="190"/>
      <c r="N6" s="190"/>
      <c r="O6" s="190"/>
      <c r="P6" s="190"/>
      <c r="Q6" s="190"/>
      <c r="R6" s="190"/>
      <c r="S6" s="190"/>
      <c r="T6" s="190"/>
      <c r="U6" s="190"/>
      <c r="V6" s="190"/>
      <c r="W6" s="190"/>
      <c r="X6" s="190"/>
    </row>
    <row r="7" spans="2:24" ht="26.25" customHeight="1" x14ac:dyDescent="0.25">
      <c r="B7" s="191" t="s">
        <v>248</v>
      </c>
      <c r="C7" s="191"/>
      <c r="D7" s="191"/>
      <c r="E7" s="191"/>
      <c r="F7" s="191"/>
      <c r="G7" s="191"/>
      <c r="H7" s="191"/>
      <c r="I7" s="191"/>
      <c r="J7" s="191"/>
      <c r="K7" s="191"/>
      <c r="L7" s="191"/>
      <c r="M7" s="191"/>
      <c r="N7" s="191"/>
      <c r="O7" s="191"/>
      <c r="P7" s="191"/>
      <c r="Q7" s="191"/>
      <c r="R7" s="191"/>
      <c r="S7" s="191"/>
      <c r="T7" s="191"/>
      <c r="U7" s="191"/>
      <c r="V7" s="191"/>
      <c r="W7" s="191"/>
      <c r="X7" s="191"/>
    </row>
    <row r="8" spans="2:24" ht="20.25" customHeight="1" x14ac:dyDescent="0.25">
      <c r="B8" s="191"/>
      <c r="C8" s="191"/>
      <c r="D8" s="191"/>
      <c r="E8" s="191"/>
      <c r="F8" s="191"/>
      <c r="G8" s="191"/>
      <c r="H8" s="191"/>
      <c r="I8" s="191"/>
      <c r="J8" s="191"/>
      <c r="K8" s="191"/>
      <c r="L8" s="191"/>
      <c r="M8" s="191"/>
      <c r="N8" s="191"/>
      <c r="O8" s="191"/>
      <c r="P8" s="191"/>
      <c r="Q8" s="191"/>
      <c r="R8" s="191"/>
      <c r="S8" s="191"/>
      <c r="T8" s="191"/>
      <c r="U8" s="191"/>
      <c r="V8" s="191"/>
      <c r="W8" s="191"/>
      <c r="X8" s="191"/>
    </row>
    <row r="9" spans="2:24" ht="24.75" customHeight="1" x14ac:dyDescent="0.25">
      <c r="B9" s="192"/>
      <c r="C9" s="192"/>
      <c r="D9" s="192"/>
      <c r="E9" s="192"/>
      <c r="F9" s="192"/>
      <c r="G9" s="192"/>
      <c r="H9" s="192"/>
      <c r="I9" s="192"/>
      <c r="J9" s="192"/>
      <c r="K9" s="192"/>
      <c r="L9" s="192"/>
      <c r="M9" s="192"/>
      <c r="N9" s="192"/>
      <c r="O9" s="192"/>
      <c r="P9" s="192"/>
      <c r="Q9" s="192"/>
      <c r="R9" s="192"/>
      <c r="X9" s="113"/>
    </row>
    <row r="10" spans="2:24" ht="106.5" customHeight="1" x14ac:dyDescent="0.25">
      <c r="B10" s="114" t="s">
        <v>249</v>
      </c>
      <c r="C10" s="115" t="s">
        <v>116</v>
      </c>
      <c r="D10" s="116" t="s">
        <v>250</v>
      </c>
      <c r="E10" s="116" t="s">
        <v>251</v>
      </c>
      <c r="F10" s="116" t="s">
        <v>252</v>
      </c>
      <c r="G10" s="115" t="s">
        <v>117</v>
      </c>
      <c r="H10" s="116" t="s">
        <v>145</v>
      </c>
      <c r="I10" s="116" t="s">
        <v>119</v>
      </c>
      <c r="J10" s="116" t="s">
        <v>253</v>
      </c>
      <c r="K10" s="116" t="s">
        <v>121</v>
      </c>
      <c r="L10" s="116" t="s">
        <v>254</v>
      </c>
      <c r="M10" s="115" t="s">
        <v>255</v>
      </c>
      <c r="N10" s="115" t="s">
        <v>186</v>
      </c>
      <c r="O10" s="116" t="s">
        <v>145</v>
      </c>
      <c r="P10" s="116" t="s">
        <v>119</v>
      </c>
      <c r="Q10" s="116" t="s">
        <v>253</v>
      </c>
      <c r="R10" s="116" t="s">
        <v>121</v>
      </c>
      <c r="S10" s="115" t="s">
        <v>187</v>
      </c>
      <c r="T10" s="115" t="s">
        <v>188</v>
      </c>
      <c r="U10" s="115" t="s">
        <v>189</v>
      </c>
      <c r="V10" s="115" t="s">
        <v>190</v>
      </c>
      <c r="W10" s="115" t="s">
        <v>256</v>
      </c>
      <c r="X10" s="117" t="s">
        <v>192</v>
      </c>
    </row>
    <row r="11" spans="2:24" ht="106.5" customHeight="1" x14ac:dyDescent="0.25">
      <c r="B11" s="118">
        <v>1</v>
      </c>
      <c r="C11" s="119" t="str">
        <f>+'EVALUACION CON CONTROLES'!C16:F16</f>
        <v>Variación de los precios del mercado</v>
      </c>
      <c r="D11" s="120" t="str">
        <f>+'EVALUACION CON CONTROLES'!B16</f>
        <v>EJECUCIÓN</v>
      </c>
      <c r="E11" s="120" t="str">
        <f>VLOOKUP(C11,'IDENTIFICACION Y ANALISIS'!$B$19:$F$68,3,FALSE())</f>
        <v>Especifico</v>
      </c>
      <c r="F11" s="120" t="str">
        <f>VLOOKUP(C11,'IDENTIFICACION Y ANALISIS'!$B$19:$F$68,4,FALSE())</f>
        <v>Externo</v>
      </c>
      <c r="G11" s="119" t="str">
        <f>+EVALUACION!H17</f>
        <v>Incremento de los costos de los precios en el mercado</v>
      </c>
      <c r="H11" s="119">
        <f>+EVALUACION!I17</f>
        <v>3</v>
      </c>
      <c r="I11" s="119">
        <f>+EVALUACION!J17</f>
        <v>4</v>
      </c>
      <c r="J11" s="119">
        <f>+EVALUACION!K17</f>
        <v>7</v>
      </c>
      <c r="K11" s="120" t="str">
        <f>+EVALUACION!L17</f>
        <v>ALTO</v>
      </c>
      <c r="L11" s="119" t="s">
        <v>195</v>
      </c>
      <c r="M11" s="120" t="str">
        <f t="shared" ref="M11:M32" si="0">IF(L11="CONTRATISTA","100%",IF(L11="CONTRATISTA Y FDLUSA","50% - 50%",IF(L11="FDLUSA","100%","")))</f>
        <v>100%</v>
      </c>
      <c r="N11" s="119" t="str">
        <f>+'EVALUACION CON CONTROLES'!G16</f>
        <v>Mesa de trabajo con el contratista y comunicación oficial</v>
      </c>
      <c r="O11" s="119">
        <f>+'EVALUACION CON CONTROLES'!I16</f>
        <v>3</v>
      </c>
      <c r="P11" s="119">
        <f>+'EVALUACION CON CONTROLES'!J16</f>
        <v>3</v>
      </c>
      <c r="Q11" s="119">
        <f>+'EVALUACION CON CONTROLES'!K16</f>
        <v>6</v>
      </c>
      <c r="R11" s="120" t="str">
        <f>+'EVALUACION CON CONTROLES'!L16</f>
        <v>ALTO</v>
      </c>
      <c r="S11" s="119" t="str">
        <f>+'EVALUACION CON CONTROLES'!M16</f>
        <v>SI</v>
      </c>
      <c r="T11" s="119" t="str">
        <f>+'EVALUACION CON CONTROLES'!N16</f>
        <v>CONTRATISTA</v>
      </c>
      <c r="U11" s="119" t="str">
        <f>+'EVALUACION CON CONTROLES'!O16</f>
        <v>A partir del momento que cambien significativamente los precios</v>
      </c>
      <c r="V11" s="119" t="str">
        <f>+'EVALUACION CON CONTROLES'!P16</f>
        <v>Toma de medidas en la Ejecución</v>
      </c>
      <c r="W11" s="119" t="str">
        <f>+'EVALUACION CON CONTROLES'!Q16</f>
        <v>En la etapa de ejecución</v>
      </c>
      <c r="X11" s="121" t="str">
        <f>+'EVALUACION CON CONTROLES'!R16</f>
        <v>Permanente</v>
      </c>
    </row>
    <row r="12" spans="2:24" ht="106.5" customHeight="1" thickBot="1" x14ac:dyDescent="0.3">
      <c r="B12" s="112">
        <v>2</v>
      </c>
      <c r="C12" s="122" t="str">
        <f>+'EVALUACION CON CONTROLES'!C17:F17</f>
        <v>Factores políticos o macroeconómicos.</v>
      </c>
      <c r="D12" s="123" t="str">
        <f>+'EVALUACION CON CONTROLES'!B17</f>
        <v>EJECUCIÓN</v>
      </c>
      <c r="E12" s="123" t="str">
        <f>VLOOKUP(C12,'IDENTIFICACION Y ANALISIS'!$B$19:$F$68,3,FALSE())</f>
        <v>Especifico</v>
      </c>
      <c r="F12" s="123" t="str">
        <f>VLOOKUP(C12,'IDENTIFICACION Y ANALISIS'!$B$19:$F$68,4,FALSE())</f>
        <v>Externo</v>
      </c>
      <c r="G12" s="122" t="str">
        <f>+EVALUACION!H18</f>
        <v>Posible incumplimiento del contratista para la ejecución de las actividades</v>
      </c>
      <c r="H12" s="122">
        <f>+EVALUACION!I18</f>
        <v>3</v>
      </c>
      <c r="I12" s="122">
        <f>+EVALUACION!J18</f>
        <v>3</v>
      </c>
      <c r="J12" s="122">
        <f>+EVALUACION!K18</f>
        <v>6</v>
      </c>
      <c r="K12" s="123" t="str">
        <f>+EVALUACION!L18</f>
        <v>ALTO</v>
      </c>
      <c r="L12" s="122" t="s">
        <v>260</v>
      </c>
      <c r="M12" s="123" t="str">
        <f t="shared" si="0"/>
        <v>50% - 50%</v>
      </c>
      <c r="N12" s="122" t="str">
        <f>+'EVALUACION CON CONTROLES'!G17</f>
        <v>Mesa de trabajo con el contratista y comunicación oficial</v>
      </c>
      <c r="O12" s="122">
        <f>+'EVALUACION CON CONTROLES'!I17</f>
        <v>3</v>
      </c>
      <c r="P12" s="122">
        <f>+'EVALUACION CON CONTROLES'!J17</f>
        <v>3</v>
      </c>
      <c r="Q12" s="122">
        <f>+'EVALUACION CON CONTROLES'!K17</f>
        <v>6</v>
      </c>
      <c r="R12" s="123" t="str">
        <f>+'EVALUACION CON CONTROLES'!L17</f>
        <v>ALTO</v>
      </c>
      <c r="S12" s="122" t="str">
        <f>+'EVALUACION CON CONTROLES'!M17</f>
        <v>SI</v>
      </c>
      <c r="T12" s="122" t="str">
        <f>+'EVALUACION CON CONTROLES'!N17</f>
        <v>CONTRATISTA - FDLUSA</v>
      </c>
      <c r="U12" s="122" t="str">
        <f>+'EVALUACION CON CONTROLES'!O17</f>
        <v>A partir del momento que se tengan variaciones en temas económico y politicos</v>
      </c>
      <c r="V12" s="122" t="str">
        <f>+'EVALUACION CON CONTROLES'!P17</f>
        <v>Toma de medidas en la Ejecución</v>
      </c>
      <c r="W12" s="122" t="str">
        <f>+'EVALUACION CON CONTROLES'!Q17</f>
        <v>En la etapa de ejecución</v>
      </c>
      <c r="X12" s="124" t="str">
        <f>+'EVALUACION CON CONTROLES'!R17</f>
        <v>Permanente</v>
      </c>
    </row>
    <row r="13" spans="2:24" ht="106.5" customHeight="1" x14ac:dyDescent="0.25">
      <c r="B13" s="118">
        <v>3</v>
      </c>
      <c r="C13" s="122" t="str">
        <f>+'EVALUACION CON CONTROLES'!C18:F18</f>
        <v>Variación en la disponibilidad o en el costo de los insumos necesarios para prestar los servicios.</v>
      </c>
      <c r="D13" s="123" t="str">
        <f>+'EVALUACION CON CONTROLES'!B18</f>
        <v>EJECUCIÓN</v>
      </c>
      <c r="E13" s="123" t="str">
        <f>VLOOKUP(C13,'IDENTIFICACION Y ANALISIS'!$B$19:$F$68,3,FALSE())</f>
        <v>Especifico</v>
      </c>
      <c r="F13" s="123" t="str">
        <f>VLOOKUP(C13,'IDENTIFICACION Y ANALISIS'!$B$19:$F$68,4,FALSE())</f>
        <v>Externo</v>
      </c>
      <c r="G13" s="122" t="str">
        <f>+EVALUACION!H19</f>
        <v>Deficit  y aumento de precios de los insumos y meteriales por lo tanto la ejecución se ve afectada</v>
      </c>
      <c r="H13" s="122">
        <f>+EVALUACION!I19</f>
        <v>3</v>
      </c>
      <c r="I13" s="122">
        <f>+EVALUACION!J19</f>
        <v>3</v>
      </c>
      <c r="J13" s="122">
        <f>+EVALUACION!K19</f>
        <v>6</v>
      </c>
      <c r="K13" s="123" t="str">
        <f>+EVALUACION!L19</f>
        <v>ALTO</v>
      </c>
      <c r="L13" s="122" t="s">
        <v>195</v>
      </c>
      <c r="M13" s="123" t="str">
        <f t="shared" si="0"/>
        <v>100%</v>
      </c>
      <c r="N13" s="122" t="str">
        <f>+'EVALUACION CON CONTROLES'!G18</f>
        <v>Mesa de trabajo con el contratista y comunicación oficial</v>
      </c>
      <c r="O13" s="122">
        <f>+'EVALUACION CON CONTROLES'!I18</f>
        <v>2</v>
      </c>
      <c r="P13" s="122">
        <f>+'EVALUACION CON CONTROLES'!J18</f>
        <v>3</v>
      </c>
      <c r="Q13" s="122">
        <f>+'EVALUACION CON CONTROLES'!K18</f>
        <v>5</v>
      </c>
      <c r="R13" s="123" t="str">
        <f>+'EVALUACION CON CONTROLES'!L18</f>
        <v>MEDIO</v>
      </c>
      <c r="S13" s="122" t="str">
        <f>+'EVALUACION CON CONTROLES'!M18</f>
        <v>SI</v>
      </c>
      <c r="T13" s="122" t="str">
        <f>+'EVALUACION CON CONTROLES'!N18</f>
        <v>CONTRATISTA</v>
      </c>
      <c r="U13" s="122" t="str">
        <f>+'EVALUACION CON CONTROLES'!O18</f>
        <v>A partir del hecho</v>
      </c>
      <c r="V13" s="122" t="str">
        <f>+'EVALUACION CON CONTROLES'!P18</f>
        <v>Toma de medidas en la Ejecución</v>
      </c>
      <c r="W13" s="122" t="str">
        <f>+'EVALUACION CON CONTROLES'!Q18</f>
        <v>En la etapa de ejecución</v>
      </c>
      <c r="X13" s="124" t="str">
        <f>+'EVALUACION CON CONTROLES'!R18</f>
        <v>Permanente</v>
      </c>
    </row>
    <row r="14" spans="2:24" ht="106.5" customHeight="1" thickBot="1" x14ac:dyDescent="0.3">
      <c r="B14" s="139">
        <v>4</v>
      </c>
      <c r="C14" s="122" t="str">
        <f>+'EVALUACION CON CONTROLES'!C19:F19</f>
        <v>Incumplimiento de compromisos adquiridos por el contratista seleccionado con sus subcontratistas, suministradores de bienes y servicios.</v>
      </c>
      <c r="D14" s="123" t="str">
        <f>+'EVALUACION CON CONTROLES'!B19</f>
        <v>EJECUCIÓN</v>
      </c>
      <c r="E14" s="123" t="str">
        <f>VLOOKUP(C14,'IDENTIFICACION Y ANALISIS'!$B$19:$F$68,3,FALSE())</f>
        <v>Especifico</v>
      </c>
      <c r="F14" s="123" t="str">
        <f>VLOOKUP(C14,'IDENTIFICACION Y ANALISIS'!$B$19:$F$68,4,FALSE())</f>
        <v>Externo</v>
      </c>
      <c r="G14" s="122" t="str">
        <f>+EVALUACION!H20</f>
        <v>No dar cumplimiento a las actividades en los tiempos previstos para la buena ejecución del contrato</v>
      </c>
      <c r="H14" s="122">
        <f>+EVALUACION!I20</f>
        <v>3</v>
      </c>
      <c r="I14" s="122">
        <f>+EVALUACION!J20</f>
        <v>4</v>
      </c>
      <c r="J14" s="122">
        <f>+EVALUACION!K20</f>
        <v>7</v>
      </c>
      <c r="K14" s="123" t="str">
        <f>+EVALUACION!L20</f>
        <v>ALTO</v>
      </c>
      <c r="L14" s="122" t="s">
        <v>195</v>
      </c>
      <c r="M14" s="123" t="str">
        <f t="shared" si="0"/>
        <v>100%</v>
      </c>
      <c r="N14" s="122" t="str">
        <f>+'EVALUACION CON CONTROLES'!G19</f>
        <v>Mesa de trabajo con el contratista y comunicación oficial</v>
      </c>
      <c r="O14" s="122">
        <f>+'EVALUACION CON CONTROLES'!I19</f>
        <v>2</v>
      </c>
      <c r="P14" s="122">
        <f>+'EVALUACION CON CONTROLES'!J19</f>
        <v>4</v>
      </c>
      <c r="Q14" s="122">
        <f>+'EVALUACION CON CONTROLES'!K19</f>
        <v>6</v>
      </c>
      <c r="R14" s="123" t="str">
        <f>+'EVALUACION CON CONTROLES'!L19</f>
        <v>ALTO</v>
      </c>
      <c r="S14" s="122" t="str">
        <f>+'EVALUACION CON CONTROLES'!M19</f>
        <v>NO</v>
      </c>
      <c r="T14" s="122" t="str">
        <f>+'EVALUACION CON CONTROLES'!N19</f>
        <v>CONTRATISTA</v>
      </c>
      <c r="U14" s="122" t="str">
        <f>+'EVALUACION CON CONTROLES'!O19</f>
        <v>A partir del hecho</v>
      </c>
      <c r="V14" s="122" t="str">
        <f>+'EVALUACION CON CONTROLES'!P19</f>
        <v>Toma de medidas en la Ejecución</v>
      </c>
      <c r="W14" s="122" t="str">
        <f>+'EVALUACION CON CONTROLES'!Q19</f>
        <v>En la etapa de ejecución</v>
      </c>
      <c r="X14" s="124" t="str">
        <f>+'EVALUACION CON CONTROLES'!R19</f>
        <v>Permanente</v>
      </c>
    </row>
    <row r="15" spans="2:24" ht="106.5" customHeight="1" x14ac:dyDescent="0.25">
      <c r="B15" s="118">
        <v>5</v>
      </c>
      <c r="C15" s="122" t="str">
        <f>+'EVALUACION CON CONTROLES'!C20:F20</f>
        <v>Incumplimiento de la administración en los pagos.</v>
      </c>
      <c r="D15" s="123" t="str">
        <f>+'EVALUACION CON CONTROLES'!B20</f>
        <v>EJECUCIÓN</v>
      </c>
      <c r="E15" s="123" t="str">
        <f>VLOOKUP(C15,'IDENTIFICACION Y ANALISIS'!$B$19:$F$68,3,FALSE())</f>
        <v>Especifico</v>
      </c>
      <c r="F15" s="123" t="str">
        <f>VLOOKUP(C15,'IDENTIFICACION Y ANALISIS'!$B$19:$F$68,4,FALSE())</f>
        <v>Externo</v>
      </c>
      <c r="G15" s="122" t="str">
        <f>+EVALUACION!H21</f>
        <v>Inoportunidad en los pagos al contratista</v>
      </c>
      <c r="H15" s="122">
        <f>+EVALUACION!I21</f>
        <v>1</v>
      </c>
      <c r="I15" s="122">
        <f>+EVALUACION!J21</f>
        <v>4</v>
      </c>
      <c r="J15" s="122">
        <f>+EVALUACION!K21</f>
        <v>5</v>
      </c>
      <c r="K15" s="123" t="str">
        <f>+EVALUACION!L21</f>
        <v>MEDIO</v>
      </c>
      <c r="L15" s="122" t="s">
        <v>205</v>
      </c>
      <c r="M15" s="123" t="str">
        <f t="shared" si="0"/>
        <v>100%</v>
      </c>
      <c r="N15" s="122" t="str">
        <f>+'EVALUACION CON CONTROLES'!G20</f>
        <v>Mesa de trabajo con el contratista y comité de seguimiento</v>
      </c>
      <c r="O15" s="122">
        <f>+'EVALUACION CON CONTROLES'!I20</f>
        <v>1</v>
      </c>
      <c r="P15" s="122">
        <f>+'EVALUACION CON CONTROLES'!J20</f>
        <v>3</v>
      </c>
      <c r="Q15" s="122">
        <f>+'EVALUACION CON CONTROLES'!K20</f>
        <v>4</v>
      </c>
      <c r="R15" s="123" t="str">
        <f>+'EVALUACION CON CONTROLES'!L20</f>
        <v>BAJO</v>
      </c>
      <c r="S15" s="122" t="str">
        <f>+'EVALUACION CON CONTROLES'!M20</f>
        <v>NO</v>
      </c>
      <c r="T15" s="122" t="str">
        <f>+'EVALUACION CON CONTROLES'!N20</f>
        <v>FDLUSA</v>
      </c>
      <c r="U15" s="122" t="str">
        <f>+'EVALUACION CON CONTROLES'!O20</f>
        <v>A partir del hecho</v>
      </c>
      <c r="V15" s="122" t="str">
        <f>+'EVALUACION CON CONTROLES'!P20</f>
        <v>Toma de medidas en la Ejecución</v>
      </c>
      <c r="W15" s="122" t="str">
        <f>+'EVALUACION CON CONTROLES'!Q20</f>
        <v>En la etapa de ejecución</v>
      </c>
      <c r="X15" s="124" t="str">
        <f>+'EVALUACION CON CONTROLES'!R20</f>
        <v>Permanente</v>
      </c>
    </row>
    <row r="16" spans="2:24" ht="106.5" customHeight="1" thickBot="1" x14ac:dyDescent="0.3">
      <c r="B16" s="139">
        <v>6</v>
      </c>
      <c r="C16" s="122" t="str">
        <f>+'EVALUACION CON CONTROLES'!C21:F21</f>
        <v>Defectos en los equipos.</v>
      </c>
      <c r="D16" s="123" t="str">
        <f>+'EVALUACION CON CONTROLES'!B21</f>
        <v>EJECUCIÓN</v>
      </c>
      <c r="E16" s="123" t="str">
        <f>VLOOKUP(C16,'IDENTIFICACION Y ANALISIS'!$B$19:$F$68,3,FALSE())</f>
        <v>Especifico</v>
      </c>
      <c r="F16" s="123" t="str">
        <f>VLOOKUP(C16,'IDENTIFICACION Y ANALISIS'!$B$19:$F$68,4,FALSE())</f>
        <v>Externo</v>
      </c>
      <c r="G16" s="122" t="str">
        <f>+EVALUACION!H22</f>
        <v>Posible incumplimiento en la ejecución del contrato y puede generar sobrecostos</v>
      </c>
      <c r="H16" s="122">
        <f>+EVALUACION!I22</f>
        <v>3</v>
      </c>
      <c r="I16" s="122">
        <f>+EVALUACION!J22</f>
        <v>4</v>
      </c>
      <c r="J16" s="122">
        <f>+EVALUACION!K22</f>
        <v>7</v>
      </c>
      <c r="K16" s="123" t="str">
        <f>+EVALUACION!L22</f>
        <v>ALTO</v>
      </c>
      <c r="L16" s="122" t="s">
        <v>195</v>
      </c>
      <c r="M16" s="123" t="str">
        <f t="shared" si="0"/>
        <v>100%</v>
      </c>
      <c r="N16" s="122" t="str">
        <f>+'EVALUACION CON CONTROLES'!G21</f>
        <v>Mesa de trabajo con el contratista y comité de seguimiento</v>
      </c>
      <c r="O16" s="122">
        <f>+'EVALUACION CON CONTROLES'!I21</f>
        <v>2</v>
      </c>
      <c r="P16" s="122">
        <f>+'EVALUACION CON CONTROLES'!J21</f>
        <v>3</v>
      </c>
      <c r="Q16" s="122">
        <f>+'EVALUACION CON CONTROLES'!K21</f>
        <v>5</v>
      </c>
      <c r="R16" s="123" t="str">
        <f>+'EVALUACION CON CONTROLES'!L21</f>
        <v>MEDIO</v>
      </c>
      <c r="S16" s="122" t="str">
        <f>+'EVALUACION CON CONTROLES'!M21</f>
        <v>NO</v>
      </c>
      <c r="T16" s="122" t="str">
        <f>+'EVALUACION CON CONTROLES'!N21</f>
        <v>CONTRATISTA</v>
      </c>
      <c r="U16" s="122" t="str">
        <f>+'EVALUACION CON CONTROLES'!O21</f>
        <v>A partir del hecho</v>
      </c>
      <c r="V16" s="122" t="str">
        <f>+'EVALUACION CON CONTROLES'!P21</f>
        <v>Toma de medidas en la Ejecución</v>
      </c>
      <c r="W16" s="122" t="str">
        <f>+'EVALUACION CON CONTROLES'!Q21</f>
        <v>En la etapa de ejecución</v>
      </c>
      <c r="X16" s="124" t="str">
        <f>+'EVALUACION CON CONTROLES'!R21</f>
        <v>Permanente</v>
      </c>
    </row>
    <row r="17" spans="2:24" ht="106.5" customHeight="1" x14ac:dyDescent="0.25">
      <c r="B17" s="118">
        <v>7</v>
      </c>
      <c r="C17" s="122" t="str">
        <f>+'EVALUACION CON CONTROLES'!C22:F22</f>
        <v>Cambios en el marco regulatorio o normatividad aplicable al proyecto.</v>
      </c>
      <c r="D17" s="123" t="str">
        <f>+'EVALUACION CON CONTROLES'!B22</f>
        <v>EJECUCIÓN</v>
      </c>
      <c r="E17" s="123" t="str">
        <f>VLOOKUP(C17,'IDENTIFICACION Y ANALISIS'!$B$19:$F$68,3,FALSE())</f>
        <v>Especifico</v>
      </c>
      <c r="F17" s="123" t="str">
        <f>VLOOKUP(C17,'IDENTIFICACION Y ANALISIS'!$B$19:$F$68,4,FALSE())</f>
        <v>Externo</v>
      </c>
      <c r="G17" s="122" t="str">
        <f>+EVALUACION!H23</f>
        <v>Demora en los tramites administrativos para la ejecución del contrato</v>
      </c>
      <c r="H17" s="122">
        <f>+EVALUACION!I23</f>
        <v>2</v>
      </c>
      <c r="I17" s="122">
        <f>+EVALUACION!J23</f>
        <v>3</v>
      </c>
      <c r="J17" s="122">
        <f>+EVALUACION!K23</f>
        <v>5</v>
      </c>
      <c r="K17" s="123" t="str">
        <f>+EVALUACION!L23</f>
        <v>MEDIO</v>
      </c>
      <c r="L17" s="122" t="s">
        <v>260</v>
      </c>
      <c r="M17" s="123" t="str">
        <f t="shared" si="0"/>
        <v>50% - 50%</v>
      </c>
      <c r="N17" s="122" t="str">
        <f>+'EVALUACION CON CONTROLES'!G22</f>
        <v>Mesa de trabajo con el contratista y comité de seguimiento</v>
      </c>
      <c r="O17" s="122">
        <f>+'EVALUACION CON CONTROLES'!I22</f>
        <v>2</v>
      </c>
      <c r="P17" s="122">
        <f>+'EVALUACION CON CONTROLES'!J22</f>
        <v>3</v>
      </c>
      <c r="Q17" s="122">
        <f>+'EVALUACION CON CONTROLES'!K22</f>
        <v>5</v>
      </c>
      <c r="R17" s="123" t="str">
        <f>+'EVALUACION CON CONTROLES'!L22</f>
        <v>MEDIO</v>
      </c>
      <c r="S17" s="122" t="str">
        <f>+'EVALUACION CON CONTROLES'!M22</f>
        <v>NO</v>
      </c>
      <c r="T17" s="122" t="str">
        <f>+'EVALUACION CON CONTROLES'!N22</f>
        <v>CONTRATISTA - FDLUSA</v>
      </c>
      <c r="U17" s="122" t="str">
        <f>+'EVALUACION CON CONTROLES'!O22</f>
        <v>A partir del hecho</v>
      </c>
      <c r="V17" s="122" t="str">
        <f>+'EVALUACION CON CONTROLES'!P22</f>
        <v>Toma de medidas en la Ejecución</v>
      </c>
      <c r="W17" s="122" t="str">
        <f>+'EVALUACION CON CONTROLES'!Q22</f>
        <v>En la etapa de ejecución</v>
      </c>
      <c r="X17" s="124" t="str">
        <f>+'EVALUACION CON CONTROLES'!R22</f>
        <v>Permanente</v>
      </c>
    </row>
    <row r="18" spans="2:24" ht="106.5" customHeight="1" thickBot="1" x14ac:dyDescent="0.3">
      <c r="B18" s="139">
        <v>8</v>
      </c>
      <c r="C18" s="122" t="str">
        <f>+'EVALUACION CON CONTROLES'!C23:F23</f>
        <v>Daños a los equipos objeto de mantenimiento y/o otros bienes</v>
      </c>
      <c r="D18" s="123" t="str">
        <f>+'EVALUACION CON CONTROLES'!B23</f>
        <v>EJECUCIÓN</v>
      </c>
      <c r="E18" s="123" t="str">
        <f>VLOOKUP(C18,'IDENTIFICACION Y ANALISIS'!$B$19:$F$68,3,FALSE())</f>
        <v>Especifico</v>
      </c>
      <c r="F18" s="123" t="str">
        <f>VLOOKUP(C18,'IDENTIFICACION Y ANALISIS'!$B$19:$F$68,4,FALSE())</f>
        <v>Externo</v>
      </c>
      <c r="G18" s="122" t="str">
        <f>+EVALUACION!H24</f>
        <v>Sobre costos y alteración en el plazo de ejecución</v>
      </c>
      <c r="H18" s="122">
        <f>+EVALUACION!I24</f>
        <v>2</v>
      </c>
      <c r="I18" s="122">
        <f>+EVALUACION!J24</f>
        <v>4</v>
      </c>
      <c r="J18" s="122">
        <f>+EVALUACION!K24</f>
        <v>6</v>
      </c>
      <c r="K18" s="123" t="str">
        <f>+EVALUACION!L24</f>
        <v>ALTO</v>
      </c>
      <c r="L18" s="122" t="s">
        <v>195</v>
      </c>
      <c r="M18" s="123" t="str">
        <f t="shared" si="0"/>
        <v>100%</v>
      </c>
      <c r="N18" s="122" t="str">
        <f>+'EVALUACION CON CONTROLES'!G23</f>
        <v>Mesa de trabajo con el contratista y comité de seguimiento</v>
      </c>
      <c r="O18" s="122">
        <f>+'EVALUACION CON CONTROLES'!I23</f>
        <v>2</v>
      </c>
      <c r="P18" s="122">
        <f>+'EVALUACION CON CONTROLES'!J23</f>
        <v>3</v>
      </c>
      <c r="Q18" s="122">
        <f>+'EVALUACION CON CONTROLES'!K23</f>
        <v>5</v>
      </c>
      <c r="R18" s="123" t="str">
        <f>+'EVALUACION CON CONTROLES'!L23</f>
        <v>MEDIO</v>
      </c>
      <c r="S18" s="122" t="str">
        <f>+'EVALUACION CON CONTROLES'!M23</f>
        <v>SI</v>
      </c>
      <c r="T18" s="122" t="str">
        <f>+'EVALUACION CON CONTROLES'!N23</f>
        <v>CONTRATISTA</v>
      </c>
      <c r="U18" s="122" t="str">
        <f>+'EVALUACION CON CONTROLES'!O23</f>
        <v>A partir del hecho</v>
      </c>
      <c r="V18" s="122" t="str">
        <f>+'EVALUACION CON CONTROLES'!P23</f>
        <v>Toma de medidas en la Ejecución</v>
      </c>
      <c r="W18" s="122" t="str">
        <f>+'EVALUACION CON CONTROLES'!Q23</f>
        <v>En la etapa de ejecución</v>
      </c>
      <c r="X18" s="124" t="str">
        <f>+'EVALUACION CON CONTROLES'!R23</f>
        <v>Permanente</v>
      </c>
    </row>
    <row r="19" spans="2:24" ht="106.5" customHeight="1" x14ac:dyDescent="0.25">
      <c r="B19" s="118">
        <v>9</v>
      </c>
      <c r="C19" s="122" t="str">
        <f>+'EVALUACION CON CONTROLES'!C24:F24</f>
        <v>Imposición de nuevos trámites o permisos</v>
      </c>
      <c r="D19" s="123" t="str">
        <f>+'EVALUACION CON CONTROLES'!B24</f>
        <v>EJECUCIÓN</v>
      </c>
      <c r="E19" s="123" t="str">
        <f>VLOOKUP(C19,'IDENTIFICACION Y ANALISIS'!$B$19:$F$68,3,FALSE())</f>
        <v>Especifico</v>
      </c>
      <c r="F19" s="123" t="str">
        <f>VLOOKUP(C19,'IDENTIFICACION Y ANALISIS'!$B$19:$F$68,4,FALSE())</f>
        <v>Externo</v>
      </c>
      <c r="G19" s="122" t="str">
        <f>+EVALUACION!H25</f>
        <v>Demora en los permisos que se requieran para la ejecución debida del contrato</v>
      </c>
      <c r="H19" s="122">
        <f>+EVALUACION!I25</f>
        <v>3</v>
      </c>
      <c r="I19" s="122">
        <f>+EVALUACION!J25</f>
        <v>3</v>
      </c>
      <c r="J19" s="122">
        <f>+EVALUACION!K25</f>
        <v>6</v>
      </c>
      <c r="K19" s="123" t="str">
        <f>+EVALUACION!L25</f>
        <v>ALTO</v>
      </c>
      <c r="L19" s="122" t="s">
        <v>260</v>
      </c>
      <c r="M19" s="123" t="str">
        <f t="shared" si="0"/>
        <v>50% - 50%</v>
      </c>
      <c r="N19" s="122" t="str">
        <f>+'EVALUACION CON CONTROLES'!G24</f>
        <v>Mesa de trabajo con el contratista y comité de seguimiento</v>
      </c>
      <c r="O19" s="122">
        <f>+'EVALUACION CON CONTROLES'!I24</f>
        <v>2</v>
      </c>
      <c r="P19" s="122">
        <f>+'EVALUACION CON CONTROLES'!J24</f>
        <v>3</v>
      </c>
      <c r="Q19" s="122">
        <f>+'EVALUACION CON CONTROLES'!K24</f>
        <v>5</v>
      </c>
      <c r="R19" s="123" t="str">
        <f>+'EVALUACION CON CONTROLES'!L24</f>
        <v>MEDIO</v>
      </c>
      <c r="S19" s="122" t="str">
        <f>+'EVALUACION CON CONTROLES'!M24</f>
        <v>NO</v>
      </c>
      <c r="T19" s="122" t="str">
        <f>+'EVALUACION CON CONTROLES'!N24</f>
        <v>CONTRATISTA - FDLUSA</v>
      </c>
      <c r="U19" s="122" t="str">
        <f>+'EVALUACION CON CONTROLES'!O24</f>
        <v>A partir del hecho</v>
      </c>
      <c r="V19" s="122" t="str">
        <f>+'EVALUACION CON CONTROLES'!P24</f>
        <v>Toma de medidas en la Ejecución</v>
      </c>
      <c r="W19" s="122" t="str">
        <f>+'EVALUACION CON CONTROLES'!Q24</f>
        <v>En la etapa de ejecución</v>
      </c>
      <c r="X19" s="124" t="str">
        <f>+'EVALUACION CON CONTROLES'!R24</f>
        <v>Permanente</v>
      </c>
    </row>
    <row r="20" spans="2:24" ht="106.5" customHeight="1" thickBot="1" x14ac:dyDescent="0.3">
      <c r="B20" s="139">
        <v>10</v>
      </c>
      <c r="C20" s="122" t="str">
        <f>+'EVALUACION CON CONTROLES'!C25:F25</f>
        <v>Riesgo   geológico</v>
      </c>
      <c r="D20" s="123" t="str">
        <f>+'EVALUACION CON CONTROLES'!B25</f>
        <v>EJECUCIÓN</v>
      </c>
      <c r="E20" s="123" t="str">
        <f>VLOOKUP(C20,'IDENTIFICACION Y ANALISIS'!$B$19:$F$68,3,FALSE())</f>
        <v>Especifico</v>
      </c>
      <c r="F20" s="123" t="str">
        <f>VLOOKUP(C20,'IDENTIFICACION Y ANALISIS'!$B$19:$F$68,4,FALSE())</f>
        <v>Externo</v>
      </c>
      <c r="G20" s="122" t="str">
        <f>+EVALUACION!H26</f>
        <v>Interrupción de la ejecucuón del contrato</v>
      </c>
      <c r="H20" s="122">
        <f>+EVALUACION!I26</f>
        <v>3</v>
      </c>
      <c r="I20" s="122">
        <f>+EVALUACION!J26</f>
        <v>5</v>
      </c>
      <c r="J20" s="122">
        <f>+EVALUACION!K26</f>
        <v>8</v>
      </c>
      <c r="K20" s="123" t="str">
        <f>+EVALUACION!L26</f>
        <v>EXTREMO</v>
      </c>
      <c r="L20" s="122" t="s">
        <v>260</v>
      </c>
      <c r="M20" s="123" t="str">
        <f t="shared" si="0"/>
        <v>50% - 50%</v>
      </c>
      <c r="N20" s="122" t="str">
        <f>+'EVALUACION CON CONTROLES'!G25</f>
        <v>Mesa de trabajo con el contratista, comité de seguimiento y comuniación oficial</v>
      </c>
      <c r="O20" s="122">
        <f>+'EVALUACION CON CONTROLES'!I25</f>
        <v>3</v>
      </c>
      <c r="P20" s="122">
        <f>+'EVALUACION CON CONTROLES'!J25</f>
        <v>4</v>
      </c>
      <c r="Q20" s="122">
        <f>+'EVALUACION CON CONTROLES'!K25</f>
        <v>7</v>
      </c>
      <c r="R20" s="123" t="str">
        <f>+'EVALUACION CON CONTROLES'!L25</f>
        <v>ALTO</v>
      </c>
      <c r="S20" s="122" t="str">
        <f>+'EVALUACION CON CONTROLES'!M25</f>
        <v>SI</v>
      </c>
      <c r="T20" s="122" t="str">
        <f>+'EVALUACION CON CONTROLES'!N25</f>
        <v>CONTRATISTA - FDLUSA</v>
      </c>
      <c r="U20" s="122" t="str">
        <f>+'EVALUACION CON CONTROLES'!O25</f>
        <v>A partir del hecho</v>
      </c>
      <c r="V20" s="122" t="str">
        <f>+'EVALUACION CON CONTROLES'!P25</f>
        <v>Toma de medidas en la Ejecución</v>
      </c>
      <c r="W20" s="122" t="str">
        <f>+'EVALUACION CON CONTROLES'!Q25</f>
        <v>En la etapa de ejecución</v>
      </c>
      <c r="X20" s="124" t="str">
        <f>+'EVALUACION CON CONTROLES'!R25</f>
        <v>Permanente</v>
      </c>
    </row>
    <row r="21" spans="2:24" ht="106.5" customHeight="1" x14ac:dyDescent="0.25">
      <c r="B21" s="118">
        <v>11</v>
      </c>
      <c r="C21" s="122" t="str">
        <f>+'EVALUACION CON CONTROLES'!C26:F26</f>
        <v>Eventos naturales tales como lluvias, inundaciones y sequias entre otros</v>
      </c>
      <c r="D21" s="123" t="str">
        <f>+'EVALUACION CON CONTROLES'!B26</f>
        <v>EJECUCIÓN</v>
      </c>
      <c r="E21" s="123" t="str">
        <f>VLOOKUP(C21,'IDENTIFICACION Y ANALISIS'!$B$19:$F$68,3,FALSE())</f>
        <v>Especifico</v>
      </c>
      <c r="F21" s="123" t="str">
        <f>VLOOKUP(C21,'IDENTIFICACION Y ANALISIS'!$B$19:$F$68,4,FALSE())</f>
        <v>Externo</v>
      </c>
      <c r="G21" s="122" t="str">
        <f>+EVALUACION!H27</f>
        <v>Demoras en la ejecución del contrato</v>
      </c>
      <c r="H21" s="122">
        <f>+EVALUACION!I27</f>
        <v>4</v>
      </c>
      <c r="I21" s="122">
        <f>+EVALUACION!J27</f>
        <v>4</v>
      </c>
      <c r="J21" s="122">
        <f>+EVALUACION!K27</f>
        <v>8</v>
      </c>
      <c r="K21" s="123" t="str">
        <f>+EVALUACION!L27</f>
        <v>EXTREMO</v>
      </c>
      <c r="L21" s="122" t="s">
        <v>260</v>
      </c>
      <c r="M21" s="123" t="str">
        <f t="shared" si="0"/>
        <v>50% - 50%</v>
      </c>
      <c r="N21" s="122" t="str">
        <f>+'EVALUACION CON CONTROLES'!G26</f>
        <v xml:space="preserve">Mesa de trabajo con el contratista, comité de seguimiento </v>
      </c>
      <c r="O21" s="122">
        <f>+'EVALUACION CON CONTROLES'!I26</f>
        <v>4</v>
      </c>
      <c r="P21" s="122">
        <f>+'EVALUACION CON CONTROLES'!J26</f>
        <v>3</v>
      </c>
      <c r="Q21" s="122">
        <f>+'EVALUACION CON CONTROLES'!K26</f>
        <v>7</v>
      </c>
      <c r="R21" s="123" t="str">
        <f>+'EVALUACION CON CONTROLES'!L26</f>
        <v>ALTO</v>
      </c>
      <c r="S21" s="122" t="str">
        <f>+'EVALUACION CON CONTROLES'!M26</f>
        <v>SI</v>
      </c>
      <c r="T21" s="122" t="str">
        <f>+'EVALUACION CON CONTROLES'!N26</f>
        <v>CONTRATISTA - FDLUSA</v>
      </c>
      <c r="U21" s="122" t="str">
        <f>+'EVALUACION CON CONTROLES'!O26</f>
        <v>A partir del hecho</v>
      </c>
      <c r="V21" s="122" t="str">
        <f>+'EVALUACION CON CONTROLES'!P26</f>
        <v>Toma de medidas en la Ejecución</v>
      </c>
      <c r="W21" s="122" t="str">
        <f>+'EVALUACION CON CONTROLES'!Q26</f>
        <v>En la etapa de ejecución</v>
      </c>
      <c r="X21" s="124" t="str">
        <f>+'EVALUACION CON CONTROLES'!R26</f>
        <v>Permanente</v>
      </c>
    </row>
    <row r="22" spans="2:24" ht="106.5" customHeight="1" thickBot="1" x14ac:dyDescent="0.3">
      <c r="B22" s="139">
        <v>12</v>
      </c>
      <c r="C22" s="122" t="str">
        <f>+'EVALUACION CON CONTROLES'!C27:F27</f>
        <v>Incumplimiento derivado del trámite de los permisos con autoridades ambientales, la obtención de los mismos, paz y salvos</v>
      </c>
      <c r="D22" s="123" t="str">
        <f>+'EVALUACION CON CONTROLES'!B27</f>
        <v>EJECUCIÓN</v>
      </c>
      <c r="E22" s="123" t="str">
        <f>VLOOKUP(C22,'IDENTIFICACION Y ANALISIS'!$B$19:$F$68,3,FALSE())</f>
        <v>Especifico</v>
      </c>
      <c r="F22" s="123" t="str">
        <f>VLOOKUP(C22,'IDENTIFICACION Y ANALISIS'!$B$19:$F$68,4,FALSE())</f>
        <v>Externo</v>
      </c>
      <c r="G22" s="122" t="str">
        <f>+EVALUACION!H28</f>
        <v>Demoras en la ejecución del contrato</v>
      </c>
      <c r="H22" s="122">
        <f>+EVALUACION!I28</f>
        <v>4</v>
      </c>
      <c r="I22" s="122">
        <f>+EVALUACION!J28</f>
        <v>4</v>
      </c>
      <c r="J22" s="122">
        <f>+EVALUACION!K28</f>
        <v>8</v>
      </c>
      <c r="K22" s="123" t="str">
        <f>+EVALUACION!L28</f>
        <v>EXTREMO</v>
      </c>
      <c r="L22" s="122" t="s">
        <v>195</v>
      </c>
      <c r="M22" s="123" t="str">
        <f t="shared" si="0"/>
        <v>100%</v>
      </c>
      <c r="N22" s="122" t="str">
        <f>+'EVALUACION CON CONTROLES'!G27</f>
        <v xml:space="preserve">Mesa de trabajo con el contratista, comité de seguimiento </v>
      </c>
      <c r="O22" s="122">
        <f>+'EVALUACION CON CONTROLES'!I27</f>
        <v>3</v>
      </c>
      <c r="P22" s="122">
        <f>+'EVALUACION CON CONTROLES'!J27</f>
        <v>4</v>
      </c>
      <c r="Q22" s="122">
        <f>+'EVALUACION CON CONTROLES'!K27</f>
        <v>7</v>
      </c>
      <c r="R22" s="123" t="str">
        <f>+'EVALUACION CON CONTROLES'!L27</f>
        <v>ALTO</v>
      </c>
      <c r="S22" s="122" t="str">
        <f>+'EVALUACION CON CONTROLES'!M27</f>
        <v>NO</v>
      </c>
      <c r="T22" s="122" t="str">
        <f>+'EVALUACION CON CONTROLES'!N27</f>
        <v>CONTRATISTA</v>
      </c>
      <c r="U22" s="122" t="str">
        <f>+'EVALUACION CON CONTROLES'!O27</f>
        <v>A partir del hecho</v>
      </c>
      <c r="V22" s="122" t="str">
        <f>+'EVALUACION CON CONTROLES'!P27</f>
        <v>Toma de medidas en la Ejecución</v>
      </c>
      <c r="W22" s="122" t="str">
        <f>+'EVALUACION CON CONTROLES'!Q27</f>
        <v>En la etapa de ejecución</v>
      </c>
      <c r="X22" s="124" t="str">
        <f>+'EVALUACION CON CONTROLES'!R27</f>
        <v>Permanente</v>
      </c>
    </row>
    <row r="23" spans="2:24" ht="106.5" customHeight="1" thickBot="1" x14ac:dyDescent="0.3">
      <c r="B23" s="118">
        <v>13</v>
      </c>
      <c r="C23" s="122" t="str">
        <f>+'EVALUACION CON CONTROLES'!C28:F28</f>
        <v>Demora en el inicio previsto para la ejecución de la obra</v>
      </c>
      <c r="D23" s="123" t="str">
        <f>+'EVALUACION CON CONTROLES'!B28</f>
        <v>EJECUCIÓN</v>
      </c>
      <c r="E23" s="123" t="str">
        <f>VLOOKUP(C23,'IDENTIFICACION Y ANALISIS'!$B$19:$F$68,3,FALSE())</f>
        <v>Especifico</v>
      </c>
      <c r="F23" s="123" t="str">
        <f>VLOOKUP(C23,'IDENTIFICACION Y ANALISIS'!$B$19:$F$68,4,FALSE())</f>
        <v>Externo</v>
      </c>
      <c r="G23" s="122" t="str">
        <f>+EVALUACION!H29</f>
        <v>Demoras en la ejecución del contrato</v>
      </c>
      <c r="H23" s="122">
        <f>+EVALUACION!I29</f>
        <v>2</v>
      </c>
      <c r="I23" s="122">
        <f>+EVALUACION!J29</f>
        <v>3</v>
      </c>
      <c r="J23" s="122">
        <f>+EVALUACION!K29</f>
        <v>5</v>
      </c>
      <c r="K23" s="123" t="str">
        <f>+EVALUACION!L29</f>
        <v>MEDIO</v>
      </c>
      <c r="L23" s="122" t="s">
        <v>195</v>
      </c>
      <c r="M23" s="123" t="str">
        <f t="shared" si="0"/>
        <v>100%</v>
      </c>
      <c r="N23" s="122" t="str">
        <f>+'EVALUACION CON CONTROLES'!G28</f>
        <v>Mesa de trabajo con el contratista</v>
      </c>
      <c r="O23" s="122">
        <f>+'EVALUACION CON CONTROLES'!I28</f>
        <v>1</v>
      </c>
      <c r="P23" s="122">
        <f>+'EVALUACION CON CONTROLES'!J28</f>
        <v>3</v>
      </c>
      <c r="Q23" s="122">
        <f>+'EVALUACION CON CONTROLES'!K28</f>
        <v>4</v>
      </c>
      <c r="R23" s="123" t="str">
        <f>+'EVALUACION CON CONTROLES'!L28</f>
        <v>BAJO</v>
      </c>
      <c r="S23" s="122" t="str">
        <f>+'EVALUACION CON CONTROLES'!M28</f>
        <v>NO</v>
      </c>
      <c r="T23" s="122" t="str">
        <f>+'EVALUACION CON CONTROLES'!N28</f>
        <v>CONTRATISTA</v>
      </c>
      <c r="U23" s="122" t="str">
        <f>+'EVALUACION CON CONTROLES'!O28</f>
        <v>A partir del hecho</v>
      </c>
      <c r="V23" s="122" t="str">
        <f>+'EVALUACION CON CONTROLES'!P28</f>
        <v>Toma de medidas en la Ejecución</v>
      </c>
      <c r="W23" s="122" t="str">
        <f>+'EVALUACION CON CONTROLES'!Q28</f>
        <v>En la etapa de ejecución</v>
      </c>
      <c r="X23" s="124" t="str">
        <f>+'EVALUACION CON CONTROLES'!R28</f>
        <v>Permanente</v>
      </c>
    </row>
    <row r="24" spans="2:24" ht="147.75" customHeight="1" thickBot="1" x14ac:dyDescent="0.3">
      <c r="B24" s="139">
        <v>14</v>
      </c>
      <c r="C24" s="119" t="str">
        <f>+'EVALUACION CON CONTROLES'!C29:F29</f>
        <v>Pérdida o mortalidad del material vegetal plantado o replantado (árboles, jardinería convencional, empradización) por condiciones climáticas adversas (sequías, heladas o exceso de lluvias) que impidan alcanzar los porcentajes de supervivencia exigidos.</v>
      </c>
      <c r="D24" s="120" t="str">
        <f>+'EVALUACION CON CONTROLES'!B29</f>
        <v>EJECUCIÓN</v>
      </c>
      <c r="E24" s="120" t="str">
        <f>VLOOKUP(C24,'IDENTIFICACION Y ANALISIS'!$B$19:$F$86,3,FALSE())</f>
        <v>Especifico</v>
      </c>
      <c r="F24" s="120" t="str">
        <f>VLOOKUP(C24,'IDENTIFICACION Y ANALISIS'!$B$19:$F$86,4,FALSE())</f>
        <v>Externo</v>
      </c>
      <c r="G24" s="119" t="str">
        <f>+EVALUACION!H30</f>
        <v>Necesidad de reposición del material vegetal a cargo del contratista, incumplimiento parcial de la meta de mantenimiento de árboles y m² de jardinería, y posibles sobrecostos no previstos.</v>
      </c>
      <c r="H24" s="119">
        <f>+EVALUACION!I30</f>
        <v>4</v>
      </c>
      <c r="I24" s="119">
        <f>+EVALUACION!J30</f>
        <v>3</v>
      </c>
      <c r="J24" s="119">
        <f>+EVALUACION!K30</f>
        <v>7</v>
      </c>
      <c r="K24" s="120" t="str">
        <f>+EVALUACION!L30</f>
        <v>ALTO</v>
      </c>
      <c r="L24" s="119" t="s">
        <v>195</v>
      </c>
      <c r="M24" s="120" t="str">
        <f t="shared" si="0"/>
        <v>100%</v>
      </c>
      <c r="N24" s="119" t="str">
        <f>+'EVALUACION CON CONTROLES'!G29</f>
        <v>Verificación técnica previa de las condiciones del suelo y clima, programación del riego conforme a la temporada de lluvias (IDEAM), garantía de calidad del material vegetal exigida en la propuesta y seguimiento mensual del Comité Técnico al porcentaje de supervivencia.</v>
      </c>
      <c r="O24" s="119">
        <f>+'EVALUACION CON CONTROLES'!I29</f>
        <v>2</v>
      </c>
      <c r="P24" s="119">
        <f>+'EVALUACION CON CONTROLES'!J29</f>
        <v>2</v>
      </c>
      <c r="Q24" s="119">
        <f>+'EVALUACION CON CONTROLES'!K29</f>
        <v>4</v>
      </c>
      <c r="R24" s="120" t="str">
        <f>+'EVALUACION CON CONTROLES'!L29</f>
        <v>BAJO</v>
      </c>
      <c r="S24" s="119" t="str">
        <f>+'EVALUACION CON CONTROLES'!M29</f>
        <v>NO</v>
      </c>
      <c r="T24" s="119" t="str">
        <f>+'EVALUACION CON CONTROLES'!N29</f>
        <v>CONTRATISTA</v>
      </c>
      <c r="U24" s="119" t="str">
        <f>+'EVALUACION CON CONTROLES'!O29</f>
        <v>Desde el acta de inicio</v>
      </c>
      <c r="V24" s="119" t="str">
        <f>+'EVALUACION CON CONTROLES'!P29</f>
        <v>Durante toda la ejecución</v>
      </c>
      <c r="W24" s="119" t="str">
        <f>+'EVALUACION CON CONTROLES'!Q29</f>
        <v>Informes mensuales de supervisión con registro fotográfico y georreferenciado</v>
      </c>
      <c r="X24" s="121" t="str">
        <f>+'EVALUACION CON CONTROLES'!R29</f>
        <v>Mensual</v>
      </c>
    </row>
    <row r="25" spans="2:24" ht="120" customHeight="1" thickBot="1" x14ac:dyDescent="0.3">
      <c r="B25" s="118">
        <v>15</v>
      </c>
      <c r="C25" s="119" t="str">
        <f>+'EVALUACION CON CONTROLES'!C30:F30</f>
        <v>Afectación o mortalidad del arbolado y la jardinería por plagas o enfermedades fitosanitarias no diagnosticadas o controladas oportunamente.</v>
      </c>
      <c r="D25" s="120" t="str">
        <f>+'EVALUACION CON CONTROLES'!B30</f>
        <v>EJECUCIÓN</v>
      </c>
      <c r="E25" s="120" t="str">
        <f>VLOOKUP(C25,'IDENTIFICACION Y ANALISIS'!$B$19:$F$86,3,FALSE())</f>
        <v>Especifico</v>
      </c>
      <c r="F25" s="120" t="str">
        <f>VLOOKUP(C25,'IDENTIFICACION Y ANALISIS'!$B$19:$F$86,4,FALSE())</f>
        <v>Externo</v>
      </c>
      <c r="G25" s="119" t="str">
        <f>+EVALUACION!H31</f>
        <v>Deterioro o pérdida de individuos arbóreos y de jardinería, generando la necesidad de manejo fitosanitario adicional y posible incumplimiento de metas.</v>
      </c>
      <c r="H25" s="119">
        <f>+EVALUACION!I31</f>
        <v>3</v>
      </c>
      <c r="I25" s="119">
        <f>+EVALUACION!J31</f>
        <v>3</v>
      </c>
      <c r="J25" s="119">
        <f>+EVALUACION!K31</f>
        <v>6</v>
      </c>
      <c r="K25" s="120" t="str">
        <f>+EVALUACION!L31</f>
        <v>ALTO</v>
      </c>
      <c r="L25" s="119" t="s">
        <v>195</v>
      </c>
      <c r="M25" s="120" t="str">
        <f t="shared" si="0"/>
        <v>100%</v>
      </c>
      <c r="N25" s="119" t="str">
        <f>+'EVALUACION CON CONTROLES'!G30</f>
        <v>Diagnóstico fitosanitario periódico por el profesional forestal, aplicación oportuna de manejo fitosanitario conforme al Manual de Silvicultura Distrital y reporte inmediato al supervisor ante brotes de plagas o enfermedades.</v>
      </c>
      <c r="O25" s="119">
        <f>+'EVALUACION CON CONTROLES'!I30</f>
        <v>2</v>
      </c>
      <c r="P25" s="119">
        <f>+'EVALUACION CON CONTROLES'!J30</f>
        <v>2</v>
      </c>
      <c r="Q25" s="119">
        <f>+'EVALUACION CON CONTROLES'!K30</f>
        <v>4</v>
      </c>
      <c r="R25" s="120" t="str">
        <f>+'EVALUACION CON CONTROLES'!L30</f>
        <v>BAJO</v>
      </c>
      <c r="S25" s="119" t="str">
        <f>+'EVALUACION CON CONTROLES'!M30</f>
        <v>NO</v>
      </c>
      <c r="T25" s="119" t="str">
        <f>+'EVALUACION CON CONTROLES'!N30</f>
        <v>CONTRATISTA</v>
      </c>
      <c r="U25" s="119" t="str">
        <f>+'EVALUACION CON CONTROLES'!O30</f>
        <v>Desde el acta de inicio</v>
      </c>
      <c r="V25" s="119" t="str">
        <f>+'EVALUACION CON CONTROLES'!P30</f>
        <v>Durante toda la ejecución</v>
      </c>
      <c r="W25" s="119" t="str">
        <f>+'EVALUACION CON CONTROLES'!Q30</f>
        <v>Revisión técnica en campo</v>
      </c>
      <c r="X25" s="121" t="str">
        <f>+'EVALUACION CON CONTROLES'!R30</f>
        <v>Mensual</v>
      </c>
    </row>
    <row r="26" spans="2:24" ht="105.75" customHeight="1" thickBot="1" x14ac:dyDescent="0.3">
      <c r="B26" s="139">
        <v>16</v>
      </c>
      <c r="C26" s="119" t="str">
        <f>+'EVALUACION CON CONTROLES'!C31:F31</f>
        <v>Indisponibilidad en el mercado de material vegetal certificado por el ICA, en las especies y cantidades requeridas para las actividades de plantación y replante.</v>
      </c>
      <c r="D26" s="120" t="str">
        <f>+'EVALUACION CON CONTROLES'!B31</f>
        <v>EJECUCIÓN</v>
      </c>
      <c r="E26" s="120" t="str">
        <f>VLOOKUP(C26,'IDENTIFICACION Y ANALISIS'!$B$19:$F$86,3,FALSE())</f>
        <v>Especifico</v>
      </c>
      <c r="F26" s="120" t="str">
        <f>VLOOKUP(C26,'IDENTIFICACION Y ANALISIS'!$B$19:$F$86,4,FALSE())</f>
        <v>Externo</v>
      </c>
      <c r="G26" s="119" t="str">
        <f>+EVALUACION!H32</f>
        <v>Retraso en el cronograma de plantación y replante, o sustitución de especies sin la aprobación previa del Comité Técnico.</v>
      </c>
      <c r="H26" s="119">
        <f>+EVALUACION!I32</f>
        <v>2</v>
      </c>
      <c r="I26" s="119">
        <f>+EVALUACION!J32</f>
        <v>3</v>
      </c>
      <c r="J26" s="119">
        <f>+EVALUACION!K32</f>
        <v>5</v>
      </c>
      <c r="K26" s="120" t="str">
        <f>+EVALUACION!L32</f>
        <v>MEDIO</v>
      </c>
      <c r="L26" s="119" t="s">
        <v>195</v>
      </c>
      <c r="M26" s="120" t="str">
        <f t="shared" si="0"/>
        <v>100%</v>
      </c>
      <c r="N26" s="119" t="str">
        <f>+'EVALUACION CON CONTROLES'!G31</f>
        <v>Identificación anticipada de viveros certificados ICA, solicitud de disponibilidad de especies previa al inicio de cada ciclo y aprobación de especies sustitutas equivalentes por el Comité Técnico.</v>
      </c>
      <c r="O26" s="119">
        <f>+'EVALUACION CON CONTROLES'!I31</f>
        <v>1</v>
      </c>
      <c r="P26" s="119">
        <f>+'EVALUACION CON CONTROLES'!J31</f>
        <v>3</v>
      </c>
      <c r="Q26" s="119">
        <f>+'EVALUACION CON CONTROLES'!K31</f>
        <v>4</v>
      </c>
      <c r="R26" s="120" t="str">
        <f>+'EVALUACION CON CONTROLES'!L31</f>
        <v>BAJO</v>
      </c>
      <c r="S26" s="119" t="str">
        <f>+'EVALUACION CON CONTROLES'!M31</f>
        <v>NO</v>
      </c>
      <c r="T26" s="119" t="str">
        <f>+'EVALUACION CON CONTROLES'!N31</f>
        <v>CONTRATISTA</v>
      </c>
      <c r="U26" s="119" t="str">
        <f>+'EVALUACION CON CONTROLES'!O31</f>
        <v>Desde la planeación de cada ciclo</v>
      </c>
      <c r="V26" s="119" t="str">
        <f>+'EVALUACION CON CONTROLES'!P31</f>
        <v>Antes de cada plantación</v>
      </c>
      <c r="W26" s="119" t="str">
        <f>+'EVALUACION CON CONTROLES'!Q31</f>
        <v>Verificación de certificados ICA</v>
      </c>
      <c r="X26" s="121" t="str">
        <f>+'EVALUACION CON CONTROLES'!R31</f>
        <v>Por ciclo</v>
      </c>
    </row>
    <row r="27" spans="2:24" ht="120" customHeight="1" thickBot="1" x14ac:dyDescent="0.3">
      <c r="B27" s="118">
        <v>17</v>
      </c>
      <c r="C27" s="119" t="str">
        <f>+'EVALUACION CON CONTROLES'!C32:F32</f>
        <v>Accidente laboral durante actividades en alturas (mantenimiento de jardines verticales, poda de arbolado de gran porte).</v>
      </c>
      <c r="D27" s="120" t="str">
        <f>+'EVALUACION CON CONTROLES'!B32</f>
        <v>EJECUCIÓN</v>
      </c>
      <c r="E27" s="120" t="str">
        <f>VLOOKUP(C27,'IDENTIFICACION Y ANALISIS'!$B$19:$F$86,3,FALSE())</f>
        <v>Especifico</v>
      </c>
      <c r="F27" s="120" t="str">
        <f>VLOOKUP(C27,'IDENTIFICACION Y ANALISIS'!$B$19:$F$86,4,FALSE())</f>
        <v>Interno</v>
      </c>
      <c r="G27" s="119" t="str">
        <f>+EVALUACION!H33</f>
        <v>Lesión o incapacidad del personal, paralización temporal de la actividad y posible responsabilidad en materia de SST.</v>
      </c>
      <c r="H27" s="119">
        <f>+EVALUACION!I33</f>
        <v>2</v>
      </c>
      <c r="I27" s="119">
        <f>+EVALUACION!J33</f>
        <v>5</v>
      </c>
      <c r="J27" s="119">
        <f>+EVALUACION!K33</f>
        <v>7</v>
      </c>
      <c r="K27" s="120" t="str">
        <f>+EVALUACION!L33</f>
        <v>ALTO</v>
      </c>
      <c r="L27" s="119" t="s">
        <v>195</v>
      </c>
      <c r="M27" s="120" t="str">
        <f t="shared" si="0"/>
        <v>100%</v>
      </c>
      <c r="N27" s="119" t="str">
        <f>+'EVALUACION CON CONTROLES'!G32</f>
        <v>Exigencia de personal certificado en trabajo seguro en alturas, uso obligatorio de equipos de protección personal, permisos de trabajo en alturas y cumplimiento del Sistema de Gestión de Seguridad y Salud en el Trabajo.</v>
      </c>
      <c r="O27" s="119">
        <f>+'EVALUACION CON CONTROLES'!I32</f>
        <v>1</v>
      </c>
      <c r="P27" s="119">
        <f>+'EVALUACION CON CONTROLES'!J32</f>
        <v>4</v>
      </c>
      <c r="Q27" s="119">
        <f>+'EVALUACION CON CONTROLES'!K32</f>
        <v>5</v>
      </c>
      <c r="R27" s="120" t="str">
        <f>+'EVALUACION CON CONTROLES'!L32</f>
        <v>MEDIO</v>
      </c>
      <c r="S27" s="119" t="str">
        <f>+'EVALUACION CON CONTROLES'!M32</f>
        <v>NO</v>
      </c>
      <c r="T27" s="119" t="str">
        <f>+'EVALUACION CON CONTROLES'!N32</f>
        <v>CONTRATISTA</v>
      </c>
      <c r="U27" s="119" t="str">
        <f>+'EVALUACION CON CONTROLES'!O32</f>
        <v>Desde el acta de inicio</v>
      </c>
      <c r="V27" s="119" t="str">
        <f>+'EVALUACION CON CONTROLES'!P32</f>
        <v>Durante toda la ejecución</v>
      </c>
      <c r="W27" s="119" t="str">
        <f>+'EVALUACION CON CONTROLES'!Q32</f>
        <v>Verificación de SG-SST y permisos de trabajo en alturas</v>
      </c>
      <c r="X27" s="121" t="str">
        <f>+'EVALUACION CON CONTROLES'!R32</f>
        <v>Permanente</v>
      </c>
    </row>
    <row r="28" spans="2:24" ht="120" customHeight="1" thickBot="1" x14ac:dyDescent="0.3">
      <c r="B28" s="139">
        <v>18</v>
      </c>
      <c r="C28" s="119" t="str">
        <f>+'EVALUACION CON CONTROLES'!C33:F33</f>
        <v>Accidente laboral por el uso de maquinaria y herramientas de corte (motosierras, guadañas) durante labores de poda, tala y desenraizado.</v>
      </c>
      <c r="D28" s="120" t="str">
        <f>+'EVALUACION CON CONTROLES'!B33</f>
        <v>EJECUCIÓN</v>
      </c>
      <c r="E28" s="120" t="str">
        <f>VLOOKUP(C28,'IDENTIFICACION Y ANALISIS'!$B$19:$F$86,3,FALSE())</f>
        <v>Especifico</v>
      </c>
      <c r="F28" s="120" t="str">
        <f>VLOOKUP(C28,'IDENTIFICACION Y ANALISIS'!$B$19:$F$86,4,FALSE())</f>
        <v>Interno</v>
      </c>
      <c r="G28" s="119" t="str">
        <f>+EVALUACION!H34</f>
        <v>Lesión al personal operativo o a terceros, y posible paralización de la actividad.</v>
      </c>
      <c r="H28" s="119">
        <f>+EVALUACION!I34</f>
        <v>3</v>
      </c>
      <c r="I28" s="119">
        <f>+EVALUACION!J34</f>
        <v>4</v>
      </c>
      <c r="J28" s="119">
        <f>+EVALUACION!K34</f>
        <v>7</v>
      </c>
      <c r="K28" s="120" t="str">
        <f>+EVALUACION!L34</f>
        <v>ALTO</v>
      </c>
      <c r="L28" s="119" t="s">
        <v>195</v>
      </c>
      <c r="M28" s="120" t="str">
        <f t="shared" si="0"/>
        <v>100%</v>
      </c>
      <c r="N28" s="119" t="str">
        <f>+'EVALUACION CON CONTROLES'!G33</f>
        <v>Verificación del estado y mantenimiento de la maquinaria, uso obligatorio de elementos de protección personal, señalización y acordonamiento del área de intervención y capacitación en manejo seguro de herramientas de corte.</v>
      </c>
      <c r="O28" s="119">
        <f>+'EVALUACION CON CONTROLES'!I33</f>
        <v>2</v>
      </c>
      <c r="P28" s="119">
        <f>+'EVALUACION CON CONTROLES'!J33</f>
        <v>3</v>
      </c>
      <c r="Q28" s="119">
        <f>+'EVALUACION CON CONTROLES'!K33</f>
        <v>5</v>
      </c>
      <c r="R28" s="120" t="str">
        <f>+'EVALUACION CON CONTROLES'!L33</f>
        <v>MEDIO</v>
      </c>
      <c r="S28" s="119" t="str">
        <f>+'EVALUACION CON CONTROLES'!M33</f>
        <v>NO</v>
      </c>
      <c r="T28" s="119" t="str">
        <f>+'EVALUACION CON CONTROLES'!N33</f>
        <v>CONTRATISTA</v>
      </c>
      <c r="U28" s="119" t="str">
        <f>+'EVALUACION CON CONTROLES'!O33</f>
        <v>Desde el acta de inicio</v>
      </c>
      <c r="V28" s="119" t="str">
        <f>+'EVALUACION CON CONTROLES'!P33</f>
        <v>Durante toda la ejecución</v>
      </c>
      <c r="W28" s="119" t="str">
        <f>+'EVALUACION CON CONTROLES'!Q33</f>
        <v>Inspecciones de seguridad en campo</v>
      </c>
      <c r="X28" s="121" t="str">
        <f>+'EVALUACION CON CONTROLES'!R33</f>
        <v>Permanente</v>
      </c>
    </row>
    <row r="29" spans="2:24" ht="120" customHeight="1" thickBot="1" x14ac:dyDescent="0.3">
      <c r="B29" s="118">
        <v>19</v>
      </c>
      <c r="C29" s="119" t="str">
        <f>+'EVALUACION CON CONTROLES'!C34:F34</f>
        <v>Baja convocatoria o asistencia de la comunidad a las presentaciones artísticas PROCEDA o a los talleres de capacitación en separación en la fuente y reciclaje.</v>
      </c>
      <c r="D29" s="120" t="str">
        <f>+'EVALUACION CON CONTROLES'!B34</f>
        <v>EJECUCIÓN</v>
      </c>
      <c r="E29" s="120" t="str">
        <f>VLOOKUP(C29,'IDENTIFICACION Y ANALISIS'!$B$19:$F$86,3,FALSE())</f>
        <v>Especifico</v>
      </c>
      <c r="F29" s="120" t="str">
        <f>VLOOKUP(C29,'IDENTIFICACION Y ANALISIS'!$B$19:$F$86,4,FALSE())</f>
        <v>Externo</v>
      </c>
      <c r="G29" s="119" t="str">
        <f>+EVALUACION!H35</f>
        <v>Incumplimiento de la meta de 625 personas capacitadas o de las 16 presentaciones itinerantes programadas.</v>
      </c>
      <c r="H29" s="119">
        <f>+EVALUACION!I35</f>
        <v>3</v>
      </c>
      <c r="I29" s="119">
        <f>+EVALUACION!J35</f>
        <v>3</v>
      </c>
      <c r="J29" s="119">
        <f>+EVALUACION!K35</f>
        <v>6</v>
      </c>
      <c r="K29" s="120" t="str">
        <f>+EVALUACION!L35</f>
        <v>ALTO</v>
      </c>
      <c r="L29" s="119" t="s">
        <v>195</v>
      </c>
      <c r="M29" s="120" t="str">
        <f t="shared" si="0"/>
        <v>100%</v>
      </c>
      <c r="N29" s="119" t="str">
        <f>+'EVALUACION CON CONTROLES'!G34</f>
        <v>Implementación de la estrategia de convocatoria definida en el Anexo Técnico (puerta a puerta, redes sociales, JAC, instituciones educativas) y articulación con los líderes comunitarios de los sectores priorizados.</v>
      </c>
      <c r="O29" s="119">
        <f>+'EVALUACION CON CONTROLES'!I34</f>
        <v>2</v>
      </c>
      <c r="P29" s="119">
        <f>+'EVALUACION CON CONTROLES'!J34</f>
        <v>2</v>
      </c>
      <c r="Q29" s="119">
        <f>+'EVALUACION CON CONTROLES'!K34</f>
        <v>4</v>
      </c>
      <c r="R29" s="120" t="str">
        <f>+'EVALUACION CON CONTROLES'!L34</f>
        <v>BAJO</v>
      </c>
      <c r="S29" s="119" t="str">
        <f>+'EVALUACION CON CONTROLES'!M34</f>
        <v>NO</v>
      </c>
      <c r="T29" s="119" t="str">
        <f>+'EVALUACION CON CONTROLES'!N34</f>
        <v>CONTRATISTA</v>
      </c>
      <c r="U29" s="119" t="str">
        <f>+'EVALUACION CON CONTROLES'!O34</f>
        <v>Desde el inicio de cada actividad</v>
      </c>
      <c r="V29" s="119" t="str">
        <f>+'EVALUACION CON CONTROLES'!P34</f>
        <v>Durante toda la ejecución</v>
      </c>
      <c r="W29" s="119" t="str">
        <f>+'EVALUACION CON CONTROLES'!Q34</f>
        <v>Listados de asistencia y registro fotográfico</v>
      </c>
      <c r="X29" s="121" t="str">
        <f>+'EVALUACION CON CONTROLES'!R34</f>
        <v>Por actividad</v>
      </c>
    </row>
    <row r="30" spans="2:24" ht="78" customHeight="1" thickBot="1" x14ac:dyDescent="0.3">
      <c r="B30" s="139">
        <v>20</v>
      </c>
      <c r="C30" s="119" t="str">
        <f>+'EVALUACION CON CONTROLES'!C35:F35</f>
        <v>Indisponibilidad o deserción de artistas e intérpretes contratados que impida cumplir el mínimo de ocho (8) artistas exigido por puesta en escena.</v>
      </c>
      <c r="D30" s="120" t="str">
        <f>+'EVALUACION CON CONTROLES'!B35</f>
        <v>EJECUCIÓN</v>
      </c>
      <c r="E30" s="120" t="str">
        <f>VLOOKUP(C30,'IDENTIFICACION Y ANALISIS'!$B$19:$F$86,3,FALSE())</f>
        <v>Especifico</v>
      </c>
      <c r="F30" s="120" t="str">
        <f>VLOOKUP(C30,'IDENTIFICACION Y ANALISIS'!$B$19:$F$86,4,FALSE())</f>
        <v>Interno</v>
      </c>
      <c r="G30" s="119" t="str">
        <f>+EVALUACION!H36</f>
        <v>Reprogramación o disminución de la calidad de la presentación cultural.</v>
      </c>
      <c r="H30" s="119">
        <f>+EVALUACION!I36</f>
        <v>2</v>
      </c>
      <c r="I30" s="119">
        <f>+EVALUACION!J36</f>
        <v>2</v>
      </c>
      <c r="J30" s="119">
        <f>+EVALUACION!K36</f>
        <v>4</v>
      </c>
      <c r="K30" s="120" t="str">
        <f>+EVALUACION!L36</f>
        <v>BAJO</v>
      </c>
      <c r="L30" s="119" t="s">
        <v>195</v>
      </c>
      <c r="M30" s="120" t="str">
        <f t="shared" si="0"/>
        <v>100%</v>
      </c>
      <c r="N30" s="119" t="str">
        <f>+'EVALUACION CON CONTROLES'!G35</f>
        <v>Conformación de un grupo de artistas de reserva y confirmación de disponibilidad con antelación mínima a cada presentación.</v>
      </c>
      <c r="O30" s="119">
        <f>+'EVALUACION CON CONTROLES'!I35</f>
        <v>1</v>
      </c>
      <c r="P30" s="119">
        <f>+'EVALUACION CON CONTROLES'!J35</f>
        <v>2</v>
      </c>
      <c r="Q30" s="119">
        <f>+'EVALUACION CON CONTROLES'!K35</f>
        <v>3</v>
      </c>
      <c r="R30" s="120" t="str">
        <f>+'EVALUACION CON CONTROLES'!L35</f>
        <v>BAJO</v>
      </c>
      <c r="S30" s="119" t="str">
        <f>+'EVALUACION CON CONTROLES'!M35</f>
        <v>NO</v>
      </c>
      <c r="T30" s="119" t="str">
        <f>+'EVALUACION CON CONTROLES'!N35</f>
        <v>CONTRATISTA</v>
      </c>
      <c r="U30" s="119" t="str">
        <f>+'EVALUACION CON CONTROLES'!O35</f>
        <v>Antes de cada presentación</v>
      </c>
      <c r="V30" s="119" t="str">
        <f>+'EVALUACION CON CONTROLES'!P35</f>
        <v>Antes de cada presentación</v>
      </c>
      <c r="W30" s="119" t="str">
        <f>+'EVALUACION CON CONTROLES'!Q35</f>
        <v>Confirmación previa de artistas</v>
      </c>
      <c r="X30" s="121" t="str">
        <f>+'EVALUACION CON CONTROLES'!R35</f>
        <v>Por presentación</v>
      </c>
    </row>
    <row r="31" spans="2:24" ht="120" customHeight="1" thickBot="1" x14ac:dyDescent="0.3">
      <c r="B31" s="118">
        <v>21</v>
      </c>
      <c r="C31" s="119" t="str">
        <f>+'EVALUACION CON CONTROLES'!C36:F36</f>
        <v>Hurto o vandalismo de materas, jardines verticales, sistemas de riego, señalética o mobiliario instalado en espacio público.</v>
      </c>
      <c r="D31" s="120" t="str">
        <f>+'EVALUACION CON CONTROLES'!B36</f>
        <v>EJECUCIÓN</v>
      </c>
      <c r="E31" s="120" t="str">
        <f>VLOOKUP(C31,'IDENTIFICACION Y ANALISIS'!$B$19:$F$86,3,FALSE())</f>
        <v>Especifico</v>
      </c>
      <c r="F31" s="120" t="str">
        <f>VLOOKUP(C31,'IDENTIFICACION Y ANALISIS'!$B$19:$F$86,4,FALSE())</f>
        <v>Externo</v>
      </c>
      <c r="G31" s="119" t="str">
        <f>+EVALUACION!H37</f>
        <v>Pérdida de elementos instalados, afectación estética y posible necesidad de reposición no contemplada en el alcance.</v>
      </c>
      <c r="H31" s="119">
        <f>+EVALUACION!I37</f>
        <v>4</v>
      </c>
      <c r="I31" s="119">
        <f>+EVALUACION!J37</f>
        <v>2</v>
      </c>
      <c r="J31" s="119">
        <f>+EVALUACION!K37</f>
        <v>6</v>
      </c>
      <c r="K31" s="120" t="str">
        <f>+EVALUACION!L37</f>
        <v>ALTO</v>
      </c>
      <c r="L31" s="119" t="s">
        <v>195</v>
      </c>
      <c r="M31" s="120" t="str">
        <f t="shared" si="0"/>
        <v>100%</v>
      </c>
      <c r="N31" s="119" t="str">
        <f>+'EVALUACION CON CONTROLES'!G36</f>
        <v>Instalación de anclajes y sistemas de fijación adecuados, articulación con la comunidad y las JAC para el cuidado de los elementos, y reporte oportuno a las autoridades competentes en caso de hurto o vandalismo.</v>
      </c>
      <c r="O31" s="119">
        <f>+'EVALUACION CON CONTROLES'!I36</f>
        <v>3</v>
      </c>
      <c r="P31" s="119">
        <f>+'EVALUACION CON CONTROLES'!J36</f>
        <v>2</v>
      </c>
      <c r="Q31" s="119">
        <f>+'EVALUACION CON CONTROLES'!K36</f>
        <v>5</v>
      </c>
      <c r="R31" s="120" t="str">
        <f>+'EVALUACION CON CONTROLES'!L36</f>
        <v>MEDIO</v>
      </c>
      <c r="S31" s="119" t="str">
        <f>+'EVALUACION CON CONTROLES'!M36</f>
        <v>NO</v>
      </c>
      <c r="T31" s="119" t="str">
        <f>+'EVALUACION CON CONTROLES'!N36</f>
        <v>CONTRATISTA</v>
      </c>
      <c r="U31" s="119" t="str">
        <f>+'EVALUACION CON CONTROLES'!O36</f>
        <v>Desde la instalación</v>
      </c>
      <c r="V31" s="119" t="str">
        <f>+'EVALUACION CON CONTROLES'!P36</f>
        <v>Durante toda la ejecución</v>
      </c>
      <c r="W31" s="119" t="str">
        <f>+'EVALUACION CON CONTROLES'!Q36</f>
        <v>Verificación en visitas de seguimiento</v>
      </c>
      <c r="X31" s="121" t="str">
        <f>+'EVALUACION CON CONTROLES'!R36</f>
        <v>Mensual</v>
      </c>
    </row>
    <row r="32" spans="2:24" ht="120" customHeight="1" x14ac:dyDescent="0.25">
      <c r="B32" s="139">
        <v>22</v>
      </c>
      <c r="C32" s="119" t="str">
        <f>+'EVALUACION CON CONTROLES'!C37:F37</f>
        <v>Falla o daño del sistema de riego automatizado (bombeo, controlador, tuberías) de los jardines verticales, cuyo mantenimiento correctivo está excluido del alcance contractual.</v>
      </c>
      <c r="D32" s="120" t="str">
        <f>+'EVALUACION CON CONTROLES'!B37</f>
        <v>EJECUCIÓN</v>
      </c>
      <c r="E32" s="120" t="str">
        <f>VLOOKUP(C32,'IDENTIFICACION Y ANALISIS'!$B$19:$F$86,3,FALSE())</f>
        <v>Especifico</v>
      </c>
      <c r="F32" s="120" t="str">
        <f>VLOOKUP(C32,'IDENTIFICACION Y ANALISIS'!$B$19:$F$86,4,FALSE())</f>
        <v>Externo</v>
      </c>
      <c r="G32" s="119" t="str">
        <f>+EVALUACION!H38</f>
        <v>Imposibilidad de garantizar el riego programado del jardín vertical afectado hasta que el FDLUSA gestione la reparación correctiva correspondiente.</v>
      </c>
      <c r="H32" s="119">
        <f>+EVALUACION!I38</f>
        <v>3</v>
      </c>
      <c r="I32" s="119">
        <f>+EVALUACION!J38</f>
        <v>2</v>
      </c>
      <c r="J32" s="119">
        <f>+EVALUACION!K38</f>
        <v>5</v>
      </c>
      <c r="K32" s="120" t="str">
        <f>+EVALUACION!L38</f>
        <v>MEDIO</v>
      </c>
      <c r="L32" s="119" t="s">
        <v>260</v>
      </c>
      <c r="M32" s="120" t="str">
        <f t="shared" si="0"/>
        <v>50% - 50%</v>
      </c>
      <c r="N32" s="119" t="str">
        <f>+'EVALUACION CON CONTROLES'!G37</f>
        <v>Elaboración del acta de estado inicial de la maquinaria y elementos del sistema de riego, reporte inmediato de fallas al supervisor y coordinación con el FDLUSA para la reparación correctiva cuando corresponda.</v>
      </c>
      <c r="O32" s="119">
        <f>+'EVALUACION CON CONTROLES'!I37</f>
        <v>2</v>
      </c>
      <c r="P32" s="119">
        <f>+'EVALUACION CON CONTROLES'!J37</f>
        <v>2</v>
      </c>
      <c r="Q32" s="119">
        <f>+'EVALUACION CON CONTROLES'!K37</f>
        <v>4</v>
      </c>
      <c r="R32" s="120" t="str">
        <f>+'EVALUACION CON CONTROLES'!L37</f>
        <v>BAJO</v>
      </c>
      <c r="S32" s="119" t="str">
        <f>+'EVALUACION CON CONTROLES'!M37</f>
        <v>NO</v>
      </c>
      <c r="T32" s="119" t="str">
        <f>+'EVALUACION CON CONTROLES'!N37</f>
        <v>CONTRATISTA - FDLUSA</v>
      </c>
      <c r="U32" s="119" t="str">
        <f>+'EVALUACION CON CONTROLES'!O37</f>
        <v>Desde el acta de inicio</v>
      </c>
      <c r="V32" s="119" t="str">
        <f>+'EVALUACION CON CONTROLES'!P37</f>
        <v>Durante toda la ejecución</v>
      </c>
      <c r="W32" s="119" t="str">
        <f>+'EVALUACION CON CONTROLES'!Q37</f>
        <v>Reporte de novedades del sistema de riego</v>
      </c>
      <c r="X32" s="121" t="str">
        <f>+'EVALUACION CON CONTROLES'!R37</f>
        <v>Mensual</v>
      </c>
    </row>
    <row r="33" spans="2:24" ht="13.5" customHeight="1" x14ac:dyDescent="0.25">
      <c r="B33" s="125"/>
      <c r="X33" s="113"/>
    </row>
    <row r="34" spans="2:24" ht="16.5" customHeight="1" x14ac:dyDescent="0.25">
      <c r="B34" s="125"/>
      <c r="E34" s="108"/>
      <c r="F34" s="193" t="s">
        <v>259</v>
      </c>
      <c r="G34" s="193"/>
      <c r="H34" s="108"/>
      <c r="I34" s="108"/>
      <c r="J34" s="194" t="s">
        <v>247</v>
      </c>
      <c r="K34" s="194"/>
      <c r="L34" s="194"/>
      <c r="M34" s="194"/>
      <c r="X34" s="113"/>
    </row>
    <row r="35" spans="2:24" ht="16.5" customHeight="1" x14ac:dyDescent="0.25">
      <c r="B35" s="125"/>
      <c r="E35" s="195" t="s">
        <v>145</v>
      </c>
      <c r="F35" s="126" t="s">
        <v>146</v>
      </c>
      <c r="G35" s="126" t="s">
        <v>147</v>
      </c>
      <c r="H35" s="108"/>
      <c r="I35" s="108"/>
      <c r="J35" s="196" t="s">
        <v>148</v>
      </c>
      <c r="K35" s="196"/>
      <c r="L35" s="196" t="s">
        <v>147</v>
      </c>
      <c r="M35" s="196"/>
      <c r="X35" s="113"/>
    </row>
    <row r="36" spans="2:24" ht="12.75" customHeight="1" x14ac:dyDescent="0.25">
      <c r="B36" s="125"/>
      <c r="E36" s="195"/>
      <c r="F36" s="122" t="s">
        <v>149</v>
      </c>
      <c r="G36" s="122">
        <v>1</v>
      </c>
      <c r="H36" s="108"/>
      <c r="I36" s="108"/>
      <c r="J36" s="197" t="s">
        <v>150</v>
      </c>
      <c r="K36" s="197"/>
      <c r="L36" s="197">
        <v>1</v>
      </c>
      <c r="M36" s="197"/>
      <c r="X36" s="113"/>
    </row>
    <row r="37" spans="2:24" ht="52.2" hidden="1" customHeight="1" x14ac:dyDescent="0.25">
      <c r="B37" s="125"/>
      <c r="E37" s="195"/>
      <c r="F37" s="122" t="s">
        <v>151</v>
      </c>
      <c r="G37" s="122">
        <v>2</v>
      </c>
      <c r="H37" s="108"/>
      <c r="I37" s="108"/>
      <c r="J37" s="197" t="s">
        <v>152</v>
      </c>
      <c r="K37" s="197"/>
      <c r="L37" s="197">
        <v>2</v>
      </c>
      <c r="M37" s="197"/>
      <c r="X37" s="113"/>
    </row>
    <row r="38" spans="2:24" ht="64.95" hidden="1" customHeight="1" x14ac:dyDescent="0.25">
      <c r="B38" s="125"/>
      <c r="E38" s="195"/>
      <c r="F38" s="122" t="s">
        <v>153</v>
      </c>
      <c r="G38" s="122">
        <v>3</v>
      </c>
      <c r="H38" s="108"/>
      <c r="I38" s="108"/>
      <c r="J38" s="197" t="s">
        <v>154</v>
      </c>
      <c r="K38" s="197"/>
      <c r="L38" s="197">
        <v>3</v>
      </c>
      <c r="M38" s="197"/>
      <c r="X38" s="113"/>
    </row>
    <row r="39" spans="2:24" ht="39.6" hidden="1" customHeight="1" x14ac:dyDescent="0.25">
      <c r="B39" s="125"/>
      <c r="E39" s="195"/>
      <c r="F39" s="122" t="s">
        <v>155</v>
      </c>
      <c r="G39" s="122">
        <v>4</v>
      </c>
      <c r="H39" s="108"/>
      <c r="I39" s="108"/>
      <c r="J39" s="197" t="s">
        <v>156</v>
      </c>
      <c r="K39" s="197"/>
      <c r="L39" s="197">
        <v>4</v>
      </c>
      <c r="M39" s="197"/>
      <c r="X39" s="113"/>
    </row>
    <row r="40" spans="2:24" ht="52.2" customHeight="1" x14ac:dyDescent="0.25">
      <c r="B40" s="125"/>
      <c r="E40" s="195"/>
      <c r="F40" s="122" t="s">
        <v>157</v>
      </c>
      <c r="G40" s="122">
        <v>5</v>
      </c>
      <c r="H40" s="108"/>
      <c r="I40" s="108"/>
      <c r="J40" s="197" t="s">
        <v>158</v>
      </c>
      <c r="K40" s="197"/>
      <c r="L40" s="197">
        <v>5</v>
      </c>
      <c r="M40" s="197"/>
      <c r="X40" s="113"/>
    </row>
    <row r="41" spans="2:24" x14ac:dyDescent="0.25">
      <c r="B41" s="125"/>
      <c r="D41" s="108"/>
      <c r="E41" s="108"/>
      <c r="F41" s="108"/>
      <c r="G41" s="108"/>
      <c r="H41" s="108"/>
      <c r="I41" s="108"/>
      <c r="J41" s="108"/>
      <c r="K41" s="108"/>
      <c r="L41" s="108"/>
      <c r="M41" s="108"/>
      <c r="X41" s="113"/>
    </row>
    <row r="42" spans="2:24" x14ac:dyDescent="0.25">
      <c r="B42" s="125"/>
      <c r="D42" s="194" t="s">
        <v>159</v>
      </c>
      <c r="E42" s="194"/>
      <c r="F42" s="194"/>
      <c r="G42" s="194"/>
      <c r="H42" s="194"/>
      <c r="I42" s="194"/>
      <c r="J42" s="194"/>
      <c r="K42" s="194"/>
      <c r="X42" s="113"/>
    </row>
    <row r="43" spans="2:24" ht="12.75" customHeight="1" x14ac:dyDescent="0.25">
      <c r="B43" s="125"/>
      <c r="D43" s="196" t="s">
        <v>146</v>
      </c>
      <c r="E43" s="196" t="s">
        <v>147</v>
      </c>
      <c r="F43" s="198" t="s">
        <v>150</v>
      </c>
      <c r="G43" s="198"/>
      <c r="H43" s="198" t="s">
        <v>152</v>
      </c>
      <c r="I43" s="198"/>
      <c r="J43" s="127" t="s">
        <v>154</v>
      </c>
      <c r="K43" s="127" t="s">
        <v>156</v>
      </c>
      <c r="L43" s="126" t="s">
        <v>158</v>
      </c>
      <c r="P43" s="194" t="s">
        <v>173</v>
      </c>
      <c r="Q43" s="194"/>
      <c r="R43" s="194"/>
      <c r="S43" s="194"/>
      <c r="T43" s="194"/>
      <c r="X43" s="113"/>
    </row>
    <row r="44" spans="2:24" x14ac:dyDescent="0.25">
      <c r="B44" s="125"/>
      <c r="D44" s="196"/>
      <c r="E44" s="196"/>
      <c r="F44" s="199">
        <v>1</v>
      </c>
      <c r="G44" s="199"/>
      <c r="H44" s="199">
        <v>2</v>
      </c>
      <c r="I44" s="199"/>
      <c r="J44" s="128">
        <v>3</v>
      </c>
      <c r="K44" s="128">
        <v>4</v>
      </c>
      <c r="L44" s="128">
        <v>5</v>
      </c>
      <c r="P44" s="198" t="s">
        <v>159</v>
      </c>
      <c r="Q44" s="198"/>
      <c r="R44" s="198"/>
      <c r="S44" s="198" t="s">
        <v>172</v>
      </c>
      <c r="T44" s="198"/>
      <c r="X44" s="113"/>
    </row>
    <row r="45" spans="2:24" ht="41.4" x14ac:dyDescent="0.25">
      <c r="B45" s="125"/>
      <c r="D45" s="122" t="s">
        <v>149</v>
      </c>
      <c r="E45" s="129">
        <v>1</v>
      </c>
      <c r="F45" s="200">
        <v>2</v>
      </c>
      <c r="G45" s="200"/>
      <c r="H45" s="200">
        <v>3</v>
      </c>
      <c r="I45" s="200"/>
      <c r="J45" s="130">
        <v>4</v>
      </c>
      <c r="K45" s="131">
        <v>5</v>
      </c>
      <c r="L45" s="132">
        <v>6</v>
      </c>
      <c r="P45" s="201" t="s">
        <v>174</v>
      </c>
      <c r="Q45" s="201"/>
      <c r="R45" s="201"/>
      <c r="S45" s="202" t="s">
        <v>175</v>
      </c>
      <c r="T45" s="202"/>
      <c r="X45" s="113"/>
    </row>
    <row r="46" spans="2:24" ht="41.4" x14ac:dyDescent="0.25">
      <c r="B46" s="125"/>
      <c r="D46" s="122" t="s">
        <v>151</v>
      </c>
      <c r="E46" s="129">
        <v>2</v>
      </c>
      <c r="F46" s="200">
        <v>3</v>
      </c>
      <c r="G46" s="200"/>
      <c r="H46" s="200">
        <v>4</v>
      </c>
      <c r="I46" s="200"/>
      <c r="J46" s="131">
        <v>5</v>
      </c>
      <c r="K46" s="132">
        <v>6</v>
      </c>
      <c r="L46" s="132">
        <v>7</v>
      </c>
      <c r="P46" s="203" t="s">
        <v>176</v>
      </c>
      <c r="Q46" s="203"/>
      <c r="R46" s="203"/>
      <c r="S46" s="202" t="s">
        <v>177</v>
      </c>
      <c r="T46" s="202"/>
      <c r="X46" s="113"/>
    </row>
    <row r="47" spans="2:24" ht="55.2" x14ac:dyDescent="0.25">
      <c r="B47" s="125"/>
      <c r="D47" s="122" t="s">
        <v>153</v>
      </c>
      <c r="E47" s="129">
        <v>3</v>
      </c>
      <c r="F47" s="200">
        <v>4</v>
      </c>
      <c r="G47" s="200"/>
      <c r="H47" s="204">
        <v>5</v>
      </c>
      <c r="I47" s="204"/>
      <c r="J47" s="132">
        <v>6</v>
      </c>
      <c r="K47" s="132">
        <v>7</v>
      </c>
      <c r="L47" s="133">
        <v>8</v>
      </c>
      <c r="P47" s="204">
        <v>5</v>
      </c>
      <c r="Q47" s="204"/>
      <c r="R47" s="204"/>
      <c r="S47" s="202" t="s">
        <v>178</v>
      </c>
      <c r="T47" s="202"/>
      <c r="X47" s="113"/>
    </row>
    <row r="48" spans="2:24" ht="41.4" x14ac:dyDescent="0.25">
      <c r="B48" s="125"/>
      <c r="D48" s="122" t="s">
        <v>155</v>
      </c>
      <c r="E48" s="129">
        <v>4</v>
      </c>
      <c r="F48" s="204">
        <v>5</v>
      </c>
      <c r="G48" s="204"/>
      <c r="H48" s="203">
        <v>6</v>
      </c>
      <c r="I48" s="203"/>
      <c r="J48" s="132">
        <v>7</v>
      </c>
      <c r="K48" s="133">
        <v>8</v>
      </c>
      <c r="L48" s="133">
        <v>9</v>
      </c>
      <c r="P48" s="200" t="s">
        <v>179</v>
      </c>
      <c r="Q48" s="200"/>
      <c r="R48" s="200"/>
      <c r="S48" s="202" t="s">
        <v>180</v>
      </c>
      <c r="T48" s="202"/>
      <c r="X48" s="113"/>
    </row>
    <row r="49" spans="2:24" ht="55.2" x14ac:dyDescent="0.25">
      <c r="B49" s="125"/>
      <c r="D49" s="122" t="s">
        <v>157</v>
      </c>
      <c r="E49" s="129">
        <v>5</v>
      </c>
      <c r="F49" s="203">
        <v>6</v>
      </c>
      <c r="G49" s="203"/>
      <c r="H49" s="203">
        <v>7</v>
      </c>
      <c r="I49" s="203"/>
      <c r="J49" s="133">
        <v>8</v>
      </c>
      <c r="K49" s="133">
        <v>9</v>
      </c>
      <c r="L49" s="133">
        <v>10</v>
      </c>
      <c r="X49" s="113"/>
    </row>
    <row r="50" spans="2:24" x14ac:dyDescent="0.25">
      <c r="B50" s="134"/>
      <c r="C50" s="135"/>
      <c r="D50" s="136"/>
      <c r="E50" s="136"/>
      <c r="F50" s="136"/>
      <c r="G50" s="136"/>
      <c r="H50" s="136"/>
      <c r="I50" s="136"/>
      <c r="J50" s="136"/>
      <c r="K50" s="136"/>
      <c r="L50" s="136"/>
      <c r="M50" s="136"/>
      <c r="N50" s="135"/>
      <c r="O50" s="135"/>
      <c r="P50" s="135"/>
      <c r="Q50" s="135"/>
      <c r="R50" s="135"/>
      <c r="S50" s="135"/>
      <c r="T50" s="135"/>
      <c r="U50" s="135"/>
      <c r="V50" s="135"/>
      <c r="W50" s="135"/>
      <c r="X50" s="137"/>
    </row>
    <row r="51" spans="2:24" x14ac:dyDescent="0.25">
      <c r="D51" s="108"/>
      <c r="F51" s="108"/>
      <c r="G51" s="108"/>
      <c r="H51" s="108"/>
      <c r="I51" s="108"/>
      <c r="J51" s="108"/>
      <c r="K51" s="108"/>
      <c r="L51" s="108"/>
      <c r="M51" s="108"/>
      <c r="N51" s="108"/>
      <c r="O51" s="108"/>
      <c r="P51" s="108"/>
      <c r="Q51" s="108"/>
      <c r="R51" s="108"/>
    </row>
    <row r="52" spans="2:24" x14ac:dyDescent="0.25">
      <c r="D52" s="108"/>
      <c r="F52" s="108"/>
      <c r="G52" s="108"/>
      <c r="H52" s="108"/>
      <c r="I52" s="108"/>
      <c r="J52" s="108"/>
      <c r="K52" s="108"/>
      <c r="L52" s="108"/>
      <c r="M52" s="108"/>
      <c r="N52" s="108"/>
      <c r="O52" s="108"/>
      <c r="P52" s="108"/>
      <c r="Q52" s="108"/>
      <c r="R52" s="108"/>
    </row>
    <row r="53" spans="2:24" x14ac:dyDescent="0.25">
      <c r="D53" s="108"/>
      <c r="F53" s="108"/>
      <c r="G53" s="108"/>
      <c r="H53" s="108"/>
      <c r="I53" s="108"/>
      <c r="J53" s="108"/>
      <c r="K53" s="108"/>
      <c r="L53" s="108"/>
      <c r="M53" s="108"/>
      <c r="N53" s="108"/>
      <c r="O53" s="108"/>
      <c r="P53" s="108"/>
      <c r="Q53" s="108"/>
      <c r="R53" s="108"/>
    </row>
    <row r="54" spans="2:24" x14ac:dyDescent="0.25">
      <c r="B54" s="107" t="s">
        <v>195</v>
      </c>
      <c r="D54" s="108"/>
      <c r="F54" s="108"/>
      <c r="G54" s="108"/>
      <c r="H54" s="108"/>
      <c r="I54" s="108"/>
      <c r="J54" s="108"/>
      <c r="K54" s="108"/>
      <c r="L54" s="108"/>
      <c r="M54" s="108"/>
      <c r="N54" s="108"/>
      <c r="O54" s="108"/>
      <c r="P54" s="108"/>
      <c r="Q54" s="108"/>
      <c r="R54" s="108"/>
    </row>
    <row r="55" spans="2:24" x14ac:dyDescent="0.25">
      <c r="B55" s="107" t="s">
        <v>258</v>
      </c>
      <c r="D55" s="138"/>
      <c r="F55" s="108"/>
      <c r="G55" s="138"/>
      <c r="H55" s="138"/>
      <c r="I55" s="138"/>
      <c r="J55" s="138"/>
      <c r="K55" s="138"/>
      <c r="L55" s="138"/>
      <c r="M55" s="138"/>
      <c r="N55" s="138"/>
      <c r="O55" s="138"/>
      <c r="P55" s="138"/>
      <c r="Q55" s="138"/>
      <c r="R55" s="138"/>
    </row>
    <row r="56" spans="2:24" x14ac:dyDescent="0.25">
      <c r="B56" s="107" t="s">
        <v>257</v>
      </c>
      <c r="D56" s="108"/>
      <c r="F56" s="108"/>
      <c r="G56" s="108"/>
      <c r="H56" s="108"/>
      <c r="I56" s="108"/>
      <c r="J56" s="108"/>
      <c r="K56" s="108"/>
      <c r="L56" s="108"/>
      <c r="M56" s="108"/>
      <c r="N56" s="108"/>
      <c r="O56" s="108"/>
      <c r="P56" s="108"/>
      <c r="Q56" s="108"/>
      <c r="R56" s="108"/>
    </row>
    <row r="57" spans="2:24" x14ac:dyDescent="0.25">
      <c r="D57" s="108"/>
      <c r="F57" s="108"/>
      <c r="G57" s="108"/>
      <c r="H57" s="108"/>
      <c r="I57" s="108"/>
      <c r="J57" s="108"/>
      <c r="K57" s="108"/>
      <c r="L57" s="108"/>
      <c r="M57" s="108"/>
      <c r="N57" s="108"/>
      <c r="O57" s="108"/>
      <c r="P57" s="108"/>
      <c r="Q57" s="108"/>
      <c r="R57" s="108"/>
    </row>
    <row r="58" spans="2:24" x14ac:dyDescent="0.25">
      <c r="D58" s="108"/>
      <c r="F58" s="108"/>
      <c r="G58" s="108"/>
      <c r="H58" s="108"/>
      <c r="I58" s="108"/>
      <c r="J58" s="108"/>
      <c r="K58" s="108"/>
      <c r="L58" s="108"/>
      <c r="M58" s="108"/>
      <c r="N58" s="108"/>
      <c r="O58" s="108"/>
      <c r="P58" s="108"/>
      <c r="Q58" s="108"/>
      <c r="R58" s="108"/>
    </row>
    <row r="59" spans="2:24" x14ac:dyDescent="0.25">
      <c r="D59" s="108"/>
      <c r="F59" s="108"/>
      <c r="G59" s="108"/>
      <c r="H59" s="108"/>
      <c r="I59" s="108"/>
      <c r="J59" s="108"/>
      <c r="K59" s="108"/>
      <c r="L59" s="108"/>
      <c r="M59" s="108"/>
      <c r="N59" s="108"/>
      <c r="O59" s="108"/>
      <c r="P59" s="108"/>
      <c r="Q59" s="108"/>
      <c r="R59" s="108"/>
    </row>
    <row r="60" spans="2:24" x14ac:dyDescent="0.25">
      <c r="D60" s="108"/>
    </row>
    <row r="61" spans="2:24" x14ac:dyDescent="0.25">
      <c r="D61" s="108"/>
    </row>
  </sheetData>
  <mergeCells count="49">
    <mergeCell ref="F49:G49"/>
    <mergeCell ref="H49:I49"/>
    <mergeCell ref="F47:G47"/>
    <mergeCell ref="H47:I47"/>
    <mergeCell ref="P47:R47"/>
    <mergeCell ref="S47:T47"/>
    <mergeCell ref="F48:G48"/>
    <mergeCell ref="H48:I48"/>
    <mergeCell ref="P48:R48"/>
    <mergeCell ref="S48:T48"/>
    <mergeCell ref="F45:G45"/>
    <mergeCell ref="H45:I45"/>
    <mergeCell ref="P45:R45"/>
    <mergeCell ref="S45:T45"/>
    <mergeCell ref="F46:G46"/>
    <mergeCell ref="H46:I46"/>
    <mergeCell ref="P46:R46"/>
    <mergeCell ref="S46:T46"/>
    <mergeCell ref="P43:T43"/>
    <mergeCell ref="F44:G44"/>
    <mergeCell ref="H44:I44"/>
    <mergeCell ref="P44:R44"/>
    <mergeCell ref="S44:T44"/>
    <mergeCell ref="D42:K42"/>
    <mergeCell ref="D43:D44"/>
    <mergeCell ref="E43:E44"/>
    <mergeCell ref="F43:G43"/>
    <mergeCell ref="H43:I43"/>
    <mergeCell ref="B9:R9"/>
    <mergeCell ref="F34:G34"/>
    <mergeCell ref="J34:M34"/>
    <mergeCell ref="E35:E40"/>
    <mergeCell ref="J35:K35"/>
    <mergeCell ref="L35:M35"/>
    <mergeCell ref="J36:K36"/>
    <mergeCell ref="L36:M36"/>
    <mergeCell ref="J37:K37"/>
    <mergeCell ref="L37:M37"/>
    <mergeCell ref="J38:K38"/>
    <mergeCell ref="L38:M38"/>
    <mergeCell ref="J39:K39"/>
    <mergeCell ref="L39:M39"/>
    <mergeCell ref="J40:K40"/>
    <mergeCell ref="L40:M40"/>
    <mergeCell ref="B2:B4"/>
    <mergeCell ref="C2:V4"/>
    <mergeCell ref="W2:X4"/>
    <mergeCell ref="B6:X6"/>
    <mergeCell ref="B7:X8"/>
  </mergeCells>
  <conditionalFormatting sqref="K11:K23">
    <cfRule type="cellIs" dxfId="11" priority="2" operator="equal">
      <formula>"EXTREMO"</formula>
    </cfRule>
    <cfRule type="cellIs" dxfId="10" priority="3" operator="equal">
      <formula>"ALTO"</formula>
    </cfRule>
    <cfRule type="cellIs" dxfId="9" priority="4" operator="equal">
      <formula>"MEDIO"</formula>
    </cfRule>
    <cfRule type="cellIs" dxfId="8" priority="5" operator="equal">
      <formula>"BAJO"</formula>
    </cfRule>
  </conditionalFormatting>
  <conditionalFormatting sqref="R11:R23">
    <cfRule type="cellIs" dxfId="7" priority="6" operator="equal">
      <formula>"EXTREMO"</formula>
    </cfRule>
    <cfRule type="cellIs" dxfId="6" priority="7" operator="equal">
      <formula>"ALTO"</formula>
    </cfRule>
    <cfRule type="cellIs" dxfId="5" priority="8" operator="equal">
      <formula>"MEDIO"</formula>
    </cfRule>
    <cfRule type="cellIs" dxfId="4" priority="9" operator="equal">
      <formula>"BAJO"</formula>
    </cfRule>
  </conditionalFormatting>
  <conditionalFormatting sqref="K11:K32 R11:R32">
    <cfRule type="cellIs" dxfId="3" priority="10" operator="equal">
      <formula>"EXTREMO"</formula>
    </cfRule>
  </conditionalFormatting>
  <conditionalFormatting sqref="K11:K32 R11:R32">
    <cfRule type="cellIs" dxfId="2" priority="11" operator="equal">
      <formula>"ALTO"</formula>
    </cfRule>
  </conditionalFormatting>
  <conditionalFormatting sqref="K11:K32 R11:R32">
    <cfRule type="cellIs" dxfId="1" priority="12" operator="equal">
      <formula>"MEDIO"</formula>
    </cfRule>
  </conditionalFormatting>
  <conditionalFormatting sqref="K11:K32 R11:R32">
    <cfRule type="cellIs" dxfId="0" priority="13" operator="equal">
      <formula>"BAJO"</formula>
    </cfRule>
  </conditionalFormatting>
  <dataValidations count="1">
    <dataValidation type="list" allowBlank="1" showInputMessage="1" showErrorMessage="1" sqref="L11:L23"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rowBreaks count="1" manualBreakCount="1">
    <brk id="17" max="16383" man="1"/>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dc:description/>
  <cp:lastModifiedBy>Mayra Isabel Gaitan Peinado</cp:lastModifiedBy>
  <cp:revision>0</cp:revision>
  <cp:lastPrinted>2021-08-05T16:35:29Z</cp:lastPrinted>
  <dcterms:created xsi:type="dcterms:W3CDTF">2007-06-14T01:55:06Z</dcterms:created>
  <dcterms:modified xsi:type="dcterms:W3CDTF">2026-09-21T13:30:52Z</dcterms:modified>
  <dc:language>en-US</dc:language>
</cp:coreProperties>
</file>