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CASCALOA\CASCALOA\"/>
    </mc:Choice>
  </mc:AlternateContent>
  <xr:revisionPtr revIDLastSave="0" documentId="13_ncr:1_{BE41B59A-20DB-4BEB-BEA6-609EAEAF70BA}" xr6:coauthVersionLast="36" xr6:coauthVersionMax="36" xr10:uidLastSave="{00000000-0000-0000-0000-000000000000}"/>
  <bookViews>
    <workbookView xWindow="0" yWindow="0" windowWidth="20490" windowHeight="7545" tabRatio="942" firstSheet="28" activeTab="28" xr2:uid="{00000000-000D-0000-FFFF-FFFF00000000}"/>
  </bookViews>
  <sheets>
    <sheet name="1.4" sheetId="119" state="hidden" r:id="rId1"/>
    <sheet name="1.5" sheetId="120" state="hidden" r:id="rId2"/>
    <sheet name="1.6" sheetId="121" state="hidden" r:id="rId3"/>
    <sheet name="2.4" sheetId="125" state="hidden" r:id="rId4"/>
    <sheet name="2.5" sheetId="126" state="hidden" r:id="rId5"/>
    <sheet name="2.6" sheetId="127" state="hidden" r:id="rId6"/>
    <sheet name="3.2" sheetId="129" state="hidden" r:id="rId7"/>
    <sheet name="3.3" sheetId="130" state="hidden" r:id="rId8"/>
    <sheet name="3.4" sheetId="131" state="hidden" r:id="rId9"/>
    <sheet name="3.5" sheetId="132" state="hidden" r:id="rId10"/>
    <sheet name="3.6" sheetId="133" state="hidden" r:id="rId11"/>
    <sheet name="4.5" sheetId="138" state="hidden" r:id="rId12"/>
    <sheet name="4.6" sheetId="139" state="hidden" r:id="rId13"/>
    <sheet name="5.1" sheetId="140" state="hidden" r:id="rId14"/>
    <sheet name="5.2" sheetId="141" state="hidden" r:id="rId15"/>
    <sheet name="5.3" sheetId="142" state="hidden" r:id="rId16"/>
    <sheet name="5.4" sheetId="143" state="hidden" r:id="rId17"/>
    <sheet name="5.5" sheetId="144" state="hidden" r:id="rId18"/>
    <sheet name="5.6" sheetId="145" state="hidden" r:id="rId19"/>
    <sheet name="6.2" sheetId="147" state="hidden" r:id="rId20"/>
    <sheet name="6.3" sheetId="148" state="hidden" r:id="rId21"/>
    <sheet name="6.4" sheetId="149" state="hidden" r:id="rId22"/>
    <sheet name="6.5" sheetId="150" state="hidden" r:id="rId23"/>
    <sheet name="6.6" sheetId="151" state="hidden" r:id="rId24"/>
    <sheet name="MORTEROS Y CONCRETOS" sheetId="71" state="hidden" r:id="rId25"/>
    <sheet name="APU CAP 1 ITEM-1.4" sheetId="157" state="hidden" r:id="rId26"/>
    <sheet name="APU CAP 1 ITEM-1.5" sheetId="158" state="hidden" r:id="rId27"/>
    <sheet name="APU CAP 1 ITEM-1.6" sheetId="159" state="hidden" r:id="rId28"/>
    <sheet name="PRESUPUESTO " sheetId="52" r:id="rId29"/>
    <sheet name="APU CAP 2 ITEM- 2.4" sheetId="163" state="hidden" r:id="rId30"/>
    <sheet name="APU CAP 2 ITEM- 2.5" sheetId="164" state="hidden" r:id="rId31"/>
    <sheet name="APU CAP 2 ITEM- 2.6" sheetId="165" state="hidden" r:id="rId32"/>
    <sheet name="APU CAP 3 ITEM- 3.2" sheetId="167" state="hidden" r:id="rId33"/>
    <sheet name="APU CAP 3 ITEM- 3.3" sheetId="168" state="hidden" r:id="rId34"/>
    <sheet name="APU CAP 3 ITEM- 3.4" sheetId="169" state="hidden" r:id="rId35"/>
    <sheet name="APU CAP 3 ITEM- 3.5" sheetId="170" state="hidden" r:id="rId36"/>
    <sheet name="APU CAP 3 ITEM- 3.6" sheetId="171" state="hidden" r:id="rId37"/>
    <sheet name="APU CAP 4 ITEM- 4.2" sheetId="173" state="hidden" r:id="rId38"/>
    <sheet name="APU CAP 4 ITEM- 4.5" sheetId="176" state="hidden" r:id="rId39"/>
    <sheet name="APU CAP 4 ITEM- 4.6" sheetId="177" state="hidden" r:id="rId40"/>
    <sheet name="APU CAP 5 ITEM- 5.1" sheetId="178" state="hidden" r:id="rId41"/>
    <sheet name="APU CAP 5 ITEM- 5.2" sheetId="179" state="hidden" r:id="rId42"/>
    <sheet name="APU CAP 5 ITEM- 5.3" sheetId="180" state="hidden" r:id="rId43"/>
    <sheet name="APU CAP 5 ITEM- 5.4" sheetId="181" state="hidden" r:id="rId44"/>
    <sheet name="APU CAP 5 ITEM- 5.5" sheetId="182" state="hidden" r:id="rId45"/>
    <sheet name="APU CAP 5 ITEM- 5.6" sheetId="183" state="hidden" r:id="rId46"/>
    <sheet name="APU CAP 6 ITEM- 6.2" sheetId="185" state="hidden" r:id="rId47"/>
    <sheet name="APU CAP 6 ITEM- 6.3" sheetId="186" state="hidden" r:id="rId48"/>
    <sheet name="APU CAP 6 ITEM- 6.4" sheetId="187" state="hidden" r:id="rId49"/>
    <sheet name="APU CAP 6 ITEM- 6.5" sheetId="188" state="hidden" r:id="rId50"/>
    <sheet name="APU CAP 6 ITEM- 6.6" sheetId="189" state="hidden" r:id="rId51"/>
  </sheets>
  <externalReferences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</externalReferences>
  <definedNames>
    <definedName name="_\a">#REF!</definedName>
    <definedName name="_\b">#REF!</definedName>
    <definedName name="_\c">#REF!</definedName>
    <definedName name="_\eliminar">[1]RESUM96!#REF!</definedName>
    <definedName name="_\eliminar1">[1]RESUM96!#REF!</definedName>
    <definedName name="_\m">#REF!</definedName>
    <definedName name="_\q">#REF!</definedName>
    <definedName name="_\w">#N/A</definedName>
    <definedName name="_\z">#REF!</definedName>
    <definedName name="___________________l9001">'[2]Plan auditoría'!#REF!</definedName>
    <definedName name="__________________l9001">'[2]Plan auditoría'!#REF!</definedName>
    <definedName name="________________A16403">#REF!</definedName>
    <definedName name="________________l9001">'[2]Plan auditoría'!#REF!</definedName>
    <definedName name="_______________A164063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l9001">'[2]Plan auditoría'!#REF!</definedName>
    <definedName name="______________A16400">#REF!</definedName>
    <definedName name="______________A16463">#REF!</definedName>
    <definedName name="______________l9001">'[2]Plan auditoría'!#REF!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EXC6">#REF!</definedName>
    <definedName name="____________EXC7">#REF!</definedName>
    <definedName name="____________l9001">'[2]Plan auditoría'!#REF!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l9001">'[2]Plan auditoría'!#REF!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l9001">'[2]Plan auditoría'!#REF!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l9001">'[2]Plan auditoría'!#REF!</definedName>
    <definedName name="_________PJ50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l9001">'[2]Plan auditoría'!#REF!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400303">#REF!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'[2]Plan auditoría'!#REF!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" hidden="1">{"TAB1",#N/A,TRUE,"GENERAL";"TAB2",#N/A,TRUE,"GENERAL";"TAB3",#N/A,TRUE,"GENERAL";"TAB4",#N/A,TRUE,"GENERAL";"TAB5",#N/A,TRUE,"GENERAL"}</definedName>
    <definedName name="______A300406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'[2]Plan auditoría'!#REF!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6400">#REF!</definedName>
    <definedName name="_____A164006">#REF!</definedName>
    <definedName name="_____A164009A">#REF!</definedName>
    <definedName name="_____A1649946A">#REF!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'[2]Plan auditoría'!#REF!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r">#REF!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6400">#REF!</definedName>
    <definedName name="____A164003">#REF!</definedName>
    <definedName name="____A164013">#REF!</definedName>
    <definedName name="____A1649945B">#REF!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'[2]Plan auditoría'!#REF!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r">#REF!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hidden="1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hidden="1">{"TAB1",#N/A,TRUE,"GENERAL";"TAB2",#N/A,TRUE,"GENERAL";"TAB3",#N/A,TRUE,"GENERAL";"TAB4",#N/A,TRUE,"GENERAL";"TAB5",#N/A,TRUE,"GENERAL"}</definedName>
    <definedName name="___A16400">#REF!</definedName>
    <definedName name="___A16409B">#REF!</definedName>
    <definedName name="___A16410">#REF!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9001">'[2]Plan auditoría'!#REF!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r">#REF!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Excel_BuiltIn_Print_Area_1_1_1">#REF!</definedName>
    <definedName name="__1Sin_nombre">#REF!</definedName>
    <definedName name="__2__123Graph_BCart_Utilidad" hidden="1">#REF!</definedName>
    <definedName name="__2Excel_BuiltIn_Print_Titles_1_1_1_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FC1">[3]INV!$A$25:$D$28</definedName>
    <definedName name="__AFC3">[3]INV!$F$25:$I$28</definedName>
    <definedName name="__AFC5">[3]INV!$K$25:$N$28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N123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9001">'[2]Plan auditoría'!#REF!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T1111">#REF!</definedName>
    <definedName name="__MAT170">#REF!</definedName>
    <definedName name="__MAT171">#REF!</definedName>
    <definedName name="__MAT832">#REF!</definedName>
    <definedName name="__MAY88">'[4]Base Datos'!$B$11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r">#REF!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[3]INV!$A$12:$D$15</definedName>
    <definedName name="__SBC3">[3]INV!$F$12:$I$15</definedName>
    <definedName name="__SBC5">[3]INV!$K$12:$N$15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123" hidden="1">#REF!</definedName>
    <definedName name="_19Excel_BuiltIn_Print_Area_1_1_1">#REF!</definedName>
    <definedName name="_1Excel_BuiltIn_Print_Area_1_1">#REF!</definedName>
    <definedName name="_1Excel_BuiltIn_Print_Area_1_1_1">#REF!</definedName>
    <definedName name="_1F" hidden="1">#REF!</definedName>
    <definedName name="_1Sin_nombre">#REF!</definedName>
    <definedName name="_2__123Graph_BCart_Utilidad" hidden="1">#REF!</definedName>
    <definedName name="_2_0_F" hidden="1">#REF!</definedName>
    <definedName name="_25Excel_BuiltIn_Print_Titles_1_1_1_1">#REF!</definedName>
    <definedName name="_2Excel_BuiltIn_Print_Titles_1_1_1_1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1">#REF!</definedName>
    <definedName name="_A1_1" hidden="1">{#N/A,#N/A,TRUE,"1842CWN0"}</definedName>
    <definedName name="_A16400">#REF!</definedName>
    <definedName name="_A164003">#REF!</definedName>
    <definedName name="_A164006">#REF!</definedName>
    <definedName name="_A164163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2" hidden="1">{#N/A,#N/A,TRUE,"1842CWN0"}</definedName>
    <definedName name="_abc2_1" hidden="1">{#N/A,#N/A,TRUE,"1842CWN0"}</definedName>
    <definedName name="_AFC1">[3]INV!$A$25:$D$28</definedName>
    <definedName name="_AFC3">[3]INV!$F$25:$I$28</definedName>
    <definedName name="_AFC5">[3]INV!$K$25:$N$28</definedName>
    <definedName name="_APU1">[5]APU!$G$41</definedName>
    <definedName name="_APU10">[6]ANALISIS!#REF!</definedName>
    <definedName name="_APU100">[6]ANALISIS!#REF!</definedName>
    <definedName name="_APU101">[6]ANALISIS!#REF!</definedName>
    <definedName name="_APU103">[6]ANALISIS!#REF!</definedName>
    <definedName name="_APU108">[6]ANALISIS!#REF!</definedName>
    <definedName name="_APU11">[5]APU!$G$543</definedName>
    <definedName name="_APU110">[6]ANALISIS!#REF!</definedName>
    <definedName name="_APU111">[6]ANALISIS!#REF!</definedName>
    <definedName name="_APU112">[6]ANALISIS!#REF!</definedName>
    <definedName name="_APU113">[6]ANALISIS!#REF!</definedName>
    <definedName name="_APU119">[6]ANALISIS!#REF!</definedName>
    <definedName name="_APU12">[6]ANALISIS!#REF!</definedName>
    <definedName name="_APU120">[6]ANALISIS!#REF!</definedName>
    <definedName name="_APU121">[6]ANALISIS!#REF!</definedName>
    <definedName name="_APU124">[6]ANALISIS!#REF!</definedName>
    <definedName name="_APU125">[6]ANALISIS!#REF!</definedName>
    <definedName name="_APU13">[5]APU!$G$633</definedName>
    <definedName name="_APU135">[6]ANALISIS!#REF!</definedName>
    <definedName name="_APU137">[6]ANALISIS!#REF!</definedName>
    <definedName name="_APU138">[6]ANALISIS!#REF!</definedName>
    <definedName name="_APU139">[6]ANALISIS!#REF!</definedName>
    <definedName name="_APU14">[5]APU!$G$1439</definedName>
    <definedName name="_APU140">[6]ANALISIS!#REF!</definedName>
    <definedName name="_APU141">[6]ANALISIS!#REF!</definedName>
    <definedName name="_APU142">[6]ANALISIS!#REF!</definedName>
    <definedName name="_APU143">[6]ANALISIS!#REF!</definedName>
    <definedName name="_APU144">[6]ANALISIS!#REF!</definedName>
    <definedName name="_APU145">[6]ANALISIS!#REF!</definedName>
    <definedName name="_APU146">[6]ANALISIS!#REF!</definedName>
    <definedName name="_APU147">[6]ANALISIS!#REF!</definedName>
    <definedName name="_APU148">[6]ANALISIS!#REF!</definedName>
    <definedName name="_APU149">[6]ANALISIS!#REF!</definedName>
    <definedName name="_APU15">[5]APU!$G$1482</definedName>
    <definedName name="_APU150">[6]ANALISIS!#REF!</definedName>
    <definedName name="_APU151">[6]ANALISIS!#REF!</definedName>
    <definedName name="_APU153">[6]ANALISIS!#REF!</definedName>
    <definedName name="_APU155">[6]ANALISIS!#REF!</definedName>
    <definedName name="_APU156">[6]ANALISIS!#REF!</definedName>
    <definedName name="_APU157">[6]ANALISIS!#REF!</definedName>
    <definedName name="_APU158">[6]ANALISIS!#REF!</definedName>
    <definedName name="_APU159">[6]ANALISIS!#REF!</definedName>
    <definedName name="_APU16">[6]ANALISIS!#REF!</definedName>
    <definedName name="_APU160">[6]ANALISIS!#REF!</definedName>
    <definedName name="_APU161">[6]ANALISIS!#REF!</definedName>
    <definedName name="_APU162">[6]ANALISIS!#REF!</definedName>
    <definedName name="_APU163">[6]ANALISIS!#REF!</definedName>
    <definedName name="_APU164">[6]ANALISIS!#REF!</definedName>
    <definedName name="_APU165">[6]ANALISIS!#REF!</definedName>
    <definedName name="_APU166">[6]ANALISIS!#REF!</definedName>
    <definedName name="_APU168">[6]ANALISIS!#REF!</definedName>
    <definedName name="_APU169">[6]ANALISIS!#REF!</definedName>
    <definedName name="_APU17">[6]ANALISIS!#REF!</definedName>
    <definedName name="_APU176">[6]ANALISIS!#REF!</definedName>
    <definedName name="_APU177">[6]ANALISIS!#REF!</definedName>
    <definedName name="_APU178">[6]ANALISIS!#REF!</definedName>
    <definedName name="_APU18">[6]ANALISIS!#REF!</definedName>
    <definedName name="_APU183">[6]ANALISIS!#REF!</definedName>
    <definedName name="_APU184">[6]ANALISIS!#REF!</definedName>
    <definedName name="_APU186">[6]ANALISIS!#REF!</definedName>
    <definedName name="_APU187">[6]ANALISIS!#REF!</definedName>
    <definedName name="_APU188">[6]ANALISIS!#REF!</definedName>
    <definedName name="_APU191">[6]ANALISIS!#REF!</definedName>
    <definedName name="_apu192">[6]ANALISIS!#REF!</definedName>
    <definedName name="_APU194">[6]ANALISIS!#REF!</definedName>
    <definedName name="_APU195">[6]ANALISIS!#REF!</definedName>
    <definedName name="_APU196">[6]ANALISIS!#REF!</definedName>
    <definedName name="_APU197">[6]ANALISIS!#REF!</definedName>
    <definedName name="_APU198">[6]ANALISIS!#REF!</definedName>
    <definedName name="_APU199">[6]ANALISIS!#REF!</definedName>
    <definedName name="_APU2">[5]APU!$G$84</definedName>
    <definedName name="_APU20">[6]ANALISIS!#REF!</definedName>
    <definedName name="_APU200">[6]ANALISIS!#REF!</definedName>
    <definedName name="_APU201">[6]ANALISIS!#REF!</definedName>
    <definedName name="_APU202">[6]ANALISIS!#REF!</definedName>
    <definedName name="_APU203">[6]ANALISIS!#REF!</definedName>
    <definedName name="_APU204">[6]ANALISIS!#REF!</definedName>
    <definedName name="_APU205">[6]ANALISIS!#REF!</definedName>
    <definedName name="_APU206">[6]ANALISIS!#REF!</definedName>
    <definedName name="_APU207">[6]ANALISIS!#REF!</definedName>
    <definedName name="_APU208">[6]ANALISIS!#REF!</definedName>
    <definedName name="_APU21">[6]ANALISIS!#REF!</definedName>
    <definedName name="_APU22">[6]ANALISIS!#REF!</definedName>
    <definedName name="_APU23">[6]ANALISIS!#REF!</definedName>
    <definedName name="_APU24">[6]ANALISIS!#REF!</definedName>
    <definedName name="_APU25">[6]ANALISIS!#REF!</definedName>
    <definedName name="_APU26">[5]APU!$G$1096</definedName>
    <definedName name="_APU27">[6]ANALISIS!#REF!</definedName>
    <definedName name="_APU28">[6]ANALISIS!#REF!</definedName>
    <definedName name="_APU29">[6]ANALISIS!#REF!</definedName>
    <definedName name="_APU3">[5]APU!$G$126</definedName>
    <definedName name="_APU30">[6]ANALISIS!#REF!</definedName>
    <definedName name="_APU31">[5]APU!$G$1353</definedName>
    <definedName name="_APU33">[6]ANALISIS!#REF!</definedName>
    <definedName name="_APU34">[6]ANALISIS!#REF!</definedName>
    <definedName name="_APU36">[6]ANALISIS!#REF!</definedName>
    <definedName name="_APU37">[6]ANALISIS!#REF!</definedName>
    <definedName name="_APU38">[5]APU!$G$1734</definedName>
    <definedName name="_APU39">[6]ANALISIS!#REF!</definedName>
    <definedName name="_APU4">[6]ANALISIS!#REF!</definedName>
    <definedName name="_APU40">[6]ANALISIS!#REF!</definedName>
    <definedName name="_APU41">[6]ANALISIS!#REF!</definedName>
    <definedName name="_APU42">[6]ANALISIS!#REF!</definedName>
    <definedName name="_APU43">[6]ANALISIS!#REF!</definedName>
    <definedName name="_APU44">[6]ANALISIS!#REF!</definedName>
    <definedName name="_APU45">[6]ANALISIS!#REF!</definedName>
    <definedName name="_APU46">[6]ANALISIS!#REF!</definedName>
    <definedName name="_APU47">[5]APU!$G$2117</definedName>
    <definedName name="_APU48">[6]ANALISIS!#REF!</definedName>
    <definedName name="_APU49">[6]ANALISIS!#REF!</definedName>
    <definedName name="_APU5">[6]ANALISIS!#REF!</definedName>
    <definedName name="_APU50">[6]ANALISIS!#REF!</definedName>
    <definedName name="_APU51">[6]ANALISIS!#REF!</definedName>
    <definedName name="_APU52">[6]ANALISIS!#REF!</definedName>
    <definedName name="_APU53">[6]ANALISIS!#REF!</definedName>
    <definedName name="_APU54">[6]ANALISIS!#REF!</definedName>
    <definedName name="_APU58">[6]ANALISIS!#REF!</definedName>
    <definedName name="_APU59">[5]APU!$G$2620</definedName>
    <definedName name="_APU6">[6]ANALISIS!#REF!</definedName>
    <definedName name="_APU60">[5]APU!$G$2662</definedName>
    <definedName name="_APU61">[5]APU!$G$2706</definedName>
    <definedName name="_APU64">[5]APU!$G$2828</definedName>
    <definedName name="_APU65">[5]APU!$G$2870</definedName>
    <definedName name="_APU66">[6]ANALISIS!#REF!</definedName>
    <definedName name="_APU68">[6]ANALISIS!#REF!</definedName>
    <definedName name="_APU69">[6]ANALISIS!#REF!</definedName>
    <definedName name="_APU7">[6]ANALISIS!#REF!</definedName>
    <definedName name="_APU72">[6]ANALISIS!#REF!</definedName>
    <definedName name="_APU73">[6]ANALISIS!#REF!</definedName>
    <definedName name="_APU74">[6]ANALISIS!#REF!</definedName>
    <definedName name="_APU75">[6]ANALISIS!#REF!</definedName>
    <definedName name="_APU76">[5]APU!$G$3329</definedName>
    <definedName name="_APU77">[6]ANALISIS!#REF!</definedName>
    <definedName name="_APU78">[6]ANALISIS!#REF!</definedName>
    <definedName name="_APU79">[6]ANALISIS!#REF!</definedName>
    <definedName name="_APU8">[5]APU!$G$376</definedName>
    <definedName name="_APU80">[6]ANALISIS!#REF!</definedName>
    <definedName name="_APU81">[6]ANALISIS!#REF!</definedName>
    <definedName name="_APU82">[6]ANALISIS!#REF!</definedName>
    <definedName name="_APU83">[6]ANALISIS!#REF!</definedName>
    <definedName name="_APU84">[6]ANALISIS!#REF!</definedName>
    <definedName name="_APU85">[5]APU!$G$3580</definedName>
    <definedName name="_APU86">[6]ANALISIS!#REF!</definedName>
    <definedName name="_APU89">[6]ANALISIS!#REF!</definedName>
    <definedName name="_APU9">[6]ANALISIS!#REF!</definedName>
    <definedName name="_APU91">[6]ANALISIS!#REF!</definedName>
    <definedName name="_APU92">[6]ANALISIS!#REF!</definedName>
    <definedName name="_APU94">[6]ANALISIS!#REF!</definedName>
    <definedName name="_APU95">[6]ANALISIS!#REF!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AP1">#REF!</definedName>
    <definedName name="_CON123">#REF!</definedName>
    <definedName name="_dasd" hidden="1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9001">'[2]Plan auditoría'!#REF!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T1111">#REF!</definedName>
    <definedName name="_MAT170">#REF!</definedName>
    <definedName name="_MAT171">#REF!</definedName>
    <definedName name="_MAT832">#REF!</definedName>
    <definedName name="_MAY88">'[4]Base Datos'!$B$11</definedName>
    <definedName name="_MES1">#REF!</definedName>
    <definedName name="_MES3">[6]CRONOGRAMA!#REF!</definedName>
    <definedName name="_MES4">[6]CRONOGRAMA!#REF!</definedName>
    <definedName name="_MM1">#REF!</definedName>
    <definedName name="_MM2">#REF!</definedName>
    <definedName name="_MM3">#REF!</definedName>
    <definedName name="_MM4">#REF!</definedName>
    <definedName name="_MOM1">#REF!</definedName>
    <definedName name="_MOM2">#REF!</definedName>
    <definedName name="_MOM3">#REF!</definedName>
    <definedName name="_MOM4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r">#REF!</definedName>
    <definedName name="_r4r" hidden="1">{"via1",#N/A,TRUE,"general";"via2",#N/A,TRUE,"general";"via3",#N/A,TRUE,"general"}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[3]INV!$A$12:$D$15</definedName>
    <definedName name="_SBC3">[3]INV!$F$12:$I$15</definedName>
    <definedName name="_SBC5">[3]INV!$K$12:$N$15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C212">[7]FLEXIBLE!#REF!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'[8]%AIU'!$F$61</definedName>
    <definedName name="A" localSheetId="1">'[8]%AIU'!$F$61</definedName>
    <definedName name="A" localSheetId="2">'[8]%AIU'!$F$61</definedName>
    <definedName name="A" localSheetId="3">'[8]%AIU'!$F$61</definedName>
    <definedName name="A" localSheetId="4">'[8]%AIU'!$F$61</definedName>
    <definedName name="A" localSheetId="5">'[8]%AIU'!$F$61</definedName>
    <definedName name="A" localSheetId="6">'[8]%AIU'!$F$61</definedName>
    <definedName name="A" localSheetId="7">'[8]%AIU'!$F$61</definedName>
    <definedName name="A" localSheetId="8">'[8]%AIU'!$F$61</definedName>
    <definedName name="A" localSheetId="9">'[8]%AIU'!$F$61</definedName>
    <definedName name="A" localSheetId="10">'[8]%AIU'!$F$61</definedName>
    <definedName name="A" localSheetId="11">'[8]%AIU'!$F$61</definedName>
    <definedName name="A" localSheetId="12">'[8]%AIU'!$F$61</definedName>
    <definedName name="A" localSheetId="13">'[8]%AIU'!$F$61</definedName>
    <definedName name="A" localSheetId="14">'[8]%AIU'!$F$61</definedName>
    <definedName name="A" localSheetId="15">'[8]%AIU'!$F$61</definedName>
    <definedName name="A" localSheetId="16">'[8]%AIU'!$F$61</definedName>
    <definedName name="A" localSheetId="17">'[8]%AIU'!$F$61</definedName>
    <definedName name="A" localSheetId="18">'[8]%AIU'!$F$61</definedName>
    <definedName name="A" localSheetId="19">'[8]%AIU'!$F$61</definedName>
    <definedName name="A" localSheetId="20">'[8]%AIU'!$F$61</definedName>
    <definedName name="A" localSheetId="21">'[8]%AIU'!$F$61</definedName>
    <definedName name="A" localSheetId="22">'[8]%AIU'!$F$61</definedName>
    <definedName name="A" localSheetId="23">'[8]%AIU'!$F$61</definedName>
    <definedName name="a">#REF!</definedName>
    <definedName name="A._PRODUCCION">[9]GP05!#REF!</definedName>
    <definedName name="A.1">#REF!</definedName>
    <definedName name="A.PISOS">[6]PRESUP!#REF!</definedName>
    <definedName name="A.PROGRAMA">#REF!</definedName>
    <definedName name="A.PROPONENTE">#REF!</definedName>
    <definedName name="A_IMPRESIÓN_IM" localSheetId="0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 localSheetId="7">#REF!</definedName>
    <definedName name="A_IMPRESIÓN_IM" localSheetId="8">#REF!</definedName>
    <definedName name="A_IMPRESIÓN_IM" localSheetId="9">#REF!</definedName>
    <definedName name="A_IMPRESIÓN_IM" localSheetId="10">#REF!</definedName>
    <definedName name="A_IMPRESIÓN_IM" localSheetId="11">#REF!</definedName>
    <definedName name="A_IMPRESIÓN_IM" localSheetId="12">#REF!</definedName>
    <definedName name="A_IMPRESIÓN_IM" localSheetId="13">#REF!</definedName>
    <definedName name="A_IMPRESIÓN_IM" localSheetId="14">#REF!</definedName>
    <definedName name="A_IMPRESIÓN_IM" localSheetId="15">#REF!</definedName>
    <definedName name="A_IMPRESIÓN_IM" localSheetId="16">#REF!</definedName>
    <definedName name="A_IMPRESIÓN_IM" localSheetId="17">#REF!</definedName>
    <definedName name="A_IMPRESIÓN_IM" localSheetId="18">#REF!</definedName>
    <definedName name="A_IMPRESIÓN_IM" localSheetId="19">#REF!</definedName>
    <definedName name="A_IMPRESIÓN_IM" localSheetId="20">#REF!</definedName>
    <definedName name="A_IMPRESIÓN_IM" localSheetId="21">#REF!</definedName>
    <definedName name="A_IMPRESIÓN_IM" localSheetId="22">#REF!</definedName>
    <definedName name="A_IMPRESIÓN_IM" localSheetId="23">#REF!</definedName>
    <definedName name="A_impresión_IM">#REF!</definedName>
    <definedName name="A_impresión_IM_2">#REF!</definedName>
    <definedName name="A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_1" hidden="1">{#N/A,#N/A,TRUE,"INGENIERIA";#N/A,#N/A,TRUE,"COMPRAS";#N/A,#N/A,TRUE,"DIRECCION";#N/A,#N/A,TRUE,"RESUMEN"}</definedName>
    <definedName name="AAA" localSheetId="0">[10]CUADRILLAS!$J$16:$J$40</definedName>
    <definedName name="AAA" localSheetId="1">[10]CUADRILLAS!$J$16:$J$40</definedName>
    <definedName name="AAA" localSheetId="2">[10]CUADRILLAS!$J$16:$J$40</definedName>
    <definedName name="AAA" localSheetId="3">[10]CUADRILLAS!$J$16:$J$40</definedName>
    <definedName name="AAA" localSheetId="4">[10]CUADRILLAS!$J$16:$J$40</definedName>
    <definedName name="AAA" localSheetId="5">[10]CUADRILLAS!$J$16:$J$40</definedName>
    <definedName name="AAA" localSheetId="6">[10]CUADRILLAS!$J$16:$J$40</definedName>
    <definedName name="AAA" localSheetId="7">[10]CUADRILLAS!$J$16:$J$40</definedName>
    <definedName name="AAA" localSheetId="8">[10]CUADRILLAS!$J$16:$J$40</definedName>
    <definedName name="AAA" localSheetId="9">[10]CUADRILLAS!$J$16:$J$40</definedName>
    <definedName name="AAA" localSheetId="10">[10]CUADRILLAS!$J$16:$J$40</definedName>
    <definedName name="AAA" localSheetId="11">[10]CUADRILLAS!$J$16:$J$40</definedName>
    <definedName name="AAA" localSheetId="12">[10]CUADRILLAS!$J$16:$J$40</definedName>
    <definedName name="AAA" localSheetId="13">[10]CUADRILLAS!$J$16:$J$40</definedName>
    <definedName name="AAA" localSheetId="14">[10]CUADRILLAS!$J$16:$J$40</definedName>
    <definedName name="AAA" localSheetId="15">[10]CUADRILLAS!$J$16:$J$40</definedName>
    <definedName name="AAA" localSheetId="16">[10]CUADRILLAS!$J$16:$J$40</definedName>
    <definedName name="AAA" localSheetId="17">[10]CUADRILLAS!$J$16:$J$40</definedName>
    <definedName name="AAA" localSheetId="18">[10]CUADRILLAS!$J$16:$J$40</definedName>
    <definedName name="AAA" localSheetId="19">[10]CUADRILLAS!$J$16:$J$40</definedName>
    <definedName name="AAA" localSheetId="20">[10]CUADRILLAS!$J$16:$J$40</definedName>
    <definedName name="AAA" localSheetId="21">[10]CUADRILLAS!$J$16:$J$40</definedName>
    <definedName name="AAA" localSheetId="22">[10]CUADRILLAS!$J$16:$J$40</definedName>
    <definedName name="AAA" localSheetId="23">[10]CUADRILLAS!$J$16:$J$40</definedName>
    <definedName name="AAA">#REF!</definedName>
    <definedName name="AAAA">'[11]PU (2)'!$F$10</definedName>
    <definedName name="AAAAA">#REF!</definedName>
    <definedName name="aaaaaaaa">#REF!</definedName>
    <definedName name="AAAAAAAAAA">#REF!</definedName>
    <definedName name="aaaaaaaaaaaaaaaaaa">#REF!</definedName>
    <definedName name="AAAAAAAAAAAAAAAAAAAA">#REF!</definedName>
    <definedName name="AAAAAAAAAAAAAAAAAAFFFFFFFFFFFFFFF">#REF!</definedName>
    <definedName name="aaaaas" hidden="1">{"TAB1",#N/A,TRUE,"GENERAL";"TAB2",#N/A,TRUE,"GENERAL";"TAB3",#N/A,TRUE,"GENERAL";"TAB4",#N/A,TRUE,"GENERAL";"TAB5",#N/A,TRUE,"GENERAL"}</definedName>
    <definedName name="AAC">[3]AASHTO!$A$14:$F$17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">#REF!</definedName>
    <definedName name="abc">#REF!</definedName>
    <definedName name="ABCD" hidden="1">#REF!</definedName>
    <definedName name="ABCDE" hidden="1">#REF!</definedName>
    <definedName name="ABG">[3]AASHTO!$A$2:$F$5</definedName>
    <definedName name="ABR">#REF!</definedName>
    <definedName name="absc" localSheetId="0">[12]!absc</definedName>
    <definedName name="absc" localSheetId="1">[12]!absc</definedName>
    <definedName name="absc" localSheetId="2">[12]!absc</definedName>
    <definedName name="absc" localSheetId="3">[12]!absc</definedName>
    <definedName name="absc" localSheetId="4">[12]!absc</definedName>
    <definedName name="absc" localSheetId="5">[12]!absc</definedName>
    <definedName name="absc" localSheetId="6">[12]!absc</definedName>
    <definedName name="absc" localSheetId="7">[12]!absc</definedName>
    <definedName name="absc" localSheetId="8">[12]!absc</definedName>
    <definedName name="absc" localSheetId="9">[12]!absc</definedName>
    <definedName name="absc" localSheetId="10">[12]!absc</definedName>
    <definedName name="absc" localSheetId="11">[12]!absc</definedName>
    <definedName name="absc" localSheetId="12">[12]!absc</definedName>
    <definedName name="absc" localSheetId="13">[12]!absc</definedName>
    <definedName name="absc" localSheetId="14">[12]!absc</definedName>
    <definedName name="absc" localSheetId="15">[12]!absc</definedName>
    <definedName name="absc" localSheetId="16">[12]!absc</definedName>
    <definedName name="absc" localSheetId="17">[12]!absc</definedName>
    <definedName name="absc" localSheetId="18">[12]!absc</definedName>
    <definedName name="absc" localSheetId="19">[12]!absc</definedName>
    <definedName name="absc" localSheetId="20">[12]!absc</definedName>
    <definedName name="absc" localSheetId="21">[12]!absc</definedName>
    <definedName name="absc" localSheetId="22">[12]!absc</definedName>
    <definedName name="absc" localSheetId="23">[12]!absc</definedName>
    <definedName name="absc" localSheetId="25">[12]!absc</definedName>
    <definedName name="absc" localSheetId="26">[12]!absc</definedName>
    <definedName name="absc" localSheetId="27">[12]!absc</definedName>
    <definedName name="absc" localSheetId="29">[12]!absc</definedName>
    <definedName name="absc" localSheetId="30">[12]!absc</definedName>
    <definedName name="absc" localSheetId="31">[12]!absc</definedName>
    <definedName name="absc" localSheetId="32">[12]!absc</definedName>
    <definedName name="absc" localSheetId="33">[12]!absc</definedName>
    <definedName name="absc" localSheetId="34">[12]!absc</definedName>
    <definedName name="absc" localSheetId="35">[12]!absc</definedName>
    <definedName name="absc" localSheetId="36">[12]!absc</definedName>
    <definedName name="absc" localSheetId="37">[12]!absc</definedName>
    <definedName name="absc" localSheetId="38">[12]!absc</definedName>
    <definedName name="absc" localSheetId="39">[12]!absc</definedName>
    <definedName name="absc" localSheetId="40">[12]!absc</definedName>
    <definedName name="absc" localSheetId="41">[12]!absc</definedName>
    <definedName name="absc" localSheetId="42">[12]!absc</definedName>
    <definedName name="absc" localSheetId="43">[12]!absc</definedName>
    <definedName name="absc" localSheetId="44">[12]!absc</definedName>
    <definedName name="absc" localSheetId="45">[12]!absc</definedName>
    <definedName name="absc" localSheetId="46">[12]!absc</definedName>
    <definedName name="absc" localSheetId="47">[12]!absc</definedName>
    <definedName name="absc" localSheetId="48">[12]!absc</definedName>
    <definedName name="absc" localSheetId="49">[12]!absc</definedName>
    <definedName name="absc" localSheetId="50">[12]!absc</definedName>
    <definedName name="absc">[12]!absc</definedName>
    <definedName name="AC">#N/A</definedName>
    <definedName name="ACALZADA">#REF!</definedName>
    <definedName name="ACCERAMICOS">[6]PRESUP!#REF!</definedName>
    <definedName name="AccessDatabase" hidden="1">"A:\SAIN.mdb"</definedName>
    <definedName name="acciones">#REF!</definedName>
    <definedName name="ACERO37">#REF!</definedName>
    <definedName name="ACERO40">[13]Materiales!$C$5</definedName>
    <definedName name="ACERO60">#REF!</definedName>
    <definedName name="ACT">'[14]CUAD-DIURNA'!#REF!</definedName>
    <definedName name="ACTAAJUSTE3" hidden="1">{"via1",#N/A,TRUE,"general";"via2",#N/A,TRUE,"general";"via3",#N/A,TRUE,"general"}</definedName>
    <definedName name="ACTIVIDAD">#REF!</definedName>
    <definedName name="ACTIVIDADES" localSheetId="0">[10]ACTIVIDADES!$A$3:$I$1285</definedName>
    <definedName name="ACTIVIDADES" localSheetId="1">[10]ACTIVIDADES!$A$3:$I$1285</definedName>
    <definedName name="ACTIVIDADES" localSheetId="2">[10]ACTIVIDADES!$A$3:$I$1285</definedName>
    <definedName name="ACTIVIDADES" localSheetId="3">[10]ACTIVIDADES!$A$3:$I$1285</definedName>
    <definedName name="ACTIVIDADES" localSheetId="4">[10]ACTIVIDADES!$A$3:$I$1285</definedName>
    <definedName name="ACTIVIDADES" localSheetId="5">[10]ACTIVIDADES!$A$3:$I$1285</definedName>
    <definedName name="ACTIVIDADES" localSheetId="6">[10]ACTIVIDADES!$A$3:$I$1285</definedName>
    <definedName name="ACTIVIDADES" localSheetId="7">[10]ACTIVIDADES!$A$3:$I$1285</definedName>
    <definedName name="ACTIVIDADES" localSheetId="8">[10]ACTIVIDADES!$A$3:$I$1285</definedName>
    <definedName name="ACTIVIDADES" localSheetId="9">[10]ACTIVIDADES!$A$3:$I$1285</definedName>
    <definedName name="ACTIVIDADES" localSheetId="10">[10]ACTIVIDADES!$A$3:$I$1285</definedName>
    <definedName name="ACTIVIDADES" localSheetId="11">[10]ACTIVIDADES!$A$3:$I$1285</definedName>
    <definedName name="ACTIVIDADES" localSheetId="12">[10]ACTIVIDADES!$A$3:$I$1285</definedName>
    <definedName name="ACTIVIDADES" localSheetId="13">[10]ACTIVIDADES!$A$3:$I$1285</definedName>
    <definedName name="ACTIVIDADES" localSheetId="14">[10]ACTIVIDADES!$A$3:$I$1285</definedName>
    <definedName name="ACTIVIDADES" localSheetId="15">[10]ACTIVIDADES!$A$3:$I$1285</definedName>
    <definedName name="ACTIVIDADES" localSheetId="16">[10]ACTIVIDADES!$A$3:$I$1285</definedName>
    <definedName name="ACTIVIDADES" localSheetId="17">[10]ACTIVIDADES!$A$3:$I$1285</definedName>
    <definedName name="ACTIVIDADES" localSheetId="18">[10]ACTIVIDADES!$A$3:$I$1285</definedName>
    <definedName name="ACTIVIDADES" localSheetId="19">[10]ACTIVIDADES!$A$3:$I$1285</definedName>
    <definedName name="ACTIVIDADES" localSheetId="20">[10]ACTIVIDADES!$A$3:$I$1285</definedName>
    <definedName name="ACTIVIDADES" localSheetId="21">[10]ACTIVIDADES!$A$3:$I$1285</definedName>
    <definedName name="ACTIVIDADES" localSheetId="22">[10]ACTIVIDADES!$A$3:$I$1285</definedName>
    <definedName name="ACTIVIDADES" localSheetId="23">[10]ACTIVIDADES!$A$3:$I$1285</definedName>
    <definedName name="ACTIVIDADES" comment="Items">#REF!</definedName>
    <definedName name="AD">#REF!</definedName>
    <definedName name="ADAPMACHO">[13]Materiales!$C$7</definedName>
    <definedName name="ADAPTERMINAL">[13]Materiales!$C$8</definedName>
    <definedName name="ADFGSDB" hidden="1">{"via1",#N/A,TRUE,"general";"via2",#N/A,TRUE,"general";"via3",#N/A,TRUE,"general"}</definedName>
    <definedName name="ADMON">'[15]Formulario N° 4'!$F$129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FGEWSARG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dsgg" hidden="1">{"via1",#N/A,TRUE,"general";"via2",#N/A,TRUE,"general";"via3",#N/A,TRUE,"general"}</definedName>
    <definedName name="AGO">#REF!</definedName>
    <definedName name="AGUA">[13]Materiales!$C$9</definedName>
    <definedName name="aiu">#REF!</definedName>
    <definedName name="ALAMBRE12">[13]Materiales!$C$10</definedName>
    <definedName name="ALAMBRE18">[13]Materiales!$C$11</definedName>
    <definedName name="ALCANCE">#REF!</definedName>
    <definedName name="Alcance.">'[16]Plan auditoría'!$C$5</definedName>
    <definedName name="Alcance1">'[17]Plan auditoría'!$C$7</definedName>
    <definedName name="ALICIA">#REF!</definedName>
    <definedName name="AMBIENTAL" localSheetId="0">#REF!</definedName>
    <definedName name="AMBIENTAL" localSheetId="1">#REF!</definedName>
    <definedName name="AMBIENTAL" localSheetId="2">#REF!</definedName>
    <definedName name="AMBIENTAL" localSheetId="3">#REF!</definedName>
    <definedName name="AMBIENTAL" localSheetId="4">#REF!</definedName>
    <definedName name="AMBIENTAL" localSheetId="5">#REF!</definedName>
    <definedName name="AMBIENTAL" localSheetId="6">#REF!</definedName>
    <definedName name="AMBIENTAL" localSheetId="7">#REF!</definedName>
    <definedName name="AMBIENTAL" localSheetId="8">#REF!</definedName>
    <definedName name="AMBIENTAL" localSheetId="9">#REF!</definedName>
    <definedName name="AMBIENTAL" localSheetId="10">#REF!</definedName>
    <definedName name="AMBIENTAL" localSheetId="11">#REF!</definedName>
    <definedName name="AMBIENTAL" localSheetId="12">#REF!</definedName>
    <definedName name="AMBIENTAL" localSheetId="13">#REF!</definedName>
    <definedName name="AMBIENTAL" localSheetId="14">#REF!</definedName>
    <definedName name="AMBIENTAL" localSheetId="15">#REF!</definedName>
    <definedName name="AMBIENTAL" localSheetId="16">#REF!</definedName>
    <definedName name="AMBIENTAL" localSheetId="17">#REF!</definedName>
    <definedName name="AMBIENTAL" localSheetId="18">#REF!</definedName>
    <definedName name="AMBIENTAL" localSheetId="19">#REF!</definedName>
    <definedName name="AMBIENTAL" localSheetId="20">#REF!</definedName>
    <definedName name="AMBIENTAL" localSheetId="21">#REF!</definedName>
    <definedName name="AMBIENTAL" localSheetId="22">#REF!</definedName>
    <definedName name="AMBIENTAL" localSheetId="23">#REF!</definedName>
    <definedName name="AMBIENTAL">#REF!</definedName>
    <definedName name="AMENAZAS">#REF!</definedName>
    <definedName name="ANABANCO">'[18]ANALISIS RESUMIDOS'!$A$2:$D$2609</definedName>
    <definedName name="ANALISIS__DE__PRECIOS__UNITARIOS">#REF!</definedName>
    <definedName name="anscount" hidden="1">1</definedName>
    <definedName name="anterior">'[19]Plan auditoría'!$D$12:$D$22</definedName>
    <definedName name="ANTI">#REF!</definedName>
    <definedName name="ANTIC">'[20]1'!#REF!</definedName>
    <definedName name="APR">[21]dts!$B$25</definedName>
    <definedName name="APU" localSheetId="0">'[22]LISTADO PRECIOS'!$A$2:$D$577</definedName>
    <definedName name="APU" localSheetId="1">'[22]LISTADO PRECIOS'!$A$2:$D$577</definedName>
    <definedName name="APU" localSheetId="2">'[22]LISTADO PRECIOS'!$A$2:$D$577</definedName>
    <definedName name="APU" localSheetId="3">'[22]LISTADO PRECIOS'!$A$2:$D$577</definedName>
    <definedName name="APU" localSheetId="4">'[22]LISTADO PRECIOS'!$A$2:$D$577</definedName>
    <definedName name="APU" localSheetId="5">'[22]LISTADO PRECIOS'!$A$2:$D$577</definedName>
    <definedName name="APU" localSheetId="6">'[22]LISTADO PRECIOS'!$A$2:$D$577</definedName>
    <definedName name="APU" localSheetId="7">'[22]LISTADO PRECIOS'!$A$2:$D$577</definedName>
    <definedName name="APU" localSheetId="8">'[22]LISTADO PRECIOS'!$A$2:$D$577</definedName>
    <definedName name="APU" localSheetId="9">'[22]LISTADO PRECIOS'!$A$2:$D$577</definedName>
    <definedName name="APU" localSheetId="10">'[22]LISTADO PRECIOS'!$A$2:$D$577</definedName>
    <definedName name="APU" localSheetId="11">'[22]LISTADO PRECIOS'!$A$2:$D$577</definedName>
    <definedName name="APU" localSheetId="12">'[22]LISTADO PRECIOS'!$A$2:$D$577</definedName>
    <definedName name="APU" localSheetId="13">'[22]LISTADO PRECIOS'!$A$2:$D$577</definedName>
    <definedName name="APU" localSheetId="14">'[22]LISTADO PRECIOS'!$A$2:$D$577</definedName>
    <definedName name="APU" localSheetId="15">'[22]LISTADO PRECIOS'!$A$2:$D$577</definedName>
    <definedName name="APU" localSheetId="16">'[22]LISTADO PRECIOS'!$A$2:$D$577</definedName>
    <definedName name="APU" localSheetId="17">'[22]LISTADO PRECIOS'!$A$2:$D$577</definedName>
    <definedName name="APU" localSheetId="18">'[22]LISTADO PRECIOS'!$A$2:$D$577</definedName>
    <definedName name="APU" localSheetId="19">'[22]LISTADO PRECIOS'!$A$2:$D$577</definedName>
    <definedName name="APU" localSheetId="20">'[22]LISTADO PRECIOS'!$A$2:$D$577</definedName>
    <definedName name="APU" localSheetId="21">'[22]LISTADO PRECIOS'!$A$2:$D$577</definedName>
    <definedName name="APU" localSheetId="22">'[22]LISTADO PRECIOS'!$A$2:$D$577</definedName>
    <definedName name="APU" localSheetId="23">'[22]LISTADO PRECIOS'!$A$2:$D$577</definedName>
    <definedName name="APU">[23]MATERIALES!$A$10:$A$12</definedName>
    <definedName name="APU10.1">[6]ANALISIS!#REF!</definedName>
    <definedName name="APU100.1">[6]ANALISIS!#REF!</definedName>
    <definedName name="APU101.1">[6]ANALISIS!#REF!</definedName>
    <definedName name="APU103.1">[6]ANALISIS!#REF!</definedName>
    <definedName name="APU108.1">[6]ANALISIS!#REF!</definedName>
    <definedName name="APU110.1">[6]ANALISIS!#REF!</definedName>
    <definedName name="APU111.1">[6]ANALISIS!#REF!</definedName>
    <definedName name="APU112.1">[6]ANALISIS!#REF!</definedName>
    <definedName name="APU113.1">[6]ANALISIS!#REF!</definedName>
    <definedName name="APU119.1">[6]ANALISIS!#REF!</definedName>
    <definedName name="APU12.1">[6]ANALISIS!#REF!</definedName>
    <definedName name="APU120.1">[6]ANALISIS!#REF!</definedName>
    <definedName name="APU121.1">[6]ANALISIS!#REF!</definedName>
    <definedName name="APU124.1">[6]ANALISIS!#REF!</definedName>
    <definedName name="APU125.1">[6]ANALISIS!#REF!</definedName>
    <definedName name="APU135.1">[6]ANALISIS!#REF!</definedName>
    <definedName name="APU137.1">[6]ANALISIS!#REF!</definedName>
    <definedName name="APU138.1">[6]ANALISIS!#REF!</definedName>
    <definedName name="APU139.1">[6]ANALISIS!#REF!</definedName>
    <definedName name="APU140.1">[6]ANALISIS!#REF!</definedName>
    <definedName name="APU141.1">[6]ANALISIS!#REF!</definedName>
    <definedName name="APU142.1">[6]ANALISIS!#REF!</definedName>
    <definedName name="APU143.1">[6]ANALISIS!#REF!</definedName>
    <definedName name="APU144.1">[6]ANALISIS!#REF!</definedName>
    <definedName name="APU145.1">[6]ANALISIS!#REF!</definedName>
    <definedName name="APU146.1">[6]ANALISIS!#REF!</definedName>
    <definedName name="APU147.1">[6]ANALISIS!#REF!</definedName>
    <definedName name="APU148.1">[6]ANALISIS!#REF!</definedName>
    <definedName name="APU149.1">[6]ANALISIS!#REF!</definedName>
    <definedName name="APU150.1">[6]ANALISIS!#REF!</definedName>
    <definedName name="APU151.1">[6]ANALISIS!#REF!</definedName>
    <definedName name="APU153.1">[6]ANALISIS!#REF!</definedName>
    <definedName name="APU155.1">[6]ANALISIS!#REF!</definedName>
    <definedName name="APU156.1">[6]ANALISIS!#REF!</definedName>
    <definedName name="APU157.1">[6]ANALISIS!#REF!</definedName>
    <definedName name="APU158.1">[6]ANALISIS!#REF!</definedName>
    <definedName name="APU159.1">[6]ANALISIS!#REF!</definedName>
    <definedName name="APU16.1">[6]ANALISIS!#REF!</definedName>
    <definedName name="APU160.1">[6]ANALISIS!#REF!</definedName>
    <definedName name="APU161.1">[6]ANALISIS!#REF!</definedName>
    <definedName name="APU162.1">[6]ANALISIS!#REF!</definedName>
    <definedName name="APU163.1">[6]ANALISIS!#REF!</definedName>
    <definedName name="APU164.1">[6]ANALISIS!#REF!</definedName>
    <definedName name="APU165.1">[6]ANALISIS!#REF!</definedName>
    <definedName name="APU166.1">[6]ANALISIS!#REF!</definedName>
    <definedName name="APU168.1">[6]ANALISIS!#REF!</definedName>
    <definedName name="APU169.1">[6]ANALISIS!#REF!</definedName>
    <definedName name="APU17.1">[6]ANALISIS!#REF!</definedName>
    <definedName name="APU176.1">[6]ANALISIS!#REF!</definedName>
    <definedName name="APU177.1">[6]ANALISIS!#REF!</definedName>
    <definedName name="APU178.1">[6]ANALISIS!#REF!</definedName>
    <definedName name="APU18.1">[6]ANALISIS!#REF!</definedName>
    <definedName name="APU183.1">[6]ANALISIS!#REF!</definedName>
    <definedName name="APU184.1">[6]ANALISIS!#REF!</definedName>
    <definedName name="APU186.1">[6]ANALISIS!#REF!</definedName>
    <definedName name="APU187.1">[6]ANALISIS!#REF!</definedName>
    <definedName name="APU188.1">[6]ANALISIS!#REF!</definedName>
    <definedName name="APU191.1">[6]ANALISIS!#REF!</definedName>
    <definedName name="apu192.1">[6]ANALISIS!#REF!</definedName>
    <definedName name="APU194.1">[6]ANALISIS!#REF!</definedName>
    <definedName name="APU195.1">[6]ANALISIS!#REF!</definedName>
    <definedName name="APU196.1">[6]ANALISIS!#REF!</definedName>
    <definedName name="APU197.1">[6]ANALISIS!#REF!</definedName>
    <definedName name="APU198.1">[6]ANALISIS!#REF!</definedName>
    <definedName name="APU199.1">[6]ANALISIS!#REF!</definedName>
    <definedName name="APU20.1">[6]ANALISIS!#REF!</definedName>
    <definedName name="APU200.1">[6]ANALISIS!#REF!</definedName>
    <definedName name="APU201.1">[6]ANALISIS!#REF!</definedName>
    <definedName name="APU202.1">[6]ANALISIS!#REF!</definedName>
    <definedName name="APU203.1">[6]ANALISIS!#REF!</definedName>
    <definedName name="APU204.1">[6]ANALISIS!#REF!</definedName>
    <definedName name="APU205.1">[6]ANALISIS!#REF!</definedName>
    <definedName name="APU206.1">[6]ANALISIS!#REF!</definedName>
    <definedName name="APU207.1">[6]ANALISIS!#REF!</definedName>
    <definedName name="APU208.1">[6]ANALISIS!#REF!</definedName>
    <definedName name="APU21.1">[6]ANALISIS!#REF!</definedName>
    <definedName name="APU22.1">[6]ANALISIS!#REF!</definedName>
    <definedName name="APU23.1">[6]ANALISIS!#REF!</definedName>
    <definedName name="APU24.1">[6]ANALISIS!#REF!</definedName>
    <definedName name="APU25.1">[6]ANALISIS!#REF!</definedName>
    <definedName name="APU27.1">[6]ANALISIS!#REF!</definedName>
    <definedName name="APU28.1">[6]ANALISIS!#REF!</definedName>
    <definedName name="APU29.1">[6]ANALISIS!#REF!</definedName>
    <definedName name="APU30.1">[6]ANALISIS!#REF!</definedName>
    <definedName name="APU33.1">[6]ANALISIS!#REF!</definedName>
    <definedName name="APU34.1">[6]ANALISIS!#REF!</definedName>
    <definedName name="APU36.1">[6]ANALISIS!#REF!</definedName>
    <definedName name="APU37.1">[6]ANALISIS!#REF!</definedName>
    <definedName name="APU39.1">[6]ANALISIS!#REF!</definedName>
    <definedName name="APU4.1">[6]ANALISIS!#REF!</definedName>
    <definedName name="APU40.1">[6]ANALISIS!#REF!</definedName>
    <definedName name="APU41.1">[6]ANALISIS!#REF!</definedName>
    <definedName name="APU42.1">[6]ANALISIS!#REF!</definedName>
    <definedName name="APU43.1">[6]ANALISIS!#REF!</definedName>
    <definedName name="APU44.1">[6]ANALISIS!#REF!</definedName>
    <definedName name="APU45.1">[6]ANALISIS!#REF!</definedName>
    <definedName name="APU46.1">[6]ANALISIS!#REF!</definedName>
    <definedName name="APU48.1">[6]ANALISIS!#REF!</definedName>
    <definedName name="APU49.1">[6]ANALISIS!#REF!</definedName>
    <definedName name="APU5.1">[6]ANALISIS!#REF!</definedName>
    <definedName name="APU50.1">[6]ANALISIS!#REF!</definedName>
    <definedName name="APU52.1">[6]ANALISIS!#REF!</definedName>
    <definedName name="APU53.1">[6]ANALISIS!#REF!</definedName>
    <definedName name="APU54.1">[6]ANALISIS!#REF!</definedName>
    <definedName name="APU58.1">[6]ANALISIS!#REF!</definedName>
    <definedName name="APU6.1">[6]ANALISIS!#REF!</definedName>
    <definedName name="APU66.1">[6]ANALISIS!#REF!</definedName>
    <definedName name="APU68.1">[6]ANALISIS!#REF!</definedName>
    <definedName name="APU69.1">[6]ANALISIS!#REF!</definedName>
    <definedName name="APU7.1">[6]ANALISIS!#REF!</definedName>
    <definedName name="APU72.1">[6]ANALISIS!#REF!</definedName>
    <definedName name="APU73.1">[6]ANALISIS!#REF!</definedName>
    <definedName name="APU74.1">[6]ANALISIS!#REF!</definedName>
    <definedName name="APU75.1">[6]ANALISIS!#REF!</definedName>
    <definedName name="APU77.1">[6]ANALISIS!#REF!</definedName>
    <definedName name="APU78.1">[6]ANALISIS!#REF!</definedName>
    <definedName name="APU79.1">[6]ANALISIS!#REF!</definedName>
    <definedName name="APU80.1">[6]ANALISIS!#REF!</definedName>
    <definedName name="APU81.1">[6]ANALISIS!#REF!</definedName>
    <definedName name="APU82.1">[6]ANALISIS!#REF!</definedName>
    <definedName name="APU83.1">[6]ANALISIS!#REF!</definedName>
    <definedName name="APU84.1">[6]ANALISIS!#REF!</definedName>
    <definedName name="APU86.1">[6]ANALISIS!#REF!</definedName>
    <definedName name="APU89.1">[6]ANALISIS!#REF!</definedName>
    <definedName name="APU9.1">[6]ANALISIS!#REF!</definedName>
    <definedName name="APU91.1">[6]ANALISIS!#REF!</definedName>
    <definedName name="APU92.1">[6]ANALISIS!#REF!</definedName>
    <definedName name="APU94.1">[6]ANALISIS!#REF!</definedName>
    <definedName name="APU95.1">[6]ANALISIS!#REF!</definedName>
    <definedName name="APUS">[24]APUS.LIST!$A$1:$D$422</definedName>
    <definedName name="aqaq" hidden="1">{"TAB1",#N/A,TRUE,"GENERAL";"TAB2",#N/A,TRUE,"GENERAL";"TAB3",#N/A,TRUE,"GENERAL";"TAB4",#N/A,TRUE,"GENERAL";"TAB5",#N/A,TRUE,"GENERAL"}</definedName>
    <definedName name="area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_xlnm.Extract">#REF!</definedName>
    <definedName name="_xlnm.Print_Area" localSheetId="0">'1.4'!$A$1:$M$44</definedName>
    <definedName name="_xlnm.Print_Area" localSheetId="1">'1.5'!$A$1:$M$44</definedName>
    <definedName name="_xlnm.Print_Area" localSheetId="2">'1.6'!$A$1:$M$44</definedName>
    <definedName name="_xlnm.Print_Area" localSheetId="3">'2.4'!$A$1:$M$44</definedName>
    <definedName name="_xlnm.Print_Area" localSheetId="4">'2.5'!$A$1:$M$44</definedName>
    <definedName name="_xlnm.Print_Area" localSheetId="5">'2.6'!$A$1:$M$44</definedName>
    <definedName name="_xlnm.Print_Area" localSheetId="6">'3.2'!$A$1:$M$44</definedName>
    <definedName name="_xlnm.Print_Area" localSheetId="7">'3.3'!$A$1:$M$44</definedName>
    <definedName name="_xlnm.Print_Area" localSheetId="8">'3.4'!$A$1:$M$44</definedName>
    <definedName name="_xlnm.Print_Area" localSheetId="9">'3.5'!$A$1:$M$44</definedName>
    <definedName name="_xlnm.Print_Area" localSheetId="10">'3.6'!$A$1:$M$44</definedName>
    <definedName name="_xlnm.Print_Area" localSheetId="11">'4.5'!$A$1:$M$44</definedName>
    <definedName name="_xlnm.Print_Area" localSheetId="12">'4.6'!$A$1:$M$44</definedName>
    <definedName name="_xlnm.Print_Area" localSheetId="13">'5.1'!$A$1:$M$44</definedName>
    <definedName name="_xlnm.Print_Area" localSheetId="14">'5.2'!$A$1:$M$44</definedName>
    <definedName name="_xlnm.Print_Area" localSheetId="15">'5.3'!$A$1:$M$44</definedName>
    <definedName name="_xlnm.Print_Area" localSheetId="16">'5.4'!$A$1:$M$44</definedName>
    <definedName name="_xlnm.Print_Area" localSheetId="17">'5.5'!$A$1:$M$44</definedName>
    <definedName name="_xlnm.Print_Area" localSheetId="18">'5.6'!$A$1:$M$44</definedName>
    <definedName name="_xlnm.Print_Area" localSheetId="19">'6.2'!$A$1:$M$44</definedName>
    <definedName name="_xlnm.Print_Area" localSheetId="20">'6.3'!$A$1:$M$44</definedName>
    <definedName name="_xlnm.Print_Area" localSheetId="21">'6.4'!$A$1:$M$44</definedName>
    <definedName name="_xlnm.Print_Area" localSheetId="22">'6.5'!$A$1:$M$44</definedName>
    <definedName name="_xlnm.Print_Area" localSheetId="23">'6.6'!$A$1:$M$44</definedName>
    <definedName name="_xlnm.Print_Area" localSheetId="25">'APU CAP 1 ITEM-1.4'!$B$1:$H$51</definedName>
    <definedName name="_xlnm.Print_Area" localSheetId="26">'APU CAP 1 ITEM-1.5'!$B$1:$H$51</definedName>
    <definedName name="_xlnm.Print_Area" localSheetId="27">'APU CAP 1 ITEM-1.6'!$B$1:$H$51</definedName>
    <definedName name="_xlnm.Print_Area" localSheetId="29">'APU CAP 2 ITEM- 2.4'!$B$1:$H$51</definedName>
    <definedName name="_xlnm.Print_Area" localSheetId="30">'APU CAP 2 ITEM- 2.5'!$B$1:$H$51</definedName>
    <definedName name="_xlnm.Print_Area" localSheetId="31">'APU CAP 2 ITEM- 2.6'!$B$1:$H$51</definedName>
    <definedName name="_xlnm.Print_Area" localSheetId="32">'APU CAP 3 ITEM- 3.2'!$B$1:$H$51</definedName>
    <definedName name="_xlnm.Print_Area" localSheetId="33">'APU CAP 3 ITEM- 3.3'!$B$1:$H$51</definedName>
    <definedName name="_xlnm.Print_Area" localSheetId="34">'APU CAP 3 ITEM- 3.4'!$B$1:$H$51</definedName>
    <definedName name="_xlnm.Print_Area" localSheetId="35">'APU CAP 3 ITEM- 3.5'!$B$1:$H$51</definedName>
    <definedName name="_xlnm.Print_Area" localSheetId="36">'APU CAP 3 ITEM- 3.6'!$B$1:$H$51</definedName>
    <definedName name="_xlnm.Print_Area" localSheetId="37">'APU CAP 4 ITEM- 4.2'!$B$1:$H$51</definedName>
    <definedName name="_xlnm.Print_Area" localSheetId="38">'APU CAP 4 ITEM- 4.5'!$B$1:$H$51</definedName>
    <definedName name="_xlnm.Print_Area" localSheetId="39">'APU CAP 4 ITEM- 4.6'!$B$1:$H$51</definedName>
    <definedName name="_xlnm.Print_Area" localSheetId="40">'APU CAP 5 ITEM- 5.1'!$B$1:$H$51</definedName>
    <definedName name="_xlnm.Print_Area" localSheetId="41">'APU CAP 5 ITEM- 5.2'!$B$1:$H$51</definedName>
    <definedName name="_xlnm.Print_Area" localSheetId="42">'APU CAP 5 ITEM- 5.3'!$B$1:$H$51</definedName>
    <definedName name="_xlnm.Print_Area" localSheetId="43">'APU CAP 5 ITEM- 5.4'!$B$1:$H$51</definedName>
    <definedName name="_xlnm.Print_Area" localSheetId="44">'APU CAP 5 ITEM- 5.5'!$B$1:$H$51</definedName>
    <definedName name="_xlnm.Print_Area" localSheetId="45">'APU CAP 5 ITEM- 5.6'!$B$1:$H$51</definedName>
    <definedName name="_xlnm.Print_Area" localSheetId="46">'APU CAP 6 ITEM- 6.2'!$B$1:$H$51</definedName>
    <definedName name="_xlnm.Print_Area" localSheetId="47">'APU CAP 6 ITEM- 6.3'!$B$1:$H$51</definedName>
    <definedName name="_xlnm.Print_Area" localSheetId="48">'APU CAP 6 ITEM- 6.4'!$B$1:$H$51</definedName>
    <definedName name="_xlnm.Print_Area" localSheetId="49">'APU CAP 6 ITEM- 6.5'!$B$1:$H$51</definedName>
    <definedName name="_xlnm.Print_Area" localSheetId="50">'APU CAP 6 ITEM- 6.6'!$B$1:$H$51</definedName>
    <definedName name="_xlnm.Print_Area" localSheetId="28">'PRESUPUESTO '!$B$3:$K$44</definedName>
    <definedName name="_xlnm.Print_Area">#N/A</definedName>
    <definedName name="ARELAL">[5]APU!$G$1096</definedName>
    <definedName name="ARENA">[15]MATERIALES!$D$2</definedName>
    <definedName name="ARENABLANCA">[13]Materiales!$C$13</definedName>
    <definedName name="ASB">[3]AASHTO!$A$8:$F$11</definedName>
    <definedName name="ASD" localSheetId="0">#REF!</definedName>
    <definedName name="ASD" localSheetId="1">#REF!</definedName>
    <definedName name="ASD" localSheetId="2">#REF!</definedName>
    <definedName name="ASD" localSheetId="3">#REF!</definedName>
    <definedName name="ASD" localSheetId="4">#REF!</definedName>
    <definedName name="ASD" localSheetId="5">#REF!</definedName>
    <definedName name="ASD" localSheetId="6">#REF!</definedName>
    <definedName name="ASD" localSheetId="7">#REF!</definedName>
    <definedName name="ASD" localSheetId="8">#REF!</definedName>
    <definedName name="ASD" localSheetId="9">#REF!</definedName>
    <definedName name="ASD" localSheetId="10">#REF!</definedName>
    <definedName name="ASD" localSheetId="11">#REF!</definedName>
    <definedName name="ASD" localSheetId="12">#REF!</definedName>
    <definedName name="ASD" localSheetId="13">#REF!</definedName>
    <definedName name="ASD" localSheetId="14">#REF!</definedName>
    <definedName name="ASD" localSheetId="15">#REF!</definedName>
    <definedName name="ASD" localSheetId="16">#REF!</definedName>
    <definedName name="ASD" localSheetId="17">#REF!</definedName>
    <definedName name="ASD" localSheetId="18">#REF!</definedName>
    <definedName name="ASD" localSheetId="19">#REF!</definedName>
    <definedName name="ASD" localSheetId="20">#REF!</definedName>
    <definedName name="ASD" localSheetId="21">#REF!</definedName>
    <definedName name="ASD" localSheetId="22">#REF!</definedName>
    <definedName name="ASD" localSheetId="23">#REF!</definedName>
    <definedName name="ASD">[25]FLEXIBLE!#REF!</definedName>
    <definedName name="asda">#REF!</definedName>
    <definedName name="asdasd">'[26]POZOS Sanitario'!#REF!</definedName>
    <definedName name="ASDF">#REF!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enerEnCuenta">#REF!</definedName>
    <definedName name="AU">'[27]CIRCUITOS CODENSA'!#REF!</definedName>
    <definedName name="AUDITOR1">#REF!</definedName>
    <definedName name="AUDITOR2">#REF!</definedName>
    <definedName name="AUI">[6]PRESUP!#REF!</definedName>
    <definedName name="AUTOPISTA">'[27]CIRCUITOS CODENSA'!#REF!</definedName>
    <definedName name="AUXILIARES">[28]AUXILIARES!$A$2:$A$4</definedName>
    <definedName name="AUXILIARESTOTAL">[28]AUXILIARES!$A$2:$D$4</definedName>
    <definedName name="auxulio">#REF!</definedName>
    <definedName name="axyzqerojhvdakjdvasdas" hidden="1">{"via1",#N/A,TRUE,"general";"via2",#N/A,TRUE,"general";"via3",#N/A,TRUE,"general"}</definedName>
    <definedName name="azaz" hidden="1">{"TAB1",#N/A,TRUE,"GENERAL";"TAB2",#N/A,TRUE,"GENERAL";"TAB3",#N/A,TRUE,"GENERAL";"TAB4",#N/A,TRUE,"GENERAL";"TAB5",#N/A,TRUE,"GENERAL"}</definedName>
    <definedName name="b">#REF!</definedName>
    <definedName name="B_impresión_IM">#REF!</definedName>
    <definedName name="BANCO">#REF!</definedName>
    <definedName name="bASE" localSheetId="0">#REF!</definedName>
    <definedName name="bASE" localSheetId="1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 localSheetId="16">#REF!</definedName>
    <definedName name="bASE" localSheetId="17">#REF!</definedName>
    <definedName name="bASE" localSheetId="18">#REF!</definedName>
    <definedName name="bASE" localSheetId="19">#REF!</definedName>
    <definedName name="bASE" localSheetId="20">#REF!</definedName>
    <definedName name="bASE" localSheetId="21">#REF!</definedName>
    <definedName name="bASE" localSheetId="22">#REF!</definedName>
    <definedName name="bASE" localSheetId="23">#REF!</definedName>
    <definedName name="BASE">#REF!</definedName>
    <definedName name="Base_datos_IM">#REF!</definedName>
    <definedName name="BASE_DE_DATOS">#REF!</definedName>
    <definedName name="BASE2">#REF!</definedName>
    <definedName name="basico" hidden="1">#REF!</definedName>
    <definedName name="bb">#REF!</definedName>
    <definedName name="BBA">#REF!</definedName>
    <definedName name="bbbbbb" hidden="1">{"via1",#N/A,TRUE,"general";"via2",#N/A,TRUE,"general";"via3",#N/A,TRUE,"general"}</definedName>
    <definedName name="BBBBBBBBBBBB">#REF!</definedName>
    <definedName name="BBBBBBBBBBBBBBBHHHHHHHHHHH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'[29]ESTADO RED'!$E$8</definedName>
    <definedName name="BL">'[27]CIRCUITOS CODENSA'!#REF!</definedName>
    <definedName name="BNGTRHY">[30]Insumos!$A$22:$A$828</definedName>
    <definedName name="bny">#REF!</definedName>
    <definedName name="BO">'[27]CIRCUITOS CODENSA'!#REF!</definedName>
    <definedName name="bonny">[5]APU!$G$1181</definedName>
    <definedName name="bonny2">[5]APU!$G$3251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 localSheetId="1">#REF!</definedName>
    <definedName name="BuiltIn_Print_Area" localSheetId="2">#REF!</definedName>
    <definedName name="BuiltIn_Print_Area" localSheetId="3">#REF!</definedName>
    <definedName name="BuiltIn_Print_Area" localSheetId="4">#REF!</definedName>
    <definedName name="BuiltIn_Print_Area" localSheetId="5">#REF!</definedName>
    <definedName name="BuiltIn_Print_Area" localSheetId="6">#REF!</definedName>
    <definedName name="BuiltIn_Print_Area" localSheetId="7">#REF!</definedName>
    <definedName name="BuiltIn_Print_Area" localSheetId="8">#REF!</definedName>
    <definedName name="BuiltIn_Print_Area" localSheetId="9">#REF!</definedName>
    <definedName name="BuiltIn_Print_Area" localSheetId="10">#REF!</definedName>
    <definedName name="BuiltIn_Print_Area" localSheetId="11">#REF!</definedName>
    <definedName name="BuiltIn_Print_Area" localSheetId="12">#REF!</definedName>
    <definedName name="BuiltIn_Print_Area" localSheetId="13">#REF!</definedName>
    <definedName name="BuiltIn_Print_Area" localSheetId="14">#REF!</definedName>
    <definedName name="BuiltIn_Print_Area" localSheetId="15">#REF!</definedName>
    <definedName name="BuiltIn_Print_Area" localSheetId="16">#REF!</definedName>
    <definedName name="BuiltIn_Print_Area" localSheetId="17">#REF!</definedName>
    <definedName name="BuiltIn_Print_Area" localSheetId="18">#REF!</definedName>
    <definedName name="BuiltIn_Print_Area" localSheetId="19">#REF!</definedName>
    <definedName name="BuiltIn_Print_Area" localSheetId="20">#REF!</definedName>
    <definedName name="BuiltIn_Print_Area" localSheetId="21">#REF!</definedName>
    <definedName name="BuiltIn_Print_Area" localSheetId="22">#REF!</definedName>
    <definedName name="BuiltIn_Print_Area" localSheetId="23">#REF!</definedName>
    <definedName name="BuiltIn_Print_Area">"#REF!"</definedName>
    <definedName name="BuiltIn_Print_Area_2">"#REF!"</definedName>
    <definedName name="BuiltIn_Print_Area_3">"#REF!"</definedName>
    <definedName name="BuiltIn_Print_Titles" localSheetId="0">#REF!</definedName>
    <definedName name="BuiltIn_Print_Titles" localSheetId="1">#REF!</definedName>
    <definedName name="BuiltIn_Print_Titles" localSheetId="2">#REF!</definedName>
    <definedName name="BuiltIn_Print_Titles" localSheetId="3">#REF!</definedName>
    <definedName name="BuiltIn_Print_Titles" localSheetId="4">#REF!</definedName>
    <definedName name="BuiltIn_Print_Titles" localSheetId="5">#REF!</definedName>
    <definedName name="BuiltIn_Print_Titles" localSheetId="6">#REF!</definedName>
    <definedName name="BuiltIn_Print_Titles" localSheetId="7">#REF!</definedName>
    <definedName name="BuiltIn_Print_Titles" localSheetId="8">#REF!</definedName>
    <definedName name="BuiltIn_Print_Titles" localSheetId="9">#REF!</definedName>
    <definedName name="BuiltIn_Print_Titles" localSheetId="10">#REF!</definedName>
    <definedName name="BuiltIn_Print_Titles" localSheetId="11">#REF!</definedName>
    <definedName name="BuiltIn_Print_Titles" localSheetId="12">#REF!</definedName>
    <definedName name="BuiltIn_Print_Titles" localSheetId="13">#REF!</definedName>
    <definedName name="BuiltIn_Print_Titles" localSheetId="14">#REF!</definedName>
    <definedName name="BuiltIn_Print_Titles" localSheetId="15">#REF!</definedName>
    <definedName name="BuiltIn_Print_Titles" localSheetId="16">#REF!</definedName>
    <definedName name="BuiltIn_Print_Titles" localSheetId="17">#REF!</definedName>
    <definedName name="BuiltIn_Print_Titles" localSheetId="18">#REF!</definedName>
    <definedName name="BuiltIn_Print_Titles" localSheetId="19">#REF!</definedName>
    <definedName name="BuiltIn_Print_Titles" localSheetId="20">#REF!</definedName>
    <definedName name="BuiltIn_Print_Titles" localSheetId="21">#REF!</definedName>
    <definedName name="BuiltIn_Print_Titles" localSheetId="22">#REF!</definedName>
    <definedName name="BuiltIn_Print_Titles" localSheetId="23">#REF!</definedName>
    <definedName name="BuiltIn_Print_Titles">"#REF!"</definedName>
    <definedName name="BuiltIn_Print_Titles_2">"#REF!"</definedName>
    <definedName name="BuiltIn_Print_Titles_3">"#REF!"</definedName>
    <definedName name="BUJE">[13]Materiales!$C$16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2000">#REF!</definedName>
    <definedName name="C.2500">#REF!</definedName>
    <definedName name="C_">#REF!</definedName>
    <definedName name="C1.5">#REF!</definedName>
    <definedName name="C2.500">#REF!</definedName>
    <definedName name="C3.000">#REF!</definedName>
    <definedName name="CAJA2X4">[13]Materiales!$C$20</definedName>
    <definedName name="CAJAOCTOGONAL">[13]Materiales!$C$22</definedName>
    <definedName name="CAJAS">#REF!</definedName>
    <definedName name="CALCULO">#REF!</definedName>
    <definedName name="CALIDAD">#REF!</definedName>
    <definedName name="Campament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">#REF!</definedName>
    <definedName name="CapActividad">#REF!</definedName>
    <definedName name="CapCom">#REF!</definedName>
    <definedName name="CapComponent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Resumen">#REF!</definedName>
    <definedName name="CARGADOR">[15]EQUIPO!$D$10</definedName>
    <definedName name="carlos">#REF!</definedName>
    <definedName name="CARPINTERIA">[6]PRESUP!#REF!</definedName>
    <definedName name="Category">#REF!</definedName>
    <definedName name="CategoryArea">'[31]Civil work'!$16:$19,'[31]Civil work'!$29:$39,'[31]Civil work'!$49:$60,'[31]Civil work'!$70:$71,'[31]Civil work'!$81:$87</definedName>
    <definedName name="causa">#REF!</definedName>
    <definedName name="cb">#REF!</definedName>
    <definedName name="CC">'[27]CIRCUITOS CODENSA'!#REF!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hidden="1">{"via1",#N/A,TRUE,"general";"via2",#N/A,TRUE,"general";"via3",#N/A,TRUE,"general"}</definedName>
    <definedName name="cds" hidden="1">{#N/A,#N/A,FALSE,"sumi ";#N/A,#N/A,FALSE,"RESUMEN"}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[32]Insum!$A$3:$H$63</definedName>
    <definedName name="CEMENTOGRIS">[13]Materiales!$C$24</definedName>
    <definedName name="CESAR">#REF!</definedName>
    <definedName name="CICLOPEO">#REF!</definedName>
    <definedName name="CIMIENTOS">[6]PRESUP!#REF!</definedName>
    <definedName name="CINTAAISLANTE">[13]Materiales!$C$25</definedName>
    <definedName name="CIP">#REF!</definedName>
    <definedName name="CIR" localSheetId="0">IF([33]!LG=9,IF(ISERROR([33]!PVT),"",[33]!PVT),"")</definedName>
    <definedName name="CIR" localSheetId="1">IF([33]!LG=9,IF(ISERROR([33]!PVT),"",[33]!PVT),"")</definedName>
    <definedName name="CIR" localSheetId="2">IF([33]!LG=9,IF(ISERROR([33]!PVT),"",[33]!PVT),"")</definedName>
    <definedName name="CIR" localSheetId="3">IF([33]!LG=9,IF(ISERROR([33]!PVT),"",[33]!PVT),"")</definedName>
    <definedName name="CIR" localSheetId="4">IF([33]!LG=9,IF(ISERROR([33]!PVT),"",[33]!PVT),"")</definedName>
    <definedName name="CIR" localSheetId="5">IF([33]!LG=9,IF(ISERROR([33]!PVT),"",[33]!PVT),"")</definedName>
    <definedName name="CIR" localSheetId="6">IF([33]!LG=9,IF(ISERROR([33]!PVT),"",[33]!PVT),"")</definedName>
    <definedName name="CIR" localSheetId="7">IF([33]!LG=9,IF(ISERROR([33]!PVT),"",[33]!PVT),"")</definedName>
    <definedName name="CIR" localSheetId="8">IF([33]!LG=9,IF(ISERROR([33]!PVT),"",[33]!PVT),"")</definedName>
    <definedName name="CIR" localSheetId="9">IF([33]!LG=9,IF(ISERROR([33]!PVT),"",[33]!PVT),"")</definedName>
    <definedName name="CIR" localSheetId="10">IF([33]!LG=9,IF(ISERROR([33]!PVT),"",[33]!PVT),"")</definedName>
    <definedName name="CIR" localSheetId="11">IF([33]!LG=9,IF(ISERROR([33]!PVT),"",[33]!PVT),"")</definedName>
    <definedName name="CIR" localSheetId="12">IF([33]!LG=9,IF(ISERROR([33]!PVT),"",[33]!PVT),"")</definedName>
    <definedName name="CIR" localSheetId="13">IF([33]!LG=9,IF(ISERROR([33]!PVT),"",[33]!PVT),"")</definedName>
    <definedName name="CIR" localSheetId="14">IF([33]!LG=9,IF(ISERROR([33]!PVT),"",[33]!PVT),"")</definedName>
    <definedName name="CIR" localSheetId="15">IF([33]!LG=9,IF(ISERROR([33]!PVT),"",[33]!PVT),"")</definedName>
    <definedName name="CIR" localSheetId="16">IF([33]!LG=9,IF(ISERROR([33]!PVT),"",[33]!PVT),"")</definedName>
    <definedName name="CIR" localSheetId="17">IF([33]!LG=9,IF(ISERROR([33]!PVT),"",[33]!PVT),"")</definedName>
    <definedName name="CIR" localSheetId="18">IF([33]!LG=9,IF(ISERROR([33]!PVT),"",[33]!PVT),"")</definedName>
    <definedName name="CIR" localSheetId="19">IF([33]!LG=9,IF(ISERROR([33]!PVT),"",[33]!PVT),"")</definedName>
    <definedName name="CIR" localSheetId="20">IF([33]!LG=9,IF(ISERROR([33]!PVT),"",[33]!PVT),"")</definedName>
    <definedName name="CIR" localSheetId="21">IF([33]!LG=9,IF(ISERROR([33]!PVT),"",[33]!PVT),"")</definedName>
    <definedName name="CIR" localSheetId="22">IF([33]!LG=9,IF(ISERROR([33]!PVT),"",[33]!PVT),"")</definedName>
    <definedName name="CIR" localSheetId="23">IF([33]!LG=9,IF(ISERROR([33]!PVT),"",[33]!PVT),"")</definedName>
    <definedName name="CIR" localSheetId="25">IF([33]!LG=9,IF(ISERROR([33]!PVT),"",[33]!PVT),"")</definedName>
    <definedName name="CIR" localSheetId="26">IF([33]!LG=9,IF(ISERROR([33]!PVT),"",[33]!PVT),"")</definedName>
    <definedName name="CIR" localSheetId="27">IF([33]!LG=9,IF(ISERROR([33]!PVT),"",[33]!PVT),"")</definedName>
    <definedName name="CIR" localSheetId="29">IF([33]!LG=9,IF(ISERROR([33]!PVT),"",[33]!PVT),"")</definedName>
    <definedName name="CIR" localSheetId="30">IF([33]!LG=9,IF(ISERROR([33]!PVT),"",[33]!PVT),"")</definedName>
    <definedName name="CIR" localSheetId="31">IF([33]!LG=9,IF(ISERROR([33]!PVT),"",[33]!PVT),"")</definedName>
    <definedName name="CIR" localSheetId="32">IF([33]!LG=9,IF(ISERROR([33]!PVT),"",[33]!PVT),"")</definedName>
    <definedName name="CIR" localSheetId="33">IF([33]!LG=9,IF(ISERROR([33]!PVT),"",[33]!PVT),"")</definedName>
    <definedName name="CIR" localSheetId="34">IF([33]!LG=9,IF(ISERROR([33]!PVT),"",[33]!PVT),"")</definedName>
    <definedName name="CIR" localSheetId="35">IF([33]!LG=9,IF(ISERROR([33]!PVT),"",[33]!PVT),"")</definedName>
    <definedName name="CIR" localSheetId="36">IF([33]!LG=9,IF(ISERROR([33]!PVT),"",[33]!PVT),"")</definedName>
    <definedName name="CIR" localSheetId="37">IF([33]!LG=9,IF(ISERROR([33]!PVT),"",[33]!PVT),"")</definedName>
    <definedName name="CIR" localSheetId="38">IF([33]!LG=9,IF(ISERROR([33]!PVT),"",[33]!PVT),"")</definedName>
    <definedName name="CIR" localSheetId="39">IF([33]!LG=9,IF(ISERROR([33]!PVT),"",[33]!PVT),"")</definedName>
    <definedName name="CIR" localSheetId="40">IF([33]!LG=9,IF(ISERROR([33]!PVT),"",[33]!PVT),"")</definedName>
    <definedName name="CIR" localSheetId="41">IF([33]!LG=9,IF(ISERROR([33]!PVT),"",[33]!PVT),"")</definedName>
    <definedName name="CIR" localSheetId="42">IF([33]!LG=9,IF(ISERROR([33]!PVT),"",[33]!PVT),"")</definedName>
    <definedName name="CIR" localSheetId="43">IF([33]!LG=9,IF(ISERROR([33]!PVT),"",[33]!PVT),"")</definedName>
    <definedName name="CIR" localSheetId="44">IF([33]!LG=9,IF(ISERROR([33]!PVT),"",[33]!PVT),"")</definedName>
    <definedName name="CIR" localSheetId="45">IF([33]!LG=9,IF(ISERROR([33]!PVT),"",[33]!PVT),"")</definedName>
    <definedName name="CIR" localSheetId="46">IF([33]!LG=9,IF(ISERROR([33]!PVT),"",[33]!PVT),"")</definedName>
    <definedName name="CIR" localSheetId="47">IF([33]!LG=9,IF(ISERROR([33]!PVT),"",[33]!PVT),"")</definedName>
    <definedName name="CIR" localSheetId="48">IF([33]!LG=9,IF(ISERROR([33]!PVT),"",[33]!PVT),"")</definedName>
    <definedName name="CIR" localSheetId="49">IF([33]!LG=9,IF(ISERROR([33]!PVT),"",[33]!PVT),"")</definedName>
    <definedName name="CIR" localSheetId="50">IF([33]!LG=9,IF(ISERROR([33]!PVT),"",[33]!PVT),"")</definedName>
    <definedName name="CIR">IF([33]!LG=9,IF(ISERROR([33]!PVT),"",[33]!PVT),"")</definedName>
    <definedName name="CIRCUNVALAR">#REF!</definedName>
    <definedName name="civ" hidden="1">{#N/A,#N/A,TRUE,"1842CWN0"}</definedName>
    <definedName name="civ_1" hidden="1">{#N/A,#N/A,TRUE,"1842CWN0"}</definedName>
    <definedName name="CL">'[27]CIRCUITOS CODENSA'!#REF!</definedName>
    <definedName name="clase">#REF!</definedName>
    <definedName name="cod">#REF!</definedName>
    <definedName name="CODIGO">[34]PROGRAMACIÓN!$I$3</definedName>
    <definedName name="CODO45X2">[13]Materiales!$C$26</definedName>
    <definedName name="CODO45X4">[13]Materiales!$C$27</definedName>
    <definedName name="CODO90X0.5">[13]Materiales!$C$29</definedName>
    <definedName name="CODO90X0.75">[13]Materiales!$C$30</definedName>
    <definedName name="CODO90X2">[13]Materiales!$C$28</definedName>
    <definedName name="ColumnaIndice">{"Fuente","4";"Distancia","5";"Valor Material en Mina","6";"Valor Material en Municipio","7"}</definedName>
    <definedName name="compefactores">#REF!</definedName>
    <definedName name="Compilado">#REF!</definedName>
    <definedName name="COMPRESOR">[15]EQUIPO!$D$5</definedName>
    <definedName name="CONC">'[35]Base Datos'!$B$217</definedName>
    <definedName name="CONCRE">'[35]Base Datos'!$B$46</definedName>
    <definedName name="CONCRETO">'[35]Base Datos'!$B$43</definedName>
    <definedName name="CONCRETO_3000_PSI">#REF!</definedName>
    <definedName name="CONCRETO123">#REF!</definedName>
    <definedName name="CONDI1">#REF!</definedName>
    <definedName name="CONSTRUCCION_DE_DOS_GALPONES">#REF!</definedName>
    <definedName name="CONSULTOR">#REF!</definedName>
    <definedName name="CONTAB">[21]dts!$B$11</definedName>
    <definedName name="contador" hidden="1">1</definedName>
    <definedName name="CONTRATISTA">[21]dts!$B$4</definedName>
    <definedName name="CONTRATO">[21]dts!$B$3</definedName>
    <definedName name="COPIA1">#REF!</definedName>
    <definedName name="COPIA2">#REF!</definedName>
    <definedName name="CosteoConsultoria">#REF!</definedName>
    <definedName name="COSTODIRECTO">[6]PRESUP!#REF!</definedName>
    <definedName name="COSTOMO">[6]PRESUP!#REF!</definedName>
    <definedName name="Costopérdidas">[36]Modelo!#REF!</definedName>
    <definedName name="COSTOTOTAL">[6]PRESUP!#REF!</definedName>
    <definedName name="CotizacionARP">#REF!</definedName>
    <definedName name="CPM">[28]AUXILIARES!$A$2:$D$4</definedName>
    <definedName name="CPoblado" hidden="1">""</definedName>
    <definedName name="CR">[30]Insumos!$A$22:$A$828</definedName>
    <definedName name="CRGAPR">[21]dts!$B$26</definedName>
    <definedName name="CRGELB">[21]dts!$B$22</definedName>
    <definedName name="CRGRVS">[21]dts!$B$24</definedName>
    <definedName name="CRIT1">#REF!</definedName>
    <definedName name="_xlnm.Criteria">#REF!</definedName>
    <definedName name="CRITICA">#REF!</definedName>
    <definedName name="CRONO">[28]INSUMOS!$A$2:$L$116</definedName>
    <definedName name="CT">'[27]CIRCUITOS CODENSA'!#REF!</definedName>
    <definedName name="CU">'[27]CIRCUITOS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A">#REF!</definedName>
    <definedName name="CUADRIB">#REF!</definedName>
    <definedName name="CUADRIC">#REF!</definedName>
    <definedName name="cuadrilla1">[37]Cuadrillas!$A$15:$A$73</definedName>
    <definedName name="cuadrilla2">[37]Equ!$A$16:$A$59</definedName>
    <definedName name="cuadrilla3">[37]Trans!$A$16:$A$63</definedName>
    <definedName name="cuadrilla4">[37]Mat!$A$12:$A$568</definedName>
    <definedName name="cuadrilla5">[37]Equ!$A$12:$G$59</definedName>
    <definedName name="Cuadrillas">#REF!</definedName>
    <definedName name="cuadrillas1">[37]Cuadrillas!$A$11:$I$73</definedName>
    <definedName name="CUADRILLASTOTAL">'[28]MANO DE OBRA'!$G$8:$M$20</definedName>
    <definedName name="CUADRO">#REF!</definedName>
    <definedName name="CUNET" hidden="1">{"via1",#N/A,TRUE,"general";"via2",#N/A,TRUE,"general";"via3",#N/A,TRUE,"general"}</definedName>
    <definedName name="curva">"Chart 11"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localSheetId="0">#REF!</definedName>
    <definedName name="d" localSheetId="1">#REF!</definedName>
    <definedName name="d" localSheetId="2">#REF!</definedName>
    <definedName name="d" localSheetId="3">#REF!</definedName>
    <definedName name="d" localSheetId="4">#REF!</definedName>
    <definedName name="d" localSheetId="5">#REF!</definedName>
    <definedName name="d" localSheetId="6">#REF!</definedName>
    <definedName name="d" localSheetId="7">#REF!</definedName>
    <definedName name="d" localSheetId="8">#REF!</definedName>
    <definedName name="d" localSheetId="9">#REF!</definedName>
    <definedName name="d" localSheetId="10">#REF!</definedName>
    <definedName name="d" localSheetId="11">#REF!</definedName>
    <definedName name="d" localSheetId="12">#REF!</definedName>
    <definedName name="d" localSheetId="13">#REF!</definedName>
    <definedName name="d" localSheetId="14">#REF!</definedName>
    <definedName name="d" localSheetId="15">#REF!</definedName>
    <definedName name="d" localSheetId="16">#REF!</definedName>
    <definedName name="d" localSheetId="17">#REF!</definedName>
    <definedName name="d" localSheetId="18">#REF!</definedName>
    <definedName name="d" localSheetId="19">#REF!</definedName>
    <definedName name="d" localSheetId="20">#REF!</definedName>
    <definedName name="d" localSheetId="21">#REF!</definedName>
    <definedName name="d" localSheetId="22">#REF!</definedName>
    <definedName name="d" localSheetId="23">#REF!</definedName>
    <definedName name="d">#REF!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atabase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 localSheetId="7">#REF!</definedName>
    <definedName name="dd" localSheetId="8">#REF!</definedName>
    <definedName name="dd" localSheetId="9">#REF!</definedName>
    <definedName name="dd" localSheetId="10">#REF!</definedName>
    <definedName name="dd" localSheetId="11">#REF!</definedName>
    <definedName name="dd" localSheetId="12">#REF!</definedName>
    <definedName name="dd" localSheetId="13">#REF!</definedName>
    <definedName name="dd" localSheetId="14">#REF!</definedName>
    <definedName name="dd" localSheetId="15">#REF!</definedName>
    <definedName name="dd" localSheetId="16">#REF!</definedName>
    <definedName name="dd" localSheetId="17">#REF!</definedName>
    <definedName name="dd" localSheetId="18">#REF!</definedName>
    <definedName name="dd" localSheetId="19">#REF!</definedName>
    <definedName name="dd" localSheetId="20">#REF!</definedName>
    <definedName name="dd" localSheetId="21">#REF!</definedName>
    <definedName name="dd" localSheetId="22">#REF!</definedName>
    <definedName name="dd" localSheetId="23">#REF!</definedName>
    <definedName name="dd">'[2]Plan auditoría'!#REF!</definedName>
    <definedName name="dd_1" hidden="1">{#N/A,#N/A,TRUE,"INGENIERIA";#N/A,#N/A,TRUE,"COMPRAS";#N/A,#N/A,TRUE,"DIRECCION";#N/A,#N/A,TRUE,"RESUMEN"}</definedName>
    <definedName name="DDD">#N/A</definedName>
    <definedName name="ddddddddddddddd">#REF!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BILIDADES">#REF!</definedName>
    <definedName name="DEBILIDADES_1">#REF!</definedName>
    <definedName name="DEBILIDADES_2">#REF!</definedName>
    <definedName name="Decision">#REF!</definedName>
    <definedName name="DECISIONES">[38]PARAMETROS!$C$2:$C$3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artamento">#REF!</definedName>
    <definedName name="Department">#REF!</definedName>
    <definedName name="DERF" hidden="1">{#N/A,#N/A,FALSE,"310.1";#N/A,#N/A,FALSE,"321.1";#N/A,#N/A,FALSE,"320.3";#N/A,#N/A,FALSE,"330.1"}</definedName>
    <definedName name="DESARENADOR">#REF!=#REF!,#REF!,#REF!,#REF!,#REF!,#REF!,#REF!,#REF!,#REF!,#REF!,#REF!,#REF!,#REF!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tinoConsultoria">#REF!</definedName>
    <definedName name="DestinoObra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">'[2]Plan auditoría'!#REF!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E" hidden="1">{"TAB1",#N/A,TRUE,"GENERAL";"TAB2",#N/A,TRUE,"GENERAL";"TAB3",#N/A,TRUE,"GENERAL";"TAB4",#N/A,TRUE,"GENERAL";"TAB5",#N/A,TRUE,"GENERAL"}</definedName>
    <definedName name="DFRFRF" hidden="1">{"via1",#N/A,TRUE,"general";"via2",#N/A,TRUE,"general";"via3",#N/A,TRUE,"general"}</definedName>
    <definedName name="dfs" hidden="1">#REF!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'[35]Base Datos'!$B$218</definedName>
    <definedName name="DIAGRAMA">[28]INSUMOS!$A$2:$A$116</definedName>
    <definedName name="diam">[39]diametros!$A:$B</definedName>
    <definedName name="DIAS">#REF!</definedName>
    <definedName name="DIC">#REF!</definedName>
    <definedName name="DifConsultoriaFM">#REF!</definedName>
    <definedName name="Dimensiones">#REF!</definedName>
    <definedName name="Dimensiones_1">#REF!</definedName>
    <definedName name="Dimensiones_2">#REF!</definedName>
    <definedName name="DIOGE">'[4]Base Datos'!$B:$F</definedName>
    <definedName name="Director">#REF!</definedName>
    <definedName name="DISTRIBUCION">'[11]PU (2)'!#REF!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os">'[19]Plan auditoría'!$C$7</definedName>
    <definedName name="DOSIFICACION">[6]TABLA!$A$15:$H$48</definedName>
    <definedName name="DOT">#REF!</definedName>
    <definedName name="dota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itama">#REF!</definedName>
    <definedName name="DUKIK">#REF!</definedName>
    <definedName name="DuracionMeses">#REF!</definedName>
    <definedName name="DuracionSemanas">#REF!</definedName>
    <definedName name="DWPRICE" hidden="1">#REF!</definedName>
    <definedName name="dxfgg" hidden="1">{"via1",#N/A,TRUE,"general";"via2",#N/A,TRUE,"general";"via3",#N/A,TRUE,"general"}</definedName>
    <definedName name="e">[9]GP05!#REF!,[9]GP05!$F$22:$H$25,[9]GP05!$J$22:$N$25,[9]GP05!$D$26:$F$30,[9]GP05!$G$30,[9]GP05!$H$26:$I$30,[9]GP05!$J$26:$J$30,[9]GP05!$K$30,[9]GP05!$L$26:$N$29,[9]GP05!$F$31:$H$34,[9]GP05!$J$31:$N$34,[9]GP05!$D$35:$F$36,[9]GP05!$I$35:$J$36,[9]GP05!$L$35:$N$36</definedName>
    <definedName name="E2.160">[40]PRESUPUESTO!#REF!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o" hidden="1">{#N/A,#N/A,FALSE,"310.1";#N/A,#N/A,FALSE,"321.1";#N/A,#N/A,FALSE,"320.3";#N/A,#N/A,FALSE,"330.1"}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">#REF!</definedName>
    <definedName name="EEEEEEEEEEEEEEEEEEE">#REF!</definedName>
    <definedName name="EEEEEEEEEEEEEEEEEEEEEE" hidden="1">#REF!</definedName>
    <definedName name="EEEEEEEEEEEEEEEEEEEEEEEEEEE" hidden="1">{"PRES REHAB ARM-PER POR ITEMS  KM A KM",#N/A,TRUE,"Rehabilitacion Arm-Per"}</definedName>
    <definedName name="eeeeeeeeeeeerrrrrrrrrrrrrrrrrrr">#REF!</definedName>
    <definedName name="EEEEEEEEESSSSSSSSSSSSS">#REF!</definedName>
    <definedName name="eeeeeeeeggggggg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fqe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B">[21]dts!$B$21</definedName>
    <definedName name="ELE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PRESA">[34]PROGRAMACIÓN!$D$4</definedName>
    <definedName name="ENCHAPES">[6]PRESUP!#REF!</definedName>
    <definedName name="End_Bal">#REF!</definedName>
    <definedName name="ENE">#REF!</definedName>
    <definedName name="Ensayos">#REF!</definedName>
    <definedName name="ENTIDAD">[21]dts!$B$5</definedName>
    <definedName name="eñe´ñr">#REF!</definedName>
    <definedName name="EQACCERAMICOS">[6]PRESUP!#REF!</definedName>
    <definedName name="EQCARPINTERIA">[6]PRESUP!#REF!</definedName>
    <definedName name="EQCIMIENTO">[6]PRESUP!#REF!</definedName>
    <definedName name="EQCUBIERTA">[6]PRESUP!#REF!</definedName>
    <definedName name="EQENCHAPES">[6]PRESUP!#REF!</definedName>
    <definedName name="EQESTRUCTURA">[6]PRESUP!#REF!</definedName>
    <definedName name="EQINSTELECTRICA">[6]PRESUP!#REF!</definedName>
    <definedName name="EQINSTHIDRAULICA">[6]PRESUP!#REF!</definedName>
    <definedName name="EQINSTSANITARIA">[6]PRESUP!#REF!</definedName>
    <definedName name="EQMAMPOSTERIA">[6]PRESUP!#REF!</definedName>
    <definedName name="EQPAÑETE">[6]PRESUP!#REF!</definedName>
    <definedName name="EQPINTURA">[6]PRESUP!#REF!</definedName>
    <definedName name="EQPISOS">[6]PRESUP!#REF!</definedName>
    <definedName name="EQPRE">[6]PRESUP!#REF!</definedName>
    <definedName name="Equipos">#REF!</definedName>
    <definedName name="eqw" hidden="1">{"via1",#N/A,TRUE,"general";"via2",#N/A,TRUE,"general";"via3",#N/A,TRUE,"general"}</definedName>
    <definedName name="EREE">#REF!</definedName>
    <definedName name="ERG">#REF!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R">#REF!</definedName>
    <definedName name="erra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'[27]CIRCUITOS CODENSA'!#REF!</definedName>
    <definedName name="ESC" localSheetId="0">IF([33]!LG=9,[33]!FES,"")</definedName>
    <definedName name="ESC" localSheetId="1">IF([33]!LG=9,[33]!FES,"")</definedName>
    <definedName name="ESC" localSheetId="2">IF([33]!LG=9,[33]!FES,"")</definedName>
    <definedName name="ESC" localSheetId="3">IF([33]!LG=9,[33]!FES,"")</definedName>
    <definedName name="ESC" localSheetId="4">IF([33]!LG=9,[33]!FES,"")</definedName>
    <definedName name="ESC" localSheetId="5">IF([33]!LG=9,[33]!FES,"")</definedName>
    <definedName name="ESC" localSheetId="6">IF([33]!LG=9,[33]!FES,"")</definedName>
    <definedName name="ESC" localSheetId="7">IF([33]!LG=9,[33]!FES,"")</definedName>
    <definedName name="ESC" localSheetId="8">IF([33]!LG=9,[33]!FES,"")</definedName>
    <definedName name="ESC" localSheetId="9">IF([33]!LG=9,[33]!FES,"")</definedName>
    <definedName name="ESC" localSheetId="10">IF([33]!LG=9,[33]!FES,"")</definedName>
    <definedName name="ESC" localSheetId="11">IF([33]!LG=9,[33]!FES,"")</definedName>
    <definedName name="ESC" localSheetId="12">IF([33]!LG=9,[33]!FES,"")</definedName>
    <definedName name="ESC" localSheetId="13">IF([33]!LG=9,[33]!FES,"")</definedName>
    <definedName name="ESC" localSheetId="14">IF([33]!LG=9,[33]!FES,"")</definedName>
    <definedName name="ESC" localSheetId="15">IF([33]!LG=9,[33]!FES,"")</definedName>
    <definedName name="ESC" localSheetId="16">IF([33]!LG=9,[33]!FES,"")</definedName>
    <definedName name="ESC" localSheetId="17">IF([33]!LG=9,[33]!FES,"")</definedName>
    <definedName name="ESC" localSheetId="18">IF([33]!LG=9,[33]!FES,"")</definedName>
    <definedName name="ESC" localSheetId="19">IF([33]!LG=9,[33]!FES,"")</definedName>
    <definedName name="ESC" localSheetId="20">IF([33]!LG=9,[33]!FES,"")</definedName>
    <definedName name="ESC" localSheetId="21">IF([33]!LG=9,[33]!FES,"")</definedName>
    <definedName name="ESC" localSheetId="22">IF([33]!LG=9,[33]!FES,"")</definedName>
    <definedName name="ESC" localSheetId="23">IF([33]!LG=9,[33]!FES,"")</definedName>
    <definedName name="ESC" localSheetId="25">IF([33]!LG=9,[33]!FES,"")</definedName>
    <definedName name="ESC" localSheetId="26">IF([33]!LG=9,[33]!FES,"")</definedName>
    <definedName name="ESC" localSheetId="27">IF([33]!LG=9,[33]!FES,"")</definedName>
    <definedName name="ESC" localSheetId="29">IF([33]!LG=9,[33]!FES,"")</definedName>
    <definedName name="ESC" localSheetId="30">IF([33]!LG=9,[33]!FES,"")</definedName>
    <definedName name="ESC" localSheetId="31">IF([33]!LG=9,[33]!FES,"")</definedName>
    <definedName name="ESC" localSheetId="32">IF([33]!LG=9,[33]!FES,"")</definedName>
    <definedName name="ESC" localSheetId="33">IF([33]!LG=9,[33]!FES,"")</definedName>
    <definedName name="ESC" localSheetId="34">IF([33]!LG=9,[33]!FES,"")</definedName>
    <definedName name="ESC" localSheetId="35">IF([33]!LG=9,[33]!FES,"")</definedName>
    <definedName name="ESC" localSheetId="36">IF([33]!LG=9,[33]!FES,"")</definedName>
    <definedName name="ESC" localSheetId="37">IF([33]!LG=9,[33]!FES,"")</definedName>
    <definedName name="ESC" localSheetId="38">IF([33]!LG=9,[33]!FES,"")</definedName>
    <definedName name="ESC" localSheetId="39">IF([33]!LG=9,[33]!FES,"")</definedName>
    <definedName name="ESC" localSheetId="40">IF([33]!LG=9,[33]!FES,"")</definedName>
    <definedName name="ESC" localSheetId="41">IF([33]!LG=9,[33]!FES,"")</definedName>
    <definedName name="ESC" localSheetId="42">IF([33]!LG=9,[33]!FES,"")</definedName>
    <definedName name="ESC" localSheetId="43">IF([33]!LG=9,[33]!FES,"")</definedName>
    <definedName name="ESC" localSheetId="44">IF([33]!LG=9,[33]!FES,"")</definedName>
    <definedName name="ESC" localSheetId="45">IF([33]!LG=9,[33]!FES,"")</definedName>
    <definedName name="ESC" localSheetId="46">IF([33]!LG=9,[33]!FES,"")</definedName>
    <definedName name="ESC" localSheetId="47">IF([33]!LG=9,[33]!FES,"")</definedName>
    <definedName name="ESC" localSheetId="48">IF([33]!LG=9,[33]!FES,"")</definedName>
    <definedName name="ESC" localSheetId="49">IF([33]!LG=9,[33]!FES,"")</definedName>
    <definedName name="ESC" localSheetId="50">IF([33]!LG=9,[33]!FES,"")</definedName>
    <definedName name="ESC">IF([33]!LG=9,[33]!FES,"")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RUCTURA">#REF!</definedName>
    <definedName name="ESTRUCTURA_1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'[26]POZOS Sanitario'!#REF!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EL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[41]SKJ452!#REF!</definedName>
    <definedName name="Excel_BuiltIn_Print_Titles_11">[41]ITA878!#REF!</definedName>
    <definedName name="Excel_BuiltIn_Print_Titles_12">'[41]AEA-944'!#REF!</definedName>
    <definedName name="Excel_BuiltIn_Print_Titles_13">'[41]DUB-823'!#REF!</definedName>
    <definedName name="Excel_BuiltIn_Print_Titles_14">'[41]GPI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[41]XXJ617!#REF!</definedName>
    <definedName name="Excel_BuiltIn_Print_Titles_20">#REF!</definedName>
    <definedName name="Excel_BuiltIn_Print_Titles_21">[41]SNG_855!#REF!</definedName>
    <definedName name="Excel_BuiltIn_Print_Titles_23">#REF!</definedName>
    <definedName name="Excel_BuiltIn_Print_Titles_3">#REF!</definedName>
    <definedName name="Excel_BuiltIn_Print_Titles_4">'[42]COSTOS CAMPAMENTO'!#REF!</definedName>
    <definedName name="Excel_BuiltIn_Print_Titles_5">'[41]VEA 374'!#REF!</definedName>
    <definedName name="Excel_BuiltIn_Print_Titles_5_XX">'[41]VEA 374'!#REF!</definedName>
    <definedName name="Excel_BuiltIn_Print_Titles_6">#REF!</definedName>
    <definedName name="Excel_BuiltIn_Print_Titles_7">[41]HFB024!#REF!</definedName>
    <definedName name="Excel_BuiltIn_Print_Titles_8">#REF!</definedName>
    <definedName name="Excel_BuiltIn_Print_Titles_9">[41]PAJ825!#REF!</definedName>
    <definedName name="Extra_Pay">#REF!</definedName>
    <definedName name="Extracción_IM">#REF!</definedName>
    <definedName name="F.10">[6]ANALISIS!#REF!</definedName>
    <definedName name="F.100">[6]ANALISIS!#REF!</definedName>
    <definedName name="F.101">[6]ANALISIS!#REF!</definedName>
    <definedName name="F.103">[6]ANALISIS!#REF!</definedName>
    <definedName name="F.108">[6]ANALISIS!#REF!</definedName>
    <definedName name="F.110">[6]ANALISIS!#REF!</definedName>
    <definedName name="F.111">[6]ANALISIS!#REF!</definedName>
    <definedName name="F.112">[6]ANALISIS!#REF!</definedName>
    <definedName name="F.113">[6]ANALISIS!#REF!</definedName>
    <definedName name="F.119">[6]ANALISIS!#REF!</definedName>
    <definedName name="F.120">[6]ANALISIS!#REF!</definedName>
    <definedName name="F.121">[6]ANALISIS!#REF!</definedName>
    <definedName name="F.124">[6]ANALISIS!#REF!</definedName>
    <definedName name="F.125">[6]ANALISIS!#REF!</definedName>
    <definedName name="F.135">[6]ANALISIS!#REF!</definedName>
    <definedName name="F.137">[6]ANALISIS!#REF!</definedName>
    <definedName name="F.138">[6]ANALISIS!#REF!</definedName>
    <definedName name="F.139">[6]ANALISIS!#REF!</definedName>
    <definedName name="F.16">[6]ANALISIS!#REF!</definedName>
    <definedName name="F.17">[6]ANALISIS!#REF!</definedName>
    <definedName name="F.18">[6]ANALISIS!#REF!</definedName>
    <definedName name="F.183">[6]ANALISIS!#REF!</definedName>
    <definedName name="F.184">[6]ANALISIS!#REF!</definedName>
    <definedName name="F.186">[6]ANALISIS!#REF!</definedName>
    <definedName name="F.187">[6]ANALISIS!#REF!</definedName>
    <definedName name="F.188">[6]ANALISIS!#REF!</definedName>
    <definedName name="F.191">[6]ANALISIS!#REF!</definedName>
    <definedName name="F.192">[6]ANALISIS!#REF!</definedName>
    <definedName name="F.194">[6]ANALISIS!#REF!</definedName>
    <definedName name="F.195">[6]ANALISIS!#REF!</definedName>
    <definedName name="F.196">[6]ANALISIS!#REF!</definedName>
    <definedName name="F.197">[6]ANALISIS!#REF!</definedName>
    <definedName name="F.198">[6]ANALISIS!#REF!</definedName>
    <definedName name="F.199">[6]ANALISIS!#REF!</definedName>
    <definedName name="F.20">[6]ANALISIS!#REF!</definedName>
    <definedName name="F.200">[6]ANALISIS!#REF!</definedName>
    <definedName name="F.201">[6]ANALISIS!#REF!</definedName>
    <definedName name="F.202">[6]ANALISIS!#REF!</definedName>
    <definedName name="F.203">[6]ANALISIS!#REF!</definedName>
    <definedName name="F.204">[6]ANALISIS!#REF!</definedName>
    <definedName name="F.205">[6]ANALISIS!#REF!</definedName>
    <definedName name="F.206">[6]ANALISIS!#REF!</definedName>
    <definedName name="F.207">[6]ANALISIS!#REF!</definedName>
    <definedName name="F.208">[6]ANALISIS!#REF!</definedName>
    <definedName name="F.21">[6]ANALISIS!#REF!</definedName>
    <definedName name="F.22">[6]ANALISIS!#REF!</definedName>
    <definedName name="F.23">[6]ANALISIS!#REF!</definedName>
    <definedName name="F.24">[6]ANALISIS!#REF!</definedName>
    <definedName name="F.25">[6]ANALISIS!#REF!</definedName>
    <definedName name="F.27">[6]ANALISIS!#REF!</definedName>
    <definedName name="F.28">[6]ANALISIS!#REF!</definedName>
    <definedName name="F.29">[6]ANALISIS!#REF!</definedName>
    <definedName name="F.30">[6]ANALISIS!#REF!</definedName>
    <definedName name="F.33">[6]ANALISIS!#REF!</definedName>
    <definedName name="F.34">[6]ANALISIS!#REF!</definedName>
    <definedName name="F.36">[6]ANALISIS!#REF!</definedName>
    <definedName name="F.37">[6]ANALISIS!#REF!</definedName>
    <definedName name="F.39">[6]ANALISIS!#REF!</definedName>
    <definedName name="F.4">[6]ANALISIS!#REF!</definedName>
    <definedName name="F.40">[6]ANALISIS!#REF!</definedName>
    <definedName name="F.41">[6]ANALISIS!#REF!</definedName>
    <definedName name="F.42">[6]ANALISIS!#REF!</definedName>
    <definedName name="F.43">[6]ANALISIS!#REF!</definedName>
    <definedName name="F.44">[6]ANALISIS!#REF!</definedName>
    <definedName name="F.45">[6]ANALISIS!#REF!</definedName>
    <definedName name="F.46">[6]ANALISIS!#REF!</definedName>
    <definedName name="F.48">[6]ANALISIS!#REF!</definedName>
    <definedName name="F.49">[6]ANALISIS!#REF!</definedName>
    <definedName name="F.5">[6]ANALISIS!#REF!</definedName>
    <definedName name="F.50">[6]ANALISIS!#REF!</definedName>
    <definedName name="F.52">[6]ANALISIS!#REF!</definedName>
    <definedName name="F.53">[6]ANALISIS!#REF!</definedName>
    <definedName name="F.54">[6]ANALISIS!#REF!</definedName>
    <definedName name="F.58">[6]ANALISIS!#REF!</definedName>
    <definedName name="F.6">[6]ANALISIS!#REF!</definedName>
    <definedName name="F.66">[6]ANALISIS!#REF!</definedName>
    <definedName name="F.68">[6]ANALISIS!#REF!</definedName>
    <definedName name="F.69">[6]ANALISIS!#REF!</definedName>
    <definedName name="F.7">[6]ANALISIS!#REF!</definedName>
    <definedName name="F.72">[6]ANALISIS!#REF!</definedName>
    <definedName name="F.73">[6]ANALISIS!#REF!</definedName>
    <definedName name="F.74">[6]ANALISIS!#REF!</definedName>
    <definedName name="F.75">[6]ANALISIS!#REF!</definedName>
    <definedName name="F.77">[6]ANALISIS!#REF!</definedName>
    <definedName name="F.78">[6]ANALISIS!#REF!</definedName>
    <definedName name="F.79">[6]ANALISIS!#REF!</definedName>
    <definedName name="F.80">[6]ANALISIS!#REF!</definedName>
    <definedName name="F.81">[6]ANALISIS!#REF!</definedName>
    <definedName name="F.82">[6]ANALISIS!#REF!</definedName>
    <definedName name="F.83">[6]ANALISIS!#REF!</definedName>
    <definedName name="F.84">[6]ANALISIS!#REF!</definedName>
    <definedName name="F.86">[6]ANALISIS!#REF!</definedName>
    <definedName name="F.89">[6]ANALISIS!#REF!</definedName>
    <definedName name="F.9">[6]ANALISIS!#REF!</definedName>
    <definedName name="F.91">[6]ANALISIS!#REF!</definedName>
    <definedName name="F.92">[6]ANALISIS!#REF!</definedName>
    <definedName name="F.94">[6]ANALISIS!#REF!</definedName>
    <definedName name="F.95">[6]ANALISIS!#REF!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" hidden="1">#REF!</definedName>
    <definedName name="FAC_PRU">#REF!</definedName>
    <definedName name="FactorCostoPotencia">[36]Modelo!#REF!</definedName>
    <definedName name="FactorMultFinal">#REF!</definedName>
    <definedName name="FactorMultiplicaCalculado">#REF!</definedName>
    <definedName name="FAL" hidden="1">{#N/A,#N/A,FALSE,"Hoja1";#N/A,#N/A,FALSE,"Hoja2"}</definedName>
    <definedName name="fcc">#REF!</definedName>
    <definedName name="fccc">#REF!</definedName>
    <definedName name="fcccc">#REF!</definedName>
    <definedName name="FD" localSheetId="0">#REF!</definedName>
    <definedName name="FD" localSheetId="1">#REF!</definedName>
    <definedName name="FD" localSheetId="2">#REF!</definedName>
    <definedName name="FD" localSheetId="3">#REF!</definedName>
    <definedName name="FD" localSheetId="4">#REF!</definedName>
    <definedName name="FD" localSheetId="5">#REF!</definedName>
    <definedName name="FD" localSheetId="6">#REF!</definedName>
    <definedName name="FD" localSheetId="7">#REF!</definedName>
    <definedName name="FD" localSheetId="8">#REF!</definedName>
    <definedName name="FD" localSheetId="9">#REF!</definedName>
    <definedName name="FD" localSheetId="10">#REF!</definedName>
    <definedName name="FD" localSheetId="11">#REF!</definedName>
    <definedName name="FD" localSheetId="12">#REF!</definedName>
    <definedName name="FD" localSheetId="13">#REF!</definedName>
    <definedName name="FD" localSheetId="14">#REF!</definedName>
    <definedName name="FD" localSheetId="15">#REF!</definedName>
    <definedName name="FD" localSheetId="16">#REF!</definedName>
    <definedName name="FD" localSheetId="17">#REF!</definedName>
    <definedName name="FD" localSheetId="18">#REF!</definedName>
    <definedName name="FD" localSheetId="19">#REF!</definedName>
    <definedName name="FD" localSheetId="20">#REF!</definedName>
    <definedName name="FD" localSheetId="21">#REF!</definedName>
    <definedName name="FD" localSheetId="22">#REF!</definedName>
    <definedName name="FD" localSheetId="23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#REF!</definedName>
    <definedName name="FECHA">#REF!</definedName>
    <definedName name="FECHA_1">#REF!</definedName>
    <definedName name="FECHA_2">#REF!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ffffrrrrrrrrrrrrreeeeeeeeeeee">#REF!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ename">MID(CELL("nombrearchivo"),FIND("[",CELL("nombrearchivo")),FIND("]",CELL("nombrearchivo"))-FIND("[",CELL("nombrearchivo"))+1)</definedName>
    <definedName name="FINAL">[43]FLUJOS!#REF!</definedName>
    <definedName name="FINANCIERA">#REF!</definedName>
    <definedName name="fm">#REF!</definedName>
    <definedName name="fm_INTER">#REF!</definedName>
    <definedName name="FO">'[27]CIRCUITOS CODENSA'!#REF!</definedName>
    <definedName name="FORCOLUM">#REF!</definedName>
    <definedName name="FORLOSA">#REF!</definedName>
    <definedName name="Format">#REF!</definedName>
    <definedName name="FORTALEZA">#REF!</definedName>
    <definedName name="FORTALEZA_1">#REF!</definedName>
    <definedName name="FORTALEZA_2">#REF!</definedName>
    <definedName name="FORVIGA">#REF!</definedName>
    <definedName name="Fotos" hidden="1">{#N/A,#N/A,FALSE,"Hoja1";#N/A,#N/A,FALSE,"Hoja2"}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NT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ll_Print">#REF!</definedName>
    <definedName name="FVFV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xx">#REF!</definedName>
    <definedName name="fxxxx">#REF!</definedName>
    <definedName name="fyy">#REF!</definedName>
    <definedName name="fyyy">#REF!</definedName>
    <definedName name="fyyyy">#REF!</definedName>
    <definedName name="GastosViajes">#REF!</definedName>
    <definedName name="GAVION">'[2]Plan auditoría'!#REF!</definedName>
    <definedName name="GAVIONES">'[2]Plan auditoría'!#REF!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g" hidden="1">{"via1",#N/A,TRUE,"general";"via2",#N/A,TRUE,"general";"via3",#N/A,TRUE,"general"}</definedName>
    <definedName name="gegrgwr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>'[27]CIRCUITOS CODENSA'!#REF!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 localSheetId="0">Scheduled_Payment+Extra_Payment</definedName>
    <definedName name="GGG" localSheetId="1">Scheduled_Payment+Extra_Payment</definedName>
    <definedName name="GGG" localSheetId="2">Scheduled_Payment+Extra_Payment</definedName>
    <definedName name="GGG" localSheetId="3">Scheduled_Payment+Extra_Payment</definedName>
    <definedName name="GGG" localSheetId="4">Scheduled_Payment+Extra_Payment</definedName>
    <definedName name="GGG" localSheetId="5">Scheduled_Payment+Extra_Payment</definedName>
    <definedName name="GGG" localSheetId="6">Scheduled_Payment+Extra_Payment</definedName>
    <definedName name="GGG" localSheetId="7">Scheduled_Payment+Extra_Payment</definedName>
    <definedName name="GGG" localSheetId="8">Scheduled_Payment+Extra_Payment</definedName>
    <definedName name="GGG" localSheetId="9">Scheduled_Payment+Extra_Payment</definedName>
    <definedName name="GGG" localSheetId="10">Scheduled_Payment+Extra_Payment</definedName>
    <definedName name="GGG" localSheetId="11">Scheduled_Payment+Extra_Payment</definedName>
    <definedName name="GGG" localSheetId="12">Scheduled_Payment+Extra_Payment</definedName>
    <definedName name="GGG" localSheetId="13">Scheduled_Payment+Extra_Payment</definedName>
    <definedName name="GGG" localSheetId="14">Scheduled_Payment+Extra_Payment</definedName>
    <definedName name="GGG" localSheetId="15">Scheduled_Payment+Extra_Payment</definedName>
    <definedName name="GGG" localSheetId="16">Scheduled_Payment+Extra_Payment</definedName>
    <definedName name="GGG" localSheetId="17">Scheduled_Payment+Extra_Payment</definedName>
    <definedName name="GGG" localSheetId="18">Scheduled_Payment+Extra_Payment</definedName>
    <definedName name="GGG" localSheetId="19">Scheduled_Payment+Extra_Payment</definedName>
    <definedName name="GGG" localSheetId="20">Scheduled_Payment+Extra_Payment</definedName>
    <definedName name="GGG" localSheetId="21">Scheduled_Payment+Extra_Payment</definedName>
    <definedName name="GGG" localSheetId="22">Scheduled_Payment+Extra_Payment</definedName>
    <definedName name="GGG" localSheetId="23">Scheduled_Payment+Extra_Payment</definedName>
    <definedName name="GGG" localSheetId="25">Scheduled_Payment+Extra_Payment</definedName>
    <definedName name="GGG" localSheetId="26">Scheduled_Payment+Extra_Payment</definedName>
    <definedName name="GGG" localSheetId="27">Scheduled_Payment+Extra_Payment</definedName>
    <definedName name="GGG" localSheetId="29">Scheduled_Payment+Extra_Payment</definedName>
    <definedName name="GGG" localSheetId="30">Scheduled_Payment+Extra_Payment</definedName>
    <definedName name="GGG" localSheetId="31">Scheduled_Payment+Extra_Payment</definedName>
    <definedName name="GGG" localSheetId="32">Scheduled_Payment+Extra_Payment</definedName>
    <definedName name="GGG" localSheetId="33">Scheduled_Payment+Extra_Payment</definedName>
    <definedName name="GGG" localSheetId="34">Scheduled_Payment+Extra_Payment</definedName>
    <definedName name="GGG" localSheetId="35">Scheduled_Payment+Extra_Payment</definedName>
    <definedName name="GGG" localSheetId="36">Scheduled_Payment+Extra_Payment</definedName>
    <definedName name="GGG" localSheetId="37">Scheduled_Payment+Extra_Payment</definedName>
    <definedName name="GGG" localSheetId="38">Scheduled_Payment+Extra_Payment</definedName>
    <definedName name="GGG" localSheetId="39">Scheduled_Payment+Extra_Payment</definedName>
    <definedName name="GGG" localSheetId="40">Scheduled_Payment+Extra_Payment</definedName>
    <definedName name="GGG" localSheetId="41">Scheduled_Payment+Extra_Payment</definedName>
    <definedName name="GGG" localSheetId="42">Scheduled_Payment+Extra_Payment</definedName>
    <definedName name="GGG" localSheetId="43">Scheduled_Payment+Extra_Payment</definedName>
    <definedName name="GGG" localSheetId="44">Scheduled_Payment+Extra_Payment</definedName>
    <definedName name="GGG" localSheetId="45">Scheduled_Payment+Extra_Payment</definedName>
    <definedName name="GGG" localSheetId="46">Scheduled_Payment+Extra_Payment</definedName>
    <definedName name="GGG" localSheetId="47">Scheduled_Payment+Extra_Payment</definedName>
    <definedName name="GGG" localSheetId="48">Scheduled_Payment+Extra_Payment</definedName>
    <definedName name="GGG" localSheetId="49">Scheduled_Payment+Extra_Payment</definedName>
    <definedName name="GGG" localSheetId="50">Scheduled_Payment+Extra_Payment</definedName>
    <definedName name="GGG">Scheduled_Payment+Extra_Payment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NHNH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NZON">[13]Materiales!$C$34</definedName>
    <definedName name="GRAVILLA">[15]MATERIALES!$D$3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 localSheetId="0">IF([33]!LG=9,[33]!FES,"")</definedName>
    <definedName name="GT" localSheetId="1">IF([33]!LG=9,[33]!FES,"")</definedName>
    <definedName name="GT" localSheetId="2">IF([33]!LG=9,[33]!FES,"")</definedName>
    <definedName name="GT" localSheetId="3">IF([33]!LG=9,[33]!FES,"")</definedName>
    <definedName name="GT" localSheetId="4">IF([33]!LG=9,[33]!FES,"")</definedName>
    <definedName name="GT" localSheetId="5">IF([33]!LG=9,[33]!FES,"")</definedName>
    <definedName name="GT" localSheetId="6">IF([33]!LG=9,[33]!FES,"")</definedName>
    <definedName name="GT" localSheetId="7">IF([33]!LG=9,[33]!FES,"")</definedName>
    <definedName name="GT" localSheetId="8">IF([33]!LG=9,[33]!FES,"")</definedName>
    <definedName name="GT" localSheetId="9">IF([33]!LG=9,[33]!FES,"")</definedName>
    <definedName name="GT" localSheetId="10">IF([33]!LG=9,[33]!FES,"")</definedName>
    <definedName name="GT" localSheetId="11">IF([33]!LG=9,[33]!FES,"")</definedName>
    <definedName name="GT" localSheetId="12">IF([33]!LG=9,[33]!FES,"")</definedName>
    <definedName name="GT" localSheetId="13">IF([33]!LG=9,[33]!FES,"")</definedName>
    <definedName name="GT" localSheetId="14">IF([33]!LG=9,[33]!FES,"")</definedName>
    <definedName name="GT" localSheetId="15">IF([33]!LG=9,[33]!FES,"")</definedName>
    <definedName name="GT" localSheetId="16">IF([33]!LG=9,[33]!FES,"")</definedName>
    <definedName name="GT" localSheetId="17">IF([33]!LG=9,[33]!FES,"")</definedName>
    <definedName name="GT" localSheetId="18">IF([33]!LG=9,[33]!FES,"")</definedName>
    <definedName name="GT" localSheetId="19">IF([33]!LG=9,[33]!FES,"")</definedName>
    <definedName name="GT" localSheetId="20">IF([33]!LG=9,[33]!FES,"")</definedName>
    <definedName name="GT" localSheetId="21">IF([33]!LG=9,[33]!FES,"")</definedName>
    <definedName name="GT" localSheetId="22">IF([33]!LG=9,[33]!FES,"")</definedName>
    <definedName name="GT" localSheetId="23">IF([33]!LG=9,[33]!FES,"")</definedName>
    <definedName name="GT" localSheetId="25">IF([33]!LG=9,[33]!FES,"")</definedName>
    <definedName name="GT" localSheetId="26">IF([33]!LG=9,[33]!FES,"")</definedName>
    <definedName name="GT" localSheetId="27">IF([33]!LG=9,[33]!FES,"")</definedName>
    <definedName name="GT" localSheetId="29">IF([33]!LG=9,[33]!FES,"")</definedName>
    <definedName name="GT" localSheetId="30">IF([33]!LG=9,[33]!FES,"")</definedName>
    <definedName name="GT" localSheetId="31">IF([33]!LG=9,[33]!FES,"")</definedName>
    <definedName name="GT" localSheetId="32">IF([33]!LG=9,[33]!FES,"")</definedName>
    <definedName name="GT" localSheetId="33">IF([33]!LG=9,[33]!FES,"")</definedName>
    <definedName name="GT" localSheetId="34">IF([33]!LG=9,[33]!FES,"")</definedName>
    <definedName name="GT" localSheetId="35">IF([33]!LG=9,[33]!FES,"")</definedName>
    <definedName name="GT" localSheetId="36">IF([33]!LG=9,[33]!FES,"")</definedName>
    <definedName name="GT" localSheetId="37">IF([33]!LG=9,[33]!FES,"")</definedName>
    <definedName name="GT" localSheetId="38">IF([33]!LG=9,[33]!FES,"")</definedName>
    <definedName name="GT" localSheetId="39">IF([33]!LG=9,[33]!FES,"")</definedName>
    <definedName name="GT" localSheetId="40">IF([33]!LG=9,[33]!FES,"")</definedName>
    <definedName name="GT" localSheetId="41">IF([33]!LG=9,[33]!FES,"")</definedName>
    <definedName name="GT" localSheetId="42">IF([33]!LG=9,[33]!FES,"")</definedName>
    <definedName name="GT" localSheetId="43">IF([33]!LG=9,[33]!FES,"")</definedName>
    <definedName name="GT" localSheetId="44">IF([33]!LG=9,[33]!FES,"")</definedName>
    <definedName name="GT" localSheetId="45">IF([33]!LG=9,[33]!FES,"")</definedName>
    <definedName name="GT" localSheetId="46">IF([33]!LG=9,[33]!FES,"")</definedName>
    <definedName name="GT" localSheetId="47">IF([33]!LG=9,[33]!FES,"")</definedName>
    <definedName name="GT" localSheetId="48">IF([33]!LG=9,[33]!FES,"")</definedName>
    <definedName name="GT" localSheetId="49">IF([33]!LG=9,[33]!FES,"")</definedName>
    <definedName name="GT" localSheetId="50">IF([33]!LG=9,[33]!FES,"")</definedName>
    <definedName name="GT">IF([33]!LG=9,[33]!FES,"")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s">#REF!</definedName>
    <definedName name="gustavo">#REF!</definedName>
    <definedName name="GUSTRA">#REF!</definedName>
    <definedName name="GUSTRA2">#REF!</definedName>
    <definedName name="GX">'[2]Plan auditoría'!#REF!</definedName>
    <definedName name="H">#REF!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llo">#REF!</definedName>
    <definedName name="HERRAMIENTA">'[44]HERRAMIENTAS Y EQUIPOS'!$C$2:$H$140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2014DB">#REF!</definedName>
    <definedName name="hhh" hidden="1">{"TAB1",#N/A,TRUE,"GENERAL";"TAB2",#N/A,TRUE,"GENERAL";"TAB3",#N/A,TRUE,"GENERAL";"TAB4",#N/A,TRUE,"GENERAL";"TAB5",#N/A,TRUE,"GENERAL"}</definedName>
    <definedName name="hhhhhh">#REF!</definedName>
    <definedName name="hhhhhhhh">#REF!</definedName>
    <definedName name="HHHHHHHHHHHDDDDDDDDDDDDD">#REF!</definedName>
    <definedName name="hhhhhhhhhhhhhhh">#REF!</definedName>
    <definedName name="hhhhhhhhhhhhhhhhhhhhh">#REF!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SHSH">#REF!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RAULICAS">[6]PRESUP!#REF!</definedName>
    <definedName name="hikhkjhkjl">'[2]Plan auditoría'!#REF!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n" hidden="1">{"TAB1",#N/A,TRUE,"GENERAL";"TAB2",#N/A,TRUE,"GENERAL";"TAB3",#N/A,TRUE,"GENERAL";"TAB4",#N/A,TRUE,"GENERAL";"TAB5",#N/A,TRUE,"GENERAL"}</definedName>
    <definedName name="HNH">#REF!</definedName>
    <definedName name="HonoraProfesionales">#REF!</definedName>
    <definedName name="HonoraTecnicos">#REF!</definedName>
    <definedName name="HORAS">#REF!</definedName>
    <definedName name="horat">'[45]Itemes Renovación'!#REF!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'[8]%AIU'!$F$62</definedName>
    <definedName name="I" localSheetId="1">'[8]%AIU'!$F$62</definedName>
    <definedName name="I" localSheetId="2">'[8]%AIU'!$F$62</definedName>
    <definedName name="I" localSheetId="3">'[8]%AIU'!$F$62</definedName>
    <definedName name="I" localSheetId="4">'[8]%AIU'!$F$62</definedName>
    <definedName name="I" localSheetId="5">'[8]%AIU'!$F$62</definedName>
    <definedName name="I" localSheetId="6">'[8]%AIU'!$F$62</definedName>
    <definedName name="I" localSheetId="7">'[8]%AIU'!$F$62</definedName>
    <definedName name="I" localSheetId="8">'[8]%AIU'!$F$62</definedName>
    <definedName name="I" localSheetId="9">'[8]%AIU'!$F$62</definedName>
    <definedName name="I" localSheetId="10">'[8]%AIU'!$F$62</definedName>
    <definedName name="I" localSheetId="11">'[8]%AIU'!$F$62</definedName>
    <definedName name="I" localSheetId="12">'[8]%AIU'!$F$62</definedName>
    <definedName name="I" localSheetId="13">'[8]%AIU'!$F$62</definedName>
    <definedName name="I" localSheetId="14">'[8]%AIU'!$F$62</definedName>
    <definedName name="I" localSheetId="15">'[8]%AIU'!$F$62</definedName>
    <definedName name="I" localSheetId="16">'[8]%AIU'!$F$62</definedName>
    <definedName name="I" localSheetId="17">'[8]%AIU'!$F$62</definedName>
    <definedName name="I" localSheetId="18">'[8]%AIU'!$F$62</definedName>
    <definedName name="I" localSheetId="19">'[8]%AIU'!$F$62</definedName>
    <definedName name="I" localSheetId="20">'[8]%AIU'!$F$62</definedName>
    <definedName name="I" localSheetId="21">'[8]%AIU'!$F$62</definedName>
    <definedName name="I" localSheetId="22">'[8]%AIU'!$F$62</definedName>
    <definedName name="I" localSheetId="23">'[8]%AIU'!$F$62</definedName>
    <definedName name="i">#REF!</definedName>
    <definedName name="i8i" hidden="1">{"TAB1",#N/A,TRUE,"GENERAL";"TAB2",#N/A,TRUE,"GENERAL";"TAB3",#N/A,TRUE,"GENERAL";"TAB4",#N/A,TRUE,"GENERAL";"TAB5",#N/A,TRUE,"GENERAL"}</definedName>
    <definedName name="IF">'[46]A. P. U.'!#REF!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HHHYYSS">#REF!</definedName>
    <definedName name="IIIIIIIIIIIIIIHHHHHHHHHHHHHHHHGGGGGGGGGGGGGGG">#REF!</definedName>
    <definedName name="IIIIIIIIIIIIIIII">#REF!</definedName>
    <definedName name="IIIIIIIIOOOOOOOOO">'[14]CUAD-DIURNA'!#REF!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acto">#REF!</definedName>
    <definedName name="ImpPolizasConsultoria">#REF!</definedName>
    <definedName name="ImpPolizasObra">#REF!</definedName>
    <definedName name="IMPRE">2%</definedName>
    <definedName name="impresion">#REF!</definedName>
    <definedName name="IMPREVISTOS">'[15]Formulario N° 4'!$F$130</definedName>
    <definedName name="Imprimir_área_IM_1">#REF!</definedName>
    <definedName name="incoval" hidden="1">{"via1",#N/A,TRUE,"general";"via2",#N/A,TRUE,"general";"via3",#N/A,TRUE,"general"}</definedName>
    <definedName name="inf">#REF!</definedName>
    <definedName name="INFF">#REF!</definedName>
    <definedName name="infi">#REF!</definedName>
    <definedName name="INFORME" hidden="1">{#N/A,#N/A,FALSE,"Hoja1";#N/A,#N/A,FALSE,"Hoja2"}</definedName>
    <definedName name="informe_agosto5_montecz" hidden="1">{#N/A,#N/A,FALSE,"Hoja1";#N/A,#N/A,FALSE,"Hoja2"}</definedName>
    <definedName name="INICIO">'[47]Plan auditoría'!$C$5</definedName>
    <definedName name="INS">[22]INSUMOS!$A$1:$D$463</definedName>
    <definedName name="Instalacion">#REF!</definedName>
    <definedName name="INSTALACIONES_HIDRAULICAS">#REF!</definedName>
    <definedName name="INSTELECTRICA">[6]PRESUP!#REF!</definedName>
    <definedName name="INSTHIDRAULICAS">[6]PRESUP!#REF!</definedName>
    <definedName name="INSTITUCIONAL" localSheetId="0">#REF!</definedName>
    <definedName name="INSTITUCIONAL" localSheetId="1">#REF!</definedName>
    <definedName name="INSTITUCIONAL" localSheetId="2">#REF!</definedName>
    <definedName name="INSTITUCIONAL" localSheetId="3">#REF!</definedName>
    <definedName name="INSTITUCIONAL" localSheetId="4">#REF!</definedName>
    <definedName name="INSTITUCIONAL" localSheetId="5">#REF!</definedName>
    <definedName name="INSTITUCIONAL" localSheetId="6">#REF!</definedName>
    <definedName name="INSTITUCIONAL" localSheetId="7">#REF!</definedName>
    <definedName name="INSTITUCIONAL" localSheetId="8">#REF!</definedName>
    <definedName name="INSTITUCIONAL" localSheetId="9">#REF!</definedName>
    <definedName name="INSTITUCIONAL" localSheetId="10">#REF!</definedName>
    <definedName name="INSTITUCIONAL" localSheetId="11">#REF!</definedName>
    <definedName name="INSTITUCIONAL" localSheetId="12">#REF!</definedName>
    <definedName name="INSTITUCIONAL" localSheetId="13">#REF!</definedName>
    <definedName name="INSTITUCIONAL" localSheetId="14">#REF!</definedName>
    <definedName name="INSTITUCIONAL" localSheetId="15">#REF!</definedName>
    <definedName name="INSTITUCIONAL" localSheetId="16">#REF!</definedName>
    <definedName name="INSTITUCIONAL" localSheetId="17">#REF!</definedName>
    <definedName name="INSTITUCIONAL" localSheetId="18">#REF!</definedName>
    <definedName name="INSTITUCIONAL" localSheetId="19">#REF!</definedName>
    <definedName name="INSTITUCIONAL" localSheetId="20">#REF!</definedName>
    <definedName name="INSTITUCIONAL" localSheetId="21">#REF!</definedName>
    <definedName name="INSTITUCIONAL" localSheetId="22">#REF!</definedName>
    <definedName name="INSTITUCIONAL" localSheetId="23">#REF!</definedName>
    <definedName name="institucional">#REF!,#REF!,#REF!,#REF!,#REF!,#REF!,#REF!,#REF!,#REF!,#REF!,#REF!,#REF!,#REF!</definedName>
    <definedName name="INSTSANITARIA">[6]PRESUP!#REF!</definedName>
    <definedName name="INSUBANCO">[18]INSUMOS!$A$2:$D$6979</definedName>
    <definedName name="INSUMOS">[6]INSUMOS!$B$10:$G$363</definedName>
    <definedName name="INSUMOSTOTAL">[28]INSUMOS!$A$2:$L$116</definedName>
    <definedName name="int" localSheetId="0">0.08</definedName>
    <definedName name="int" localSheetId="1">0.08</definedName>
    <definedName name="int" localSheetId="2">0.08</definedName>
    <definedName name="int" localSheetId="3">0.08</definedName>
    <definedName name="int" localSheetId="4">0.08</definedName>
    <definedName name="int" localSheetId="5">0.08</definedName>
    <definedName name="int" localSheetId="6">0.08</definedName>
    <definedName name="int" localSheetId="7">0.08</definedName>
    <definedName name="int" localSheetId="8">0.08</definedName>
    <definedName name="int" localSheetId="9">0.08</definedName>
    <definedName name="int" localSheetId="10">0.08</definedName>
    <definedName name="int" localSheetId="11">0.08</definedName>
    <definedName name="int" localSheetId="12">0.08</definedName>
    <definedName name="int" localSheetId="13">0.08</definedName>
    <definedName name="int" localSheetId="14">0.08</definedName>
    <definedName name="int" localSheetId="15">0.08</definedName>
    <definedName name="int" localSheetId="16">0.08</definedName>
    <definedName name="int" localSheetId="17">0.08</definedName>
    <definedName name="int" localSheetId="18">0.08</definedName>
    <definedName name="int" localSheetId="19">0.08</definedName>
    <definedName name="int" localSheetId="20">0.08</definedName>
    <definedName name="int" localSheetId="21">0.08</definedName>
    <definedName name="int" localSheetId="22">0.08</definedName>
    <definedName name="int" localSheetId="23">0.08</definedName>
    <definedName name="Int">#REF!</definedName>
    <definedName name="Interest_Rate">#REF!</definedName>
    <definedName name="Io">#REF!</definedName>
    <definedName name="ITEM">#REF!</definedName>
    <definedName name="ITEM1">#REF!</definedName>
    <definedName name="item11">[48]PREACTA!$F$159</definedName>
    <definedName name="item12">[48]PREACTA!$F$166</definedName>
    <definedName name="item13">[48]PREACTA!$F$171</definedName>
    <definedName name="item14">[48]PREACTA!$F$178</definedName>
    <definedName name="ITEM15">#REF!</definedName>
    <definedName name="item16">[48]PREACTA!$F$199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'[20]1'!#REF!</definedName>
    <definedName name="ITEM230">#REF!</definedName>
    <definedName name="ITEM3">#REF!</definedName>
    <definedName name="item320">#REF!</definedName>
    <definedName name="ITEM330">#REF!</definedName>
    <definedName name="item4">[49]PREACTA!#REF!</definedName>
    <definedName name="ITEM410">#REF!</definedName>
    <definedName name="ITEM420">#REF!</definedName>
    <definedName name="ITEM450">#REF!</definedName>
    <definedName name="item5">[49]PREACTA!#REF!</definedName>
    <definedName name="item6">[49]PREACTA!#REF!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">[48]PREACTA!$F$145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">[48]PREACTA!$F$152</definedName>
    <definedName name="ITEM900">#REF!</definedName>
    <definedName name="ITEMS">'[28]ITEMS RESUMIDOS'!$A$2:$A$34</definedName>
    <definedName name="ITEMS2">'[50]ITEMS(2)'!$A$13:$CE$777</definedName>
    <definedName name="ITEMS3">#REF!</definedName>
    <definedName name="ITEMSRESUMEN">'[28]ITEMS RESUMIDOS'!$A$2:$D$34</definedName>
    <definedName name="ITEN320">#REF!</definedName>
    <definedName name="IU" hidden="1">{"via1",#N/A,TRUE,"general";"via2",#N/A,TRUE,"general";"via3",#N/A,TRUE,"general"}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#REF!</definedName>
    <definedName name="IVASobreUtilidad">#REF!</definedName>
    <definedName name="iyuiuyi" hidden="1">{"via1",#N/A,TRUE,"general";"via2",#N/A,TRUE,"general";"via3",#N/A,TRUE,"general"}</definedName>
    <definedName name="j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R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hjhg">#REF!</definedName>
    <definedName name="jgj" hidden="1">{"TAB1",#N/A,TRUE,"GENERAL";"TAB2",#N/A,TRUE,"GENERAL";"TAB3",#N/A,TRUE,"GENERAL";"TAB4",#N/A,TRUE,"GENERAL";"TAB5",#N/A,TRUE,"GENERAL"}</definedName>
    <definedName name="jhbsubcsucbc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ajjajajaj">#REF!</definedName>
    <definedName name="jjfq" hidden="1">{"via1",#N/A,TRUE,"general";"via2",#N/A,TRUE,"general";"via3",#N/A,TRUE,"general"}</definedName>
    <definedName name="jjj">#REF!</definedName>
    <definedName name="JJJAUAUAYATAT">#REF!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JJJJJKKKKKKKKKKKKK">#REF!</definedName>
    <definedName name="jjjjjjjjjjjjjjjjyyyyyyyyyyyyyyyyyyffffffffff">#REF!</definedName>
    <definedName name="jjjjjjjjjjjjuuuuuuuuuuuuuuuuggggggggggggggg" hidden="1">#REF!</definedName>
    <definedName name="jjjjju" hidden="1">{"via1",#N/A,TRUE,"general";"via2",#N/A,TRUE,"general";"via3",#N/A,TRUE,"general"}</definedName>
    <definedName name="JJJJSSSSS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SE">#REF!</definedName>
    <definedName name="JRYJ" hidden="1">{"via1",#N/A,TRUE,"general";"via2",#N/A,TRUE,"general";"via3",#N/A,TRUE,"general"}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yj">'[26]POZOS Sanitario'!#REF!</definedName>
    <definedName name="jyjt7" hidden="1">{"via1",#N/A,TRUE,"general";"via2",#N/A,TRUE,"general";"via3",#N/A,TRUE,"general"}</definedName>
    <definedName name="JYJY" localSheetId="0">Scheduled_Payment+Extra_Payment</definedName>
    <definedName name="JYJY" localSheetId="1">Scheduled_Payment+Extra_Payment</definedName>
    <definedName name="JYJY" localSheetId="2">Scheduled_Payment+Extra_Payment</definedName>
    <definedName name="JYJY" localSheetId="3">Scheduled_Payment+Extra_Payment</definedName>
    <definedName name="JYJY" localSheetId="4">Scheduled_Payment+Extra_Payment</definedName>
    <definedName name="JYJY" localSheetId="5">Scheduled_Payment+Extra_Payment</definedName>
    <definedName name="JYJY" localSheetId="6">Scheduled_Payment+Extra_Payment</definedName>
    <definedName name="JYJY" localSheetId="7">Scheduled_Payment+Extra_Payment</definedName>
    <definedName name="JYJY" localSheetId="8">Scheduled_Payment+Extra_Payment</definedName>
    <definedName name="JYJY" localSheetId="9">Scheduled_Payment+Extra_Payment</definedName>
    <definedName name="JYJY" localSheetId="10">Scheduled_Payment+Extra_Payment</definedName>
    <definedName name="JYJY" localSheetId="11">Scheduled_Payment+Extra_Payment</definedName>
    <definedName name="JYJY" localSheetId="12">Scheduled_Payment+Extra_Payment</definedName>
    <definedName name="JYJY" localSheetId="13">Scheduled_Payment+Extra_Payment</definedName>
    <definedName name="JYJY" localSheetId="14">Scheduled_Payment+Extra_Payment</definedName>
    <definedName name="JYJY" localSheetId="15">Scheduled_Payment+Extra_Payment</definedName>
    <definedName name="JYJY" localSheetId="16">Scheduled_Payment+Extra_Payment</definedName>
    <definedName name="JYJY" localSheetId="17">Scheduled_Payment+Extra_Payment</definedName>
    <definedName name="JYJY" localSheetId="18">Scheduled_Payment+Extra_Payment</definedName>
    <definedName name="JYJY" localSheetId="19">Scheduled_Payment+Extra_Payment</definedName>
    <definedName name="JYJY" localSheetId="20">Scheduled_Payment+Extra_Payment</definedName>
    <definedName name="JYJY" localSheetId="21">Scheduled_Payment+Extra_Payment</definedName>
    <definedName name="JYJY" localSheetId="22">Scheduled_Payment+Extra_Payment</definedName>
    <definedName name="JYJY" localSheetId="23">Scheduled_Payment+Extra_Payment</definedName>
    <definedName name="JYJY" localSheetId="25">Scheduled_Payment+Extra_Payment</definedName>
    <definedName name="JYJY" localSheetId="26">Scheduled_Payment+Extra_Payment</definedName>
    <definedName name="JYJY" localSheetId="27">Scheduled_Payment+Extra_Payment</definedName>
    <definedName name="JYJY" localSheetId="29">Scheduled_Payment+Extra_Payment</definedName>
    <definedName name="JYJY" localSheetId="30">Scheduled_Payment+Extra_Payment</definedName>
    <definedName name="JYJY" localSheetId="31">Scheduled_Payment+Extra_Payment</definedName>
    <definedName name="JYJY" localSheetId="32">Scheduled_Payment+Extra_Payment</definedName>
    <definedName name="JYJY" localSheetId="33">Scheduled_Payment+Extra_Payment</definedName>
    <definedName name="JYJY" localSheetId="34">Scheduled_Payment+Extra_Payment</definedName>
    <definedName name="JYJY" localSheetId="35">Scheduled_Payment+Extra_Payment</definedName>
    <definedName name="JYJY" localSheetId="36">Scheduled_Payment+Extra_Payment</definedName>
    <definedName name="JYJY" localSheetId="37">Scheduled_Payment+Extra_Payment</definedName>
    <definedName name="JYJY" localSheetId="38">Scheduled_Payment+Extra_Payment</definedName>
    <definedName name="JYJY" localSheetId="39">Scheduled_Payment+Extra_Payment</definedName>
    <definedName name="JYJY" localSheetId="40">Scheduled_Payment+Extra_Payment</definedName>
    <definedName name="JYJY" localSheetId="41">Scheduled_Payment+Extra_Payment</definedName>
    <definedName name="JYJY" localSheetId="42">Scheduled_Payment+Extra_Payment</definedName>
    <definedName name="JYJY" localSheetId="43">Scheduled_Payment+Extra_Payment</definedName>
    <definedName name="JYJY" localSheetId="44">Scheduled_Payment+Extra_Payment</definedName>
    <definedName name="JYJY" localSheetId="45">Scheduled_Payment+Extra_Payment</definedName>
    <definedName name="JYJY" localSheetId="46">Scheduled_Payment+Extra_Payment</definedName>
    <definedName name="JYJY" localSheetId="47">Scheduled_Payment+Extra_Payment</definedName>
    <definedName name="JYJY" localSheetId="48">Scheduled_Payment+Extra_Payment</definedName>
    <definedName name="JYJY" localSheetId="49">Scheduled_Payment+Extra_Payment</definedName>
    <definedName name="JYJY" localSheetId="50">Scheduled_Payment+Extra_Payment</definedName>
    <definedName name="JYJY">Scheduled_Payment+Extra_Payment</definedName>
    <definedName name="jyt" hidden="1">{"via1",#N/A,TRUE,"general";"via2",#N/A,TRUE,"general";"via3",#N/A,TRUE,"general"}</definedName>
    <definedName name="jytj">'[26]POZOS Sanitario'!#REF!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nuiiiiiiiii">#REF!</definedName>
    <definedName name="kjtrkjr" hidden="1">{"via1",#N/A,TRUE,"general";"via2",#N/A,TRUE,"general";"via3",#N/A,TRUE,"general"}</definedName>
    <definedName name="KK">MATCH(0.01,End_Bal,-1)+1</definedName>
    <definedName name="KKKKAKKA">#REF!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hidden="1">{"TAB1",#N/A,TRUE,"GENERAL";"TAB2",#N/A,TRUE,"GENERAL";"TAB3",#N/A,TRUE,"GENERAL";"TAB4",#N/A,TRUE,"GENERAL";"TAB5",#N/A,TRUE,"GENERAL"}</definedName>
    <definedName name="KKKKKKKKK">#REF!</definedName>
    <definedName name="KKKKKKKKKKKK">#REF!</definedName>
    <definedName name="KKKKKKKKKKKKKKKK" hidden="1">#REF!</definedName>
    <definedName name="KKKKKTTTTTT">#REF!</definedName>
    <definedName name="ko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st_Row">#N/A</definedName>
    <definedName name="LEO">#REF!</definedName>
    <definedName name="LIDA">'[4]Base Datos'!$B$130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MPIO">#REF!</definedName>
    <definedName name="lina">#REF!</definedName>
    <definedName name="LIST" localSheetId="0">'[22]LISTADO PRECIOS'!$A$2:$D$643</definedName>
    <definedName name="LIST" localSheetId="1">'[22]LISTADO PRECIOS'!$A$2:$D$643</definedName>
    <definedName name="LIST" localSheetId="2">'[22]LISTADO PRECIOS'!$A$2:$D$643</definedName>
    <definedName name="LIST" localSheetId="3">'[22]LISTADO PRECIOS'!$A$2:$D$643</definedName>
    <definedName name="LIST" localSheetId="4">'[22]LISTADO PRECIOS'!$A$2:$D$643</definedName>
    <definedName name="LIST" localSheetId="5">'[22]LISTADO PRECIOS'!$A$2:$D$643</definedName>
    <definedName name="LIST" localSheetId="6">'[22]LISTADO PRECIOS'!$A$2:$D$643</definedName>
    <definedName name="LIST" localSheetId="7">'[22]LISTADO PRECIOS'!$A$2:$D$643</definedName>
    <definedName name="LIST" localSheetId="8">'[22]LISTADO PRECIOS'!$A$2:$D$643</definedName>
    <definedName name="LIST" localSheetId="9">'[22]LISTADO PRECIOS'!$A$2:$D$643</definedName>
    <definedName name="LIST" localSheetId="10">'[22]LISTADO PRECIOS'!$A$2:$D$643</definedName>
    <definedName name="LIST" localSheetId="11">'[22]LISTADO PRECIOS'!$A$2:$D$643</definedName>
    <definedName name="LIST" localSheetId="12">'[22]LISTADO PRECIOS'!$A$2:$D$643</definedName>
    <definedName name="LIST" localSheetId="13">'[22]LISTADO PRECIOS'!$A$2:$D$643</definedName>
    <definedName name="LIST" localSheetId="14">'[22]LISTADO PRECIOS'!$A$2:$D$643</definedName>
    <definedName name="LIST" localSheetId="15">'[22]LISTADO PRECIOS'!$A$2:$D$643</definedName>
    <definedName name="LIST" localSheetId="16">'[22]LISTADO PRECIOS'!$A$2:$D$643</definedName>
    <definedName name="LIST" localSheetId="17">'[22]LISTADO PRECIOS'!$A$2:$D$643</definedName>
    <definedName name="LIST" localSheetId="18">'[22]LISTADO PRECIOS'!$A$2:$D$643</definedName>
    <definedName name="LIST" localSheetId="19">'[22]LISTADO PRECIOS'!$A$2:$D$643</definedName>
    <definedName name="LIST" localSheetId="20">'[22]LISTADO PRECIOS'!$A$2:$D$643</definedName>
    <definedName name="LIST" localSheetId="21">'[22]LISTADO PRECIOS'!$A$2:$D$643</definedName>
    <definedName name="LIST" localSheetId="22">'[22]LISTADO PRECIOS'!$A$2:$D$643</definedName>
    <definedName name="LIST" localSheetId="23">'[22]LISTADO PRECIOS'!$A$2:$D$643</definedName>
    <definedName name="LIST">#REF!</definedName>
    <definedName name="List_cuadrillas" localSheetId="0">[51]Salarios!$D$4:$P$4</definedName>
    <definedName name="List_cuadrillas" localSheetId="1">[51]Salarios!$D$4:$P$4</definedName>
    <definedName name="List_cuadrillas" localSheetId="2">[51]Salarios!$D$4:$P$4</definedName>
    <definedName name="List_cuadrillas" localSheetId="3">[51]Salarios!$D$4:$P$4</definedName>
    <definedName name="List_cuadrillas" localSheetId="4">[51]Salarios!$D$4:$P$4</definedName>
    <definedName name="List_cuadrillas" localSheetId="5">[51]Salarios!$D$4:$P$4</definedName>
    <definedName name="List_cuadrillas" localSheetId="6">[51]Salarios!$D$4:$P$4</definedName>
    <definedName name="List_cuadrillas" localSheetId="7">[51]Salarios!$D$4:$P$4</definedName>
    <definedName name="List_cuadrillas" localSheetId="8">[51]Salarios!$D$4:$P$4</definedName>
    <definedName name="List_cuadrillas" localSheetId="9">[51]Salarios!$D$4:$P$4</definedName>
    <definedName name="List_cuadrillas" localSheetId="10">[51]Salarios!$D$4:$P$4</definedName>
    <definedName name="List_cuadrillas" localSheetId="11">[51]Salarios!$D$4:$P$4</definedName>
    <definedName name="List_cuadrillas" localSheetId="12">[51]Salarios!$D$4:$P$4</definedName>
    <definedName name="List_cuadrillas" localSheetId="13">[51]Salarios!$D$4:$P$4</definedName>
    <definedName name="List_cuadrillas" localSheetId="14">[51]Salarios!$D$4:$P$4</definedName>
    <definedName name="List_cuadrillas" localSheetId="15">[51]Salarios!$D$4:$P$4</definedName>
    <definedName name="List_cuadrillas" localSheetId="16">[51]Salarios!$D$4:$P$4</definedName>
    <definedName name="List_cuadrillas" localSheetId="17">[51]Salarios!$D$4:$P$4</definedName>
    <definedName name="List_cuadrillas" localSheetId="18">[51]Salarios!$D$4:$P$4</definedName>
    <definedName name="List_cuadrillas" localSheetId="19">[51]Salarios!$D$4:$P$4</definedName>
    <definedName name="List_cuadrillas" localSheetId="20">[51]Salarios!$D$4:$P$4</definedName>
    <definedName name="List_cuadrillas" localSheetId="21">[51]Salarios!$D$4:$P$4</definedName>
    <definedName name="List_cuadrillas" localSheetId="22">[51]Salarios!$D$4:$P$4</definedName>
    <definedName name="List_cuadrillas" localSheetId="23">[51]Salarios!$D$4:$P$4</definedName>
    <definedName name="List_cuadrillas">#REF!</definedName>
    <definedName name="LISTA" localSheetId="0">'[24]LISTA APU'!$A$2:$D$1614</definedName>
    <definedName name="LISTA" localSheetId="1">'[24]LISTA APU'!$A$2:$D$1614</definedName>
    <definedName name="LISTA" localSheetId="2">'[24]LISTA APU'!$A$2:$D$1614</definedName>
    <definedName name="LISTA" localSheetId="3">'[24]LISTA APU'!$A$2:$D$1614</definedName>
    <definedName name="LISTA" localSheetId="4">'[24]LISTA APU'!$A$2:$D$1614</definedName>
    <definedName name="LISTA" localSheetId="5">'[24]LISTA APU'!$A$2:$D$1614</definedName>
    <definedName name="LISTA" localSheetId="6">'[24]LISTA APU'!$A$2:$D$1614</definedName>
    <definedName name="LISTA" localSheetId="7">'[24]LISTA APU'!$A$2:$D$1614</definedName>
    <definedName name="LISTA" localSheetId="8">'[24]LISTA APU'!$A$2:$D$1614</definedName>
    <definedName name="LISTA" localSheetId="9">'[24]LISTA APU'!$A$2:$D$1614</definedName>
    <definedName name="LISTA" localSheetId="10">'[24]LISTA APU'!$A$2:$D$1614</definedName>
    <definedName name="LISTA" localSheetId="11">'[24]LISTA APU'!$A$2:$D$1614</definedName>
    <definedName name="LISTA" localSheetId="12">'[24]LISTA APU'!$A$2:$D$1614</definedName>
    <definedName name="LISTA" localSheetId="13">'[24]LISTA APU'!$A$2:$D$1614</definedName>
    <definedName name="LISTA" localSheetId="14">'[24]LISTA APU'!$A$2:$D$1614</definedName>
    <definedName name="LISTA" localSheetId="15">'[24]LISTA APU'!$A$2:$D$1614</definedName>
    <definedName name="LISTA" localSheetId="16">'[24]LISTA APU'!$A$2:$D$1614</definedName>
    <definedName name="LISTA" localSheetId="17">'[24]LISTA APU'!$A$2:$D$1614</definedName>
    <definedName name="LISTA" localSheetId="18">'[24]LISTA APU'!$A$2:$D$1614</definedName>
    <definedName name="LISTA" localSheetId="19">'[24]LISTA APU'!$A$2:$D$1614</definedName>
    <definedName name="LISTA" localSheetId="20">'[24]LISTA APU'!$A$2:$D$1614</definedName>
    <definedName name="LISTA" localSheetId="21">'[24]LISTA APU'!$A$2:$D$1614</definedName>
    <definedName name="LISTA" localSheetId="22">'[24]LISTA APU'!$A$2:$D$1614</definedName>
    <definedName name="LISTA" localSheetId="23">'[24]LISTA APU'!$A$2:$D$1614</definedName>
    <definedName name="LISTA">#REF!</definedName>
    <definedName name="lista_apu">'[52]LISTA APU'!$A$1:$D$204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ISTAPRECIOS">'[53]LISTADO PRECIOS'!$B$1:$D$1024</definedName>
    <definedName name="liuo">'[26]POZOS Sanitario'!#REF!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JJJJAGGGAGGA">#REF!</definedName>
    <definedName name="LLL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llll">#REF!</definedName>
    <definedName name="LLLLL">#REF!</definedName>
    <definedName name="lllllh" hidden="1">{"via1",#N/A,TRUE,"general";"via2",#N/A,TRUE,"general";"via3",#N/A,TRUE,"general"}</definedName>
    <definedName name="lllllll" localSheetId="0">#REF!</definedName>
    <definedName name="lllllll" localSheetId="1">#REF!</definedName>
    <definedName name="lllllll" localSheetId="2">#REF!</definedName>
    <definedName name="lllllll" localSheetId="3">#REF!</definedName>
    <definedName name="lllllll" localSheetId="4">#REF!</definedName>
    <definedName name="lllllll" localSheetId="5">#REF!</definedName>
    <definedName name="lllllll" localSheetId="6">#REF!</definedName>
    <definedName name="lllllll" localSheetId="7">#REF!</definedName>
    <definedName name="lllllll" localSheetId="8">#REF!</definedName>
    <definedName name="lllllll" localSheetId="9">#REF!</definedName>
    <definedName name="lllllll" localSheetId="10">#REF!</definedName>
    <definedName name="lllllll" localSheetId="11">#REF!</definedName>
    <definedName name="lllllll" localSheetId="12">#REF!</definedName>
    <definedName name="lllllll" localSheetId="13">#REF!</definedName>
    <definedName name="lllllll" localSheetId="14">#REF!</definedName>
    <definedName name="lllllll" localSheetId="15">#REF!</definedName>
    <definedName name="lllllll" localSheetId="16">#REF!</definedName>
    <definedName name="lllllll" localSheetId="17">#REF!</definedName>
    <definedName name="lllllll" localSheetId="18">#REF!</definedName>
    <definedName name="lllllll" localSheetId="19">#REF!</definedName>
    <definedName name="lllllll" localSheetId="20">#REF!</definedName>
    <definedName name="lllllll" localSheetId="21">#REF!</definedName>
    <definedName name="lllllll" localSheetId="22">#REF!</definedName>
    <definedName name="lllllll" localSheetId="23">#REF!</definedName>
    <definedName name="LLLLLLL">#REF!</definedName>
    <definedName name="LLLLLLLLLLLLLLLOOOOOOOOOOOOOOO">#REF!</definedName>
    <definedName name="lllllllo" hidden="1">{"via1",#N/A,TRUE,"general";"via2",#N/A,TRUE,"general";"via3",#N/A,TRUE,"general"}</definedName>
    <definedName name="llloooooosjsjsusu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LIZACION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P">'[27]CIRCUITOS CODENSA'!#REF!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ac">#REF!</definedName>
    <definedName name="mafdsf" hidden="1">{"via1",#N/A,TRUE,"general";"via2",#N/A,TRUE,"general";"via3",#N/A,TRUE,"general"}</definedName>
    <definedName name="ManoObra">[54]Insum!$A$104:$E$116</definedName>
    <definedName name="manue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'[55]PU (2)'!#REF!</definedName>
    <definedName name="MAQUINAR">[32]Insum!$A$68:$H$98</definedName>
    <definedName name="Maquinaria">[54]Insum!$A$76:$E$99</definedName>
    <definedName name="MAQUINARIATOTAL">[28]MAQUINARIA!$A$2:$L$18</definedName>
    <definedName name="MAR">#REF!</definedName>
    <definedName name="MARAVILLA" hidden="1">{"PRES REHAB ARM-PER POR ITEMS  KM A KM",#N/A,TRUE,"Rehabilitacion Arm-Per"}</definedName>
    <definedName name="MARI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AT">#REF!</definedName>
    <definedName name="Material">[56]PRECIOS!$F$6:$F$473</definedName>
    <definedName name="Materiales">#REF!</definedName>
    <definedName name="materiales1">[57]Mat!$A$11:$G$569</definedName>
    <definedName name="MATERIALES2">'[44]LISTA DE MATERIALES'!$A$2:$E$394</definedName>
    <definedName name="maxcosto">[21]ctb!$D$1</definedName>
    <definedName name="MAY">#REF!</definedName>
    <definedName name="mdd" hidden="1">{"via1",#N/A,TRUE,"general";"via2",#N/A,TRUE,"general";"via3",#N/A,TRUE,"general"}</definedName>
    <definedName name="ME">#REF!</definedName>
    <definedName name="MEDIDA">#REF!</definedName>
    <definedName name="medios">'[58]ESTRATEGIA DE COMUNICACIONES'!$A$2:$A$8</definedName>
    <definedName name="MEDIOSRECEPCION">[38]PARAMETROS!$E$2:$E$10</definedName>
    <definedName name="meg" hidden="1">{"TAB1",#N/A,TRUE,"GENERAL";"TAB2",#N/A,TRUE,"GENERAL";"TAB3",#N/A,TRUE,"GENERAL";"TAB4",#N/A,TRUE,"GENERAL";"TAB5",#N/A,TRUE,"GENERAL"}</definedName>
    <definedName name="MESES">#REF!</definedName>
    <definedName name="met" hidden="1">{#N/A,#N/A,TRUE,"1842CWN0"}</definedName>
    <definedName name="met_1" hidden="1">{#N/A,#N/A,TRUE,"1842CWN0"}</definedName>
    <definedName name="metal" hidden="1">{#N/A,#N/A,TRUE,"1842CWN0"}</definedName>
    <definedName name="metal_1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">#REF!,#REF!,#REF!,#REF!,#REF!,#REF!,#REF!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">#REF!,#REF!,#REF!,#REF!,#REF!,#REF!,#REF!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MMKKKKKKKKKKKKKK">#REF!</definedName>
    <definedName name="MN" hidden="1">{"via1",#N/A,TRUE,"general";"via2",#N/A,TRUE,"general";"via3",#N/A,TRUE,"general"}</definedName>
    <definedName name="MO">'[27]CIRCUITOS CODENSA'!#REF!</definedName>
    <definedName name="MO.no.Cal.">#REF!</definedName>
    <definedName name="MODIF">[21]dts!$B$20</definedName>
    <definedName name="MONTAJE">#REF!</definedName>
    <definedName name="MOPROP">#REF!</definedName>
    <definedName name="MOR1.4">#REF!</definedName>
    <definedName name="MOR1.5IMP">#REF!</definedName>
    <definedName name="MORTERO">#REF!</definedName>
    <definedName name="MORTERO1.8">#REF!</definedName>
    <definedName name="MTL" hidden="1">#REF!</definedName>
    <definedName name="MU">'[27]CIRCUITOS CODENSA'!#REF!</definedName>
    <definedName name="MZ">'[27]CIRCUITOS CODENSA'!#REF!</definedName>
    <definedName name="N">#REF!</definedName>
    <definedName name="N_VISITA">#REF!</definedName>
    <definedName name="N_VISITA_1">#REF!</definedName>
    <definedName name="N_VISITA_2">#REF!</definedName>
    <definedName name="NATURALEZA">[38]PARAMETROS!$A$2:$A$31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HUUGGFSESESR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H">#REF!</definedName>
    <definedName name="ninguno">#REF!</definedName>
    <definedName name="NIVELES">'[59]ANALISIS RESULTADOS'!$A$2:$A$6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" localSheetId="0">[12]!absc</definedName>
    <definedName name="NNNN" localSheetId="1">[12]!absc</definedName>
    <definedName name="NNNN" localSheetId="2">[12]!absc</definedName>
    <definedName name="NNNN" localSheetId="3">[12]!absc</definedName>
    <definedName name="NNNN" localSheetId="4">[12]!absc</definedName>
    <definedName name="NNNN" localSheetId="5">[12]!absc</definedName>
    <definedName name="NNNN" localSheetId="6">[12]!absc</definedName>
    <definedName name="NNNN" localSheetId="7">[12]!absc</definedName>
    <definedName name="NNNN" localSheetId="8">[12]!absc</definedName>
    <definedName name="NNNN" localSheetId="9">[12]!absc</definedName>
    <definedName name="NNNN" localSheetId="10">[12]!absc</definedName>
    <definedName name="NNNN" localSheetId="11">[12]!absc</definedName>
    <definedName name="NNNN" localSheetId="12">[12]!absc</definedName>
    <definedName name="NNNN" localSheetId="13">[12]!absc</definedName>
    <definedName name="NNNN" localSheetId="14">[12]!absc</definedName>
    <definedName name="NNNN" localSheetId="15">[12]!absc</definedName>
    <definedName name="NNNN" localSheetId="16">[12]!absc</definedName>
    <definedName name="NNNN" localSheetId="17">[12]!absc</definedName>
    <definedName name="NNNN" localSheetId="18">[12]!absc</definedName>
    <definedName name="NNNN" localSheetId="19">[12]!absc</definedName>
    <definedName name="NNNN" localSheetId="20">[12]!absc</definedName>
    <definedName name="NNNN" localSheetId="21">[12]!absc</definedName>
    <definedName name="NNNN" localSheetId="22">[12]!absc</definedName>
    <definedName name="NNNN" localSheetId="23">[12]!absc</definedName>
    <definedName name="NNNN" localSheetId="25">[12]!absc</definedName>
    <definedName name="NNNN" localSheetId="26">[12]!absc</definedName>
    <definedName name="NNNN" localSheetId="27">[12]!absc</definedName>
    <definedName name="NNNN" localSheetId="29">[12]!absc</definedName>
    <definedName name="NNNN" localSheetId="30">[12]!absc</definedName>
    <definedName name="NNNN" localSheetId="31">[12]!absc</definedName>
    <definedName name="NNNN" localSheetId="32">[12]!absc</definedName>
    <definedName name="NNNN" localSheetId="33">[12]!absc</definedName>
    <definedName name="NNNN" localSheetId="34">[12]!absc</definedName>
    <definedName name="NNNN" localSheetId="35">[12]!absc</definedName>
    <definedName name="NNNN" localSheetId="36">[12]!absc</definedName>
    <definedName name="NNNN" localSheetId="37">[12]!absc</definedName>
    <definedName name="NNNN" localSheetId="38">[12]!absc</definedName>
    <definedName name="NNNN" localSheetId="39">[12]!absc</definedName>
    <definedName name="NNNN" localSheetId="40">[12]!absc</definedName>
    <definedName name="NNNN" localSheetId="41">[12]!absc</definedName>
    <definedName name="NNNN" localSheetId="42">[12]!absc</definedName>
    <definedName name="NNNN" localSheetId="43">[12]!absc</definedName>
    <definedName name="NNNN" localSheetId="44">[12]!absc</definedName>
    <definedName name="NNNN" localSheetId="45">[12]!absc</definedName>
    <definedName name="NNNN" localSheetId="46">[12]!absc</definedName>
    <definedName name="NNNN" localSheetId="47">[12]!absc</definedName>
    <definedName name="NNNN" localSheetId="48">[12]!absc</definedName>
    <definedName name="NNNN" localSheetId="49">[12]!absc</definedName>
    <definedName name="NNNN" localSheetId="50">[12]!absc</definedName>
    <definedName name="NNNN">[12]!absc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Facturable">#REF!</definedName>
    <definedName name="NOMBREOBRA">#REF!</definedName>
    <definedName name="NOMINA">#REF!</definedName>
    <definedName name="NORTECDMB1">#REF!</definedName>
    <definedName name="NORTECDMB2">#REF!</definedName>
    <definedName name="NORTEMT1">#REF!</definedName>
    <definedName name="NORTEMT2">#REF!</definedName>
    <definedName name="NOV">#REF!</definedName>
    <definedName name="NSEM">[21]dts!$B$16</definedName>
    <definedName name="nuevo">'[19]Plan auditoría'!$I$2</definedName>
    <definedName name="Num_Pmt_Per_Year">#REF!</definedName>
    <definedName name="Number_of_Payments">MATCH(0.01,End_Bal,-1)+1</definedName>
    <definedName name="Number_of_Payments_1">#N/A</definedName>
    <definedName name="Number_of_Payments_2">#N/A</definedName>
    <definedName name="NUNI">#REF!</definedName>
    <definedName name="nxn" hidden="1">{"via1",#N/A,TRUE,"general";"via2",#N/A,TRUE,"general";"via3",#N/A,TRUE,"general"}</definedName>
    <definedName name="ÑÑ">#REF!</definedName>
    <definedName name="ÑÑÑÑÑÑÑÑÑÑÑÑÑ">#REF!</definedName>
    <definedName name="ÑÑÑÑÑÑÑÑÑÑÑÑÑKKKKKKKKKK">#REF!</definedName>
    <definedName name="ññññññññññññññññññññ">#REF!</definedName>
    <definedName name="ÑÑÑOOOOOOOO">#REF!</definedName>
    <definedName name="ñpñpñ" hidden="1">{"via1",#N/A,TRUE,"general";"via2",#N/A,TRUE,"general";"via3",#N/A,TRUE,"general"}</definedName>
    <definedName name="O">'[60]PRESUPUESTO IE'!$I$6</definedName>
    <definedName name="o9o9" hidden="1">{"via1",#N/A,TRUE,"general";"via2",#N/A,TRUE,"general";"via3",#N/A,TRUE,"general"}</definedName>
    <definedName name="OBJETIVO">#REF!</definedName>
    <definedName name="OBJETIVO_1">#REF!</definedName>
    <definedName name="OBJETIVO_2">#REF!</definedName>
    <definedName name="OBJETIVO_4">#REF!</definedName>
    <definedName name="OBJETO">[21]dts!$B$2</definedName>
    <definedName name="OBRA" localSheetId="0">[61]Insum!$C$281:$H$305</definedName>
    <definedName name="OBRA" localSheetId="1">[61]Insum!$C$281:$H$305</definedName>
    <definedName name="OBRA" localSheetId="2">[61]Insum!$C$281:$H$305</definedName>
    <definedName name="OBRA" localSheetId="3">[61]Insum!$C$281:$H$305</definedName>
    <definedName name="OBRA" localSheetId="4">[61]Insum!$C$281:$H$305</definedName>
    <definedName name="OBRA" localSheetId="5">[61]Insum!$C$281:$H$305</definedName>
    <definedName name="OBRA" localSheetId="6">[61]Insum!$C$281:$H$305</definedName>
    <definedName name="OBRA" localSheetId="7">[61]Insum!$C$281:$H$305</definedName>
    <definedName name="OBRA" localSheetId="8">[61]Insum!$C$281:$H$305</definedName>
    <definedName name="OBRA" localSheetId="9">[61]Insum!$C$281:$H$305</definedName>
    <definedName name="OBRA" localSheetId="10">[61]Insum!$C$281:$H$305</definedName>
    <definedName name="OBRA" localSheetId="11">[61]Insum!$C$281:$H$305</definedName>
    <definedName name="OBRA" localSheetId="12">[61]Insum!$C$281:$H$305</definedName>
    <definedName name="OBRA" localSheetId="13">[61]Insum!$C$281:$H$305</definedName>
    <definedName name="OBRA" localSheetId="14">[61]Insum!$C$281:$H$305</definedName>
    <definedName name="OBRA" localSheetId="15">[61]Insum!$C$281:$H$305</definedName>
    <definedName name="OBRA" localSheetId="16">[61]Insum!$C$281:$H$305</definedName>
    <definedName name="OBRA" localSheetId="17">[61]Insum!$C$281:$H$305</definedName>
    <definedName name="OBRA" localSheetId="18">[61]Insum!$C$281:$H$305</definedName>
    <definedName name="OBRA" localSheetId="19">[61]Insum!$C$281:$H$305</definedName>
    <definedName name="OBRA" localSheetId="20">[61]Insum!$C$281:$H$305</definedName>
    <definedName name="OBRA" localSheetId="21">[61]Insum!$C$281:$H$305</definedName>
    <definedName name="OBRA" localSheetId="22">[61]Insum!$C$281:$H$305</definedName>
    <definedName name="OBRA" localSheetId="23">[61]Insum!$C$281:$H$305</definedName>
    <definedName name="Obra">[54]Datos!$B$2</definedName>
    <definedName name="OCT">#REF!</definedName>
    <definedName name="oe" hidden="1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AR">#REF!</definedName>
    <definedName name="OO">[62]SALARIOS!#REF!</definedName>
    <definedName name="OOO">'[63]AC2-AG96'!#REF!</definedName>
    <definedName name="oooiiiiiiiiiiiiiyyyyyyyyyyyyyy">#REF!</definedName>
    <definedName name="OOOOALLALLAIIIIA">#REF!</definedName>
    <definedName name="ooooiii" hidden="1">{"TAB1",#N/A,TRUE,"GENERAL";"TAB2",#N/A,TRUE,"GENERAL";"TAB3",#N/A,TRUE,"GENERAL";"TAB4",#N/A,TRUE,"GENERAL";"TAB5",#N/A,TRUE,"GENERAL"}</definedName>
    <definedName name="ooooo">#REF!</definedName>
    <definedName name="OOOOOAAALALAKKA">#REF!</definedName>
    <definedName name="OOOOOOAKAKKAKAKA">#REF!</definedName>
    <definedName name="oooooookkkkkkkkkkkkkuuuuuuuuuuuuuuuyyyyyyyyyyyyy">#REF!</definedName>
    <definedName name="OOOOOOOOOOOIIIIIIIIIIIII">#REF!</definedName>
    <definedName name="OOOOOOOOOOOIIIIIIIIIIIIIII">#REF!</definedName>
    <definedName name="ooooooooooooooo">#REF!</definedName>
    <definedName name="OOOOOOOOOOOOOOOOOO">#REF!</definedName>
    <definedName name="ooooooooooooouuuuuuuuuuuu">#REF!</definedName>
    <definedName name="OOOOOOOOOOUUUUUUUUUUUUUU">#REF!</definedName>
    <definedName name="OOOOOOOOOUUHNBGRT">#REF!</definedName>
    <definedName name="oooos" hidden="1">{"via1",#N/A,TRUE,"general";"via2",#N/A,TRUE,"general";"via3",#N/A,TRUE,"general"}</definedName>
    <definedName name="ooouuuygfrdefrg658">#REF!</definedName>
    <definedName name="OP" localSheetId="0">Scheduled_Payment+Extra_Payment</definedName>
    <definedName name="OP" localSheetId="1">Scheduled_Payment+Extra_Payment</definedName>
    <definedName name="OP" localSheetId="2">Scheduled_Payment+Extra_Payment</definedName>
    <definedName name="OP" localSheetId="3">Scheduled_Payment+Extra_Payment</definedName>
    <definedName name="OP" localSheetId="4">Scheduled_Payment+Extra_Payment</definedName>
    <definedName name="OP" localSheetId="5">Scheduled_Payment+Extra_Payment</definedName>
    <definedName name="OP" localSheetId="6">Scheduled_Payment+Extra_Payment</definedName>
    <definedName name="OP" localSheetId="7">Scheduled_Payment+Extra_Payment</definedName>
    <definedName name="OP" localSheetId="8">Scheduled_Payment+Extra_Payment</definedName>
    <definedName name="OP" localSheetId="9">Scheduled_Payment+Extra_Payment</definedName>
    <definedName name="OP" localSheetId="10">Scheduled_Payment+Extra_Payment</definedName>
    <definedName name="OP" localSheetId="11">Scheduled_Payment+Extra_Payment</definedName>
    <definedName name="OP" localSheetId="12">Scheduled_Payment+Extra_Payment</definedName>
    <definedName name="OP" localSheetId="13">Scheduled_Payment+Extra_Payment</definedName>
    <definedName name="OP" localSheetId="14">Scheduled_Payment+Extra_Payment</definedName>
    <definedName name="OP" localSheetId="15">Scheduled_Payment+Extra_Payment</definedName>
    <definedName name="OP" localSheetId="16">Scheduled_Payment+Extra_Payment</definedName>
    <definedName name="OP" localSheetId="17">Scheduled_Payment+Extra_Payment</definedName>
    <definedName name="OP" localSheetId="18">Scheduled_Payment+Extra_Payment</definedName>
    <definedName name="OP" localSheetId="19">Scheduled_Payment+Extra_Payment</definedName>
    <definedName name="OP" localSheetId="20">Scheduled_Payment+Extra_Payment</definedName>
    <definedName name="OP" localSheetId="21">Scheduled_Payment+Extra_Payment</definedName>
    <definedName name="OP" localSheetId="22">Scheduled_Payment+Extra_Payment</definedName>
    <definedName name="OP" localSheetId="23">Scheduled_Payment+Extra_Payment</definedName>
    <definedName name="OP" localSheetId="25">Scheduled_Payment+Extra_Payment</definedName>
    <definedName name="OP" localSheetId="26">Scheduled_Payment+Extra_Payment</definedName>
    <definedName name="OP" localSheetId="27">Scheduled_Payment+Extra_Payment</definedName>
    <definedName name="OP" localSheetId="29">Scheduled_Payment+Extra_Payment</definedName>
    <definedName name="OP" localSheetId="30">Scheduled_Payment+Extra_Payment</definedName>
    <definedName name="OP" localSheetId="31">Scheduled_Payment+Extra_Payment</definedName>
    <definedName name="OP" localSheetId="32">Scheduled_Payment+Extra_Payment</definedName>
    <definedName name="OP" localSheetId="33">Scheduled_Payment+Extra_Payment</definedName>
    <definedName name="OP" localSheetId="34">Scheduled_Payment+Extra_Payment</definedName>
    <definedName name="OP" localSheetId="35">Scheduled_Payment+Extra_Payment</definedName>
    <definedName name="OP" localSheetId="36">Scheduled_Payment+Extra_Payment</definedName>
    <definedName name="OP" localSheetId="37">Scheduled_Payment+Extra_Payment</definedName>
    <definedName name="OP" localSheetId="38">Scheduled_Payment+Extra_Payment</definedName>
    <definedName name="OP" localSheetId="39">Scheduled_Payment+Extra_Payment</definedName>
    <definedName name="OP" localSheetId="40">Scheduled_Payment+Extra_Payment</definedName>
    <definedName name="OP" localSheetId="41">Scheduled_Payment+Extra_Payment</definedName>
    <definedName name="OP" localSheetId="42">Scheduled_Payment+Extra_Payment</definedName>
    <definedName name="OP" localSheetId="43">Scheduled_Payment+Extra_Payment</definedName>
    <definedName name="OP" localSheetId="44">Scheduled_Payment+Extra_Payment</definedName>
    <definedName name="OP" localSheetId="45">Scheduled_Payment+Extra_Payment</definedName>
    <definedName name="OP" localSheetId="46">Scheduled_Payment+Extra_Payment</definedName>
    <definedName name="OP" localSheetId="47">Scheduled_Payment+Extra_Payment</definedName>
    <definedName name="OP" localSheetId="48">Scheduled_Payment+Extra_Payment</definedName>
    <definedName name="OP" localSheetId="49">Scheduled_Payment+Extra_Payment</definedName>
    <definedName name="OP" localSheetId="50">Scheduled_Payment+Extra_Payment</definedName>
    <definedName name="OP">Scheduled_Payment+Extra_Payment</definedName>
    <definedName name="OPRTUNIDADES">#REF!</definedName>
    <definedName name="OPRTUNIDADES_1">#REF!</definedName>
    <definedName name="OPRTUNIDADES_2">#REF!</definedName>
    <definedName name="orden" hidden="1">255</definedName>
    <definedName name="OrigenConsultoria">#REF!</definedName>
    <definedName name="OrigenObra">#REF!</definedName>
    <definedName name="ORO">#REF!</definedName>
    <definedName name="oscar">#REF!</definedName>
    <definedName name="p">[62]SALARIOS!#REF!</definedName>
    <definedName name="P_1">#N/A</definedName>
    <definedName name="P_2">'[14]CUAD-DIURNA'!#REF!</definedName>
    <definedName name="p0p0" hidden="1">{"via1",#N/A,TRUE,"general";"via2",#N/A,TRUE,"general";"via3",#N/A,TRUE,"general"}</definedName>
    <definedName name="Page">#REF!</definedName>
    <definedName name="PAÑETES">[6]PRESUP!#REF!</definedName>
    <definedName name="PARAMETROS">#REF!</definedName>
    <definedName name="pasamanos">#REF!</definedName>
    <definedName name="patch8">#REF!</definedName>
    <definedName name="Pay_Date">#REF!</definedName>
    <definedName name="Pay_Num">#REF!</definedName>
    <definedName name="Payment_Date" localSheetId="0">DATE(YEAR([33]!Loan_Start),MONTH([33]!Loan_Start)+Payment_Number,DAY([33]!Loan_Start))</definedName>
    <definedName name="Payment_Date" localSheetId="1">DATE(YEAR([33]!Loan_Start),MONTH([33]!Loan_Start)+Payment_Number,DAY([33]!Loan_Start))</definedName>
    <definedName name="Payment_Date" localSheetId="2">DATE(YEAR([33]!Loan_Start),MONTH([33]!Loan_Start)+Payment_Number,DAY([33]!Loan_Start))</definedName>
    <definedName name="Payment_Date" localSheetId="3">DATE(YEAR([33]!Loan_Start),MONTH([33]!Loan_Start)+Payment_Number,DAY([33]!Loan_Start))</definedName>
    <definedName name="Payment_Date" localSheetId="4">DATE(YEAR([33]!Loan_Start),MONTH([33]!Loan_Start)+Payment_Number,DAY([33]!Loan_Start))</definedName>
    <definedName name="Payment_Date" localSheetId="5">DATE(YEAR([33]!Loan_Start),MONTH([33]!Loan_Start)+Payment_Number,DAY([33]!Loan_Start))</definedName>
    <definedName name="Payment_Date" localSheetId="6">DATE(YEAR([33]!Loan_Start),MONTH([33]!Loan_Start)+Payment_Number,DAY([33]!Loan_Start))</definedName>
    <definedName name="Payment_Date" localSheetId="7">DATE(YEAR([33]!Loan_Start),MONTH([33]!Loan_Start)+Payment_Number,DAY([33]!Loan_Start))</definedName>
    <definedName name="Payment_Date" localSheetId="8">DATE(YEAR([33]!Loan_Start),MONTH([33]!Loan_Start)+Payment_Number,DAY([33]!Loan_Start))</definedName>
    <definedName name="Payment_Date" localSheetId="9">DATE(YEAR([33]!Loan_Start),MONTH([33]!Loan_Start)+Payment_Number,DAY([33]!Loan_Start))</definedName>
    <definedName name="Payment_Date" localSheetId="10">DATE(YEAR([33]!Loan_Start),MONTH([33]!Loan_Start)+Payment_Number,DAY([33]!Loan_Start))</definedName>
    <definedName name="Payment_Date" localSheetId="11">DATE(YEAR([33]!Loan_Start),MONTH([33]!Loan_Start)+Payment_Number,DAY([33]!Loan_Start))</definedName>
    <definedName name="Payment_Date" localSheetId="12">DATE(YEAR([33]!Loan_Start),MONTH([33]!Loan_Start)+Payment_Number,DAY([33]!Loan_Start))</definedName>
    <definedName name="Payment_Date" localSheetId="13">DATE(YEAR([33]!Loan_Start),MONTH([33]!Loan_Start)+Payment_Number,DAY([33]!Loan_Start))</definedName>
    <definedName name="Payment_Date" localSheetId="14">DATE(YEAR([33]!Loan_Start),MONTH([33]!Loan_Start)+Payment_Number,DAY([33]!Loan_Start))</definedName>
    <definedName name="Payment_Date" localSheetId="15">DATE(YEAR([33]!Loan_Start),MONTH([33]!Loan_Start)+Payment_Number,DAY([33]!Loan_Start))</definedName>
    <definedName name="Payment_Date" localSheetId="16">DATE(YEAR([33]!Loan_Start),MONTH([33]!Loan_Start)+Payment_Number,DAY([33]!Loan_Start))</definedName>
    <definedName name="Payment_Date" localSheetId="17">DATE(YEAR([33]!Loan_Start),MONTH([33]!Loan_Start)+Payment_Number,DAY([33]!Loan_Start))</definedName>
    <definedName name="Payment_Date" localSheetId="18">DATE(YEAR([33]!Loan_Start),MONTH([33]!Loan_Start)+Payment_Number,DAY([33]!Loan_Start))</definedName>
    <definedName name="Payment_Date" localSheetId="19">DATE(YEAR([33]!Loan_Start),MONTH([33]!Loan_Start)+Payment_Number,DAY([33]!Loan_Start))</definedName>
    <definedName name="Payment_Date" localSheetId="20">DATE(YEAR([33]!Loan_Start),MONTH([33]!Loan_Start)+Payment_Number,DAY([33]!Loan_Start))</definedName>
    <definedName name="Payment_Date" localSheetId="21">DATE(YEAR([33]!Loan_Start),MONTH([33]!Loan_Start)+Payment_Number,DAY([33]!Loan_Start))</definedName>
    <definedName name="Payment_Date" localSheetId="22">DATE(YEAR([33]!Loan_Start),MONTH([33]!Loan_Start)+Payment_Number,DAY([33]!Loan_Start))</definedName>
    <definedName name="Payment_Date" localSheetId="23">DATE(YEAR([33]!Loan_Start),MONTH([33]!Loan_Start)+Payment_Number,DAY([33]!Loan_Start))</definedName>
    <definedName name="Payment_Date" localSheetId="25">DATE(YEAR([33]!Loan_Start),MONTH([33]!Loan_Start)+Payment_Number,DAY([33]!Loan_Start))</definedName>
    <definedName name="Payment_Date" localSheetId="26">DATE(YEAR([33]!Loan_Start),MONTH([33]!Loan_Start)+Payment_Number,DAY([33]!Loan_Start))</definedName>
    <definedName name="Payment_Date" localSheetId="27">DATE(YEAR([33]!Loan_Start),MONTH([33]!Loan_Start)+Payment_Number,DAY([33]!Loan_Start))</definedName>
    <definedName name="Payment_Date" localSheetId="29">DATE(YEAR([33]!Loan_Start),MONTH([33]!Loan_Start)+Payment_Number,DAY([33]!Loan_Start))</definedName>
    <definedName name="Payment_Date" localSheetId="30">DATE(YEAR([33]!Loan_Start),MONTH([33]!Loan_Start)+Payment_Number,DAY([33]!Loan_Start))</definedName>
    <definedName name="Payment_Date" localSheetId="31">DATE(YEAR([33]!Loan_Start),MONTH([33]!Loan_Start)+Payment_Number,DAY([33]!Loan_Start))</definedName>
    <definedName name="Payment_Date" localSheetId="32">DATE(YEAR([33]!Loan_Start),MONTH([33]!Loan_Start)+Payment_Number,DAY([33]!Loan_Start))</definedName>
    <definedName name="Payment_Date" localSheetId="33">DATE(YEAR([33]!Loan_Start),MONTH([33]!Loan_Start)+Payment_Number,DAY([33]!Loan_Start))</definedName>
    <definedName name="Payment_Date" localSheetId="34">DATE(YEAR([33]!Loan_Start),MONTH([33]!Loan_Start)+Payment_Number,DAY([33]!Loan_Start))</definedName>
    <definedName name="Payment_Date" localSheetId="35">DATE(YEAR([33]!Loan_Start),MONTH([33]!Loan_Start)+Payment_Number,DAY([33]!Loan_Start))</definedName>
    <definedName name="Payment_Date" localSheetId="36">DATE(YEAR([33]!Loan_Start),MONTH([33]!Loan_Start)+Payment_Number,DAY([33]!Loan_Start))</definedName>
    <definedName name="Payment_Date" localSheetId="37">DATE(YEAR([33]!Loan_Start),MONTH([33]!Loan_Start)+Payment_Number,DAY([33]!Loan_Start))</definedName>
    <definedName name="Payment_Date" localSheetId="38">DATE(YEAR([33]!Loan_Start),MONTH([33]!Loan_Start)+Payment_Number,DAY([33]!Loan_Start))</definedName>
    <definedName name="Payment_Date" localSheetId="39">DATE(YEAR([33]!Loan_Start),MONTH([33]!Loan_Start)+Payment_Number,DAY([33]!Loan_Start))</definedName>
    <definedName name="Payment_Date" localSheetId="40">DATE(YEAR([33]!Loan_Start),MONTH([33]!Loan_Start)+Payment_Number,DAY([33]!Loan_Start))</definedName>
    <definedName name="Payment_Date" localSheetId="41">DATE(YEAR([33]!Loan_Start),MONTH([33]!Loan_Start)+Payment_Number,DAY([33]!Loan_Start))</definedName>
    <definedName name="Payment_Date" localSheetId="42">DATE(YEAR([33]!Loan_Start),MONTH([33]!Loan_Start)+Payment_Number,DAY([33]!Loan_Start))</definedName>
    <definedName name="Payment_Date" localSheetId="43">DATE(YEAR([33]!Loan_Start),MONTH([33]!Loan_Start)+Payment_Number,DAY([33]!Loan_Start))</definedName>
    <definedName name="Payment_Date" localSheetId="44">DATE(YEAR([33]!Loan_Start),MONTH([33]!Loan_Start)+Payment_Number,DAY([33]!Loan_Start))</definedName>
    <definedName name="Payment_Date" localSheetId="45">DATE(YEAR([33]!Loan_Start),MONTH([33]!Loan_Start)+Payment_Number,DAY([33]!Loan_Start))</definedName>
    <definedName name="Payment_Date" localSheetId="46">DATE(YEAR([33]!Loan_Start),MONTH([33]!Loan_Start)+Payment_Number,DAY([33]!Loan_Start))</definedName>
    <definedName name="Payment_Date" localSheetId="47">DATE(YEAR([33]!Loan_Start),MONTH([33]!Loan_Start)+Payment_Number,DAY([33]!Loan_Start))</definedName>
    <definedName name="Payment_Date" localSheetId="48">DATE(YEAR([33]!Loan_Start),MONTH([33]!Loan_Start)+Payment_Number,DAY([33]!Loan_Start))</definedName>
    <definedName name="Payment_Date" localSheetId="49">DATE(YEAR([33]!Loan_Start),MONTH([33]!Loan_Start)+Payment_Number,DAY([33]!Loan_Start))</definedName>
    <definedName name="Payment_Date" localSheetId="50">DATE(YEAR([33]!Loan_Start),MONTH([33]!Loan_Start)+Payment_Number,DAY([33]!Loan_Start))</definedName>
    <definedName name="Payment_Date">DATE(YEAR(Loan_Start),MONTH(Loan_Start)+Payment_Number,DAY(Loan_Start))</definedName>
    <definedName name="Payment_Date_1">#N/A</definedName>
    <definedName name="Payment_Date_2">#N/A</definedName>
    <definedName name="Payment_Needed">"Pago necesario"</definedName>
    <definedName name="PB">'[27]CIRCUITOS CODENSA'!#REF!</definedName>
    <definedName name="PEGACOR">[13]Materiales!$C$38</definedName>
    <definedName name="pendiente" hidden="1">#REF!</definedName>
    <definedName name="PERA">#REF!</definedName>
    <definedName name="PERALTA">#REF!</definedName>
    <definedName name="PERFIL_DEL_TRAMO">#REF!</definedName>
    <definedName name="PersonalProfesional">#REF!</definedName>
    <definedName name="PersonalTecnico">#REF!</definedName>
    <definedName name="PERT">'[28]MANO DE OBRA'!$G$8:$G$20</definedName>
    <definedName name="PESO14.2">#REF!</definedName>
    <definedName name="PESO14.3">#REF!</definedName>
    <definedName name="PESO14.4">#REF!</definedName>
    <definedName name="pijjjjjjjjjjjjjjj">#REF!</definedName>
    <definedName name="PINTURA" localSheetId="0">#REF!</definedName>
    <definedName name="PINTURA" localSheetId="1">#REF!</definedName>
    <definedName name="PINTURA" localSheetId="2">#REF!</definedName>
    <definedName name="PINTURA" localSheetId="3">#REF!</definedName>
    <definedName name="PINTURA" localSheetId="4">#REF!</definedName>
    <definedName name="PINTURA" localSheetId="5">#REF!</definedName>
    <definedName name="PINTURA" localSheetId="6">#REF!</definedName>
    <definedName name="PINTURA" localSheetId="7">#REF!</definedName>
    <definedName name="PINTURA" localSheetId="8">#REF!</definedName>
    <definedName name="PINTURA" localSheetId="9">#REF!</definedName>
    <definedName name="PINTURA" localSheetId="10">#REF!</definedName>
    <definedName name="PINTURA" localSheetId="11">#REF!</definedName>
    <definedName name="PINTURA" localSheetId="12">#REF!</definedName>
    <definedName name="PINTURA" localSheetId="13">#REF!</definedName>
    <definedName name="PINTURA" localSheetId="14">#REF!</definedName>
    <definedName name="PINTURA" localSheetId="15">#REF!</definedName>
    <definedName name="PINTURA" localSheetId="16">#REF!</definedName>
    <definedName name="PINTURA" localSheetId="17">#REF!</definedName>
    <definedName name="PINTURA" localSheetId="18">#REF!</definedName>
    <definedName name="PINTURA" localSheetId="19">#REF!</definedName>
    <definedName name="PINTURA" localSheetId="20">#REF!</definedName>
    <definedName name="PINTURA" localSheetId="21">#REF!</definedName>
    <definedName name="PINTURA" localSheetId="22">#REF!</definedName>
    <definedName name="PINTURA" localSheetId="23">#REF!</definedName>
    <definedName name="PINTURA">[6]PRESUP!#REF!</definedName>
    <definedName name="PINTURAS">[6]PRESUP!#REF!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 localSheetId="0">#REF!</definedName>
    <definedName name="PLAN" localSheetId="1">#REF!</definedName>
    <definedName name="PLAN" localSheetId="2">#REF!</definedName>
    <definedName name="PLAN" localSheetId="3">#REF!</definedName>
    <definedName name="PLAN" localSheetId="4">#REF!</definedName>
    <definedName name="PLAN" localSheetId="5">#REF!</definedName>
    <definedName name="PLAN" localSheetId="6">#REF!</definedName>
    <definedName name="PLAN" localSheetId="7">#REF!</definedName>
    <definedName name="PLAN" localSheetId="8">#REF!</definedName>
    <definedName name="PLAN" localSheetId="9">#REF!</definedName>
    <definedName name="PLAN" localSheetId="10">#REF!</definedName>
    <definedName name="PLAN" localSheetId="11">#REF!</definedName>
    <definedName name="PLAN" localSheetId="12">#REF!</definedName>
    <definedName name="PLAN" localSheetId="13">#REF!</definedName>
    <definedName name="PLAN" localSheetId="14">#REF!</definedName>
    <definedName name="PLAN" localSheetId="15">#REF!</definedName>
    <definedName name="PLAN" localSheetId="16">#REF!</definedName>
    <definedName name="PLAN" localSheetId="17">#REF!</definedName>
    <definedName name="PLAN" localSheetId="18">#REF!</definedName>
    <definedName name="PLAN" localSheetId="19">#REF!</definedName>
    <definedName name="PLAN" localSheetId="20">#REF!</definedName>
    <definedName name="PLAN" localSheetId="21">#REF!</definedName>
    <definedName name="PLAN" localSheetId="22">#REF!</definedName>
    <definedName name="PLAN" localSheetId="23">#REF!</definedName>
    <definedName name="PLAN">'[28]ITEMS RESUMIDOS'!$A$2:$D$34</definedName>
    <definedName name="PLANEACION">[28]MAQUINARIA!$A$2:$A$18</definedName>
    <definedName name="PlazoEnMeses">#REF!</definedName>
    <definedName name="Plegable">#REF!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O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">#REF!</definedName>
    <definedName name="pouig" hidden="1">{"via1",#N/A,TRUE,"general";"via2",#N/A,TRUE,"general";"via3",#N/A,TRUE,"general"}</definedName>
    <definedName name="POZOS">'[8]POZOS Sanitario'!#REF!</definedName>
    <definedName name="PPPP">[64]PU!#REF!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oooooooooooookkkkkkkkkkkkk">#REF!</definedName>
    <definedName name="pqroj" hidden="1">{"via1",#N/A,TRUE,"general";"via2",#N/A,TRUE,"general";"via3",#N/A,TRUE,"general"}</definedName>
    <definedName name="pre">#REF!</definedName>
    <definedName name="PRECIO">[65]PRECIOS!$A$5:$M$191</definedName>
    <definedName name="PRECIOS" localSheetId="0">[24]PRECIOS!$A$9:$D$1158</definedName>
    <definedName name="PRECIOS" localSheetId="1">[24]PRECIOS!$A$9:$D$1158</definedName>
    <definedName name="PRECIOS" localSheetId="2">[24]PRECIOS!$A$9:$D$1158</definedName>
    <definedName name="PRECIOS" localSheetId="3">[24]PRECIOS!$A$9:$D$1158</definedName>
    <definedName name="PRECIOS" localSheetId="4">[24]PRECIOS!$A$9:$D$1158</definedName>
    <definedName name="PRECIOS" localSheetId="5">[24]PRECIOS!$A$9:$D$1158</definedName>
    <definedName name="PRECIOS" localSheetId="6">[24]PRECIOS!$A$9:$D$1158</definedName>
    <definedName name="PRECIOS" localSheetId="7">[24]PRECIOS!$A$9:$D$1158</definedName>
    <definedName name="PRECIOS" localSheetId="8">[24]PRECIOS!$A$9:$D$1158</definedName>
    <definedName name="PRECIOS" localSheetId="9">[24]PRECIOS!$A$9:$D$1158</definedName>
    <definedName name="PRECIOS" localSheetId="10">[24]PRECIOS!$A$9:$D$1158</definedName>
    <definedName name="PRECIOS" localSheetId="11">[24]PRECIOS!$A$9:$D$1158</definedName>
    <definedName name="PRECIOS" localSheetId="12">[24]PRECIOS!$A$9:$D$1158</definedName>
    <definedName name="PRECIOS" localSheetId="13">[24]PRECIOS!$A$9:$D$1158</definedName>
    <definedName name="PRECIOS" localSheetId="14">[24]PRECIOS!$A$9:$D$1158</definedName>
    <definedName name="PRECIOS" localSheetId="15">[24]PRECIOS!$A$9:$D$1158</definedName>
    <definedName name="PRECIOS" localSheetId="16">[24]PRECIOS!$A$9:$D$1158</definedName>
    <definedName name="PRECIOS" localSheetId="17">[24]PRECIOS!$A$9:$D$1158</definedName>
    <definedName name="PRECIOS" localSheetId="18">[24]PRECIOS!$A$9:$D$1158</definedName>
    <definedName name="PRECIOS" localSheetId="19">[24]PRECIOS!$A$9:$D$1158</definedName>
    <definedName name="PRECIOS" localSheetId="20">[24]PRECIOS!$A$9:$D$1158</definedName>
    <definedName name="PRECIOS" localSheetId="21">[24]PRECIOS!$A$9:$D$1158</definedName>
    <definedName name="PRECIOS" localSheetId="22">[24]PRECIOS!$A$9:$D$1158</definedName>
    <definedName name="PRECIOS" localSheetId="23">[24]PRECIOS!$A$9:$D$1158</definedName>
    <definedName name="PRECIOS">#REF!</definedName>
    <definedName name="PreciosMP">'[66]PRECIOS ACTUALIZADOS FERRASA'!$A$2:$D$1316</definedName>
    <definedName name="PRELIMINAR">#REF!</definedName>
    <definedName name="presentacion">#REF!</definedName>
    <definedName name="PrestacionesSeguridadOtros">#REF!</definedName>
    <definedName name="PRESUPUESTAD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#N/A</definedName>
    <definedName name="Print_Area_Reset">OFFSET(Full_Print,0,0,Last_Row)</definedName>
    <definedName name="Print_Area_Reset_1">#N/A</definedName>
    <definedName name="Print_Area_Reset_2">#N/A</definedName>
    <definedName name="PRINT_TITLES_MI">#N/A</definedName>
    <definedName name="Profesional">#REF!</definedName>
    <definedName name="PROG" hidden="1">#REF!</definedName>
    <definedName name="PROGRAMA">'[28]ITEMS RESUMIDOS'!$A$2:$A$34</definedName>
    <definedName name="Proponente">[54]Datos!$B$1</definedName>
    <definedName name="PROVISIONALES" hidden="1">#REF!</definedName>
    <definedName name="PROYECTO">[34]PROGRAMACIÓN!$D$3</definedName>
    <definedName name="PROYECTO__OBRAS_VARIAS_EN_LA_ESCUELA_CONTRAINCENDIO">#REF!</definedName>
    <definedName name="prs" hidden="1">{#N/A,#N/A,FALSE,"310.1";#N/A,#N/A,FALSE,"321.1";#N/A,#N/A,FALSE,"320.3";#N/A,#N/A,FALSE,"330.1"}</definedName>
    <definedName name="prueba">#REF!</definedName>
    <definedName name="PRUEBAS">#REF!</definedName>
    <definedName name="PST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>[67]glvc!#REF!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w" hidden="1">{"via1",#N/A,TRUE,"general";"via2",#N/A,TRUE,"general";"via3",#N/A,TRUE,"general"}</definedName>
    <definedName name="quieirda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0">[6]ANALISIS!#REF!</definedName>
    <definedName name="R.100">[6]ANALISIS!#REF!</definedName>
    <definedName name="R.101">[6]ANALISIS!#REF!</definedName>
    <definedName name="R.103">[6]ANALISIS!#REF!</definedName>
    <definedName name="R.108">[6]ANALISIS!#REF!</definedName>
    <definedName name="R.110">[6]ANALISIS!#REF!</definedName>
    <definedName name="R.111">[6]ANALISIS!#REF!</definedName>
    <definedName name="R.112">[6]ANALISIS!#REF!</definedName>
    <definedName name="R.113">[6]ANALISIS!#REF!</definedName>
    <definedName name="R.119">[6]ANALISIS!#REF!</definedName>
    <definedName name="R.120">[6]ANALISIS!#REF!</definedName>
    <definedName name="R.121">[6]ANALISIS!#REF!</definedName>
    <definedName name="R.124">[6]ANALISIS!#REF!</definedName>
    <definedName name="R.125">[6]ANALISIS!#REF!</definedName>
    <definedName name="R.135">[6]ANALISIS!#REF!</definedName>
    <definedName name="R.137">[6]ANALISIS!#REF!</definedName>
    <definedName name="R.138">[6]ANALISIS!#REF!</definedName>
    <definedName name="R.139">[6]ANALISIS!#REF!</definedName>
    <definedName name="R.16">[6]ANALISIS!#REF!</definedName>
    <definedName name="R.17">[6]ANALISIS!#REF!</definedName>
    <definedName name="R.18">[6]ANALISIS!#REF!</definedName>
    <definedName name="R.183">[6]ANALISIS!#REF!</definedName>
    <definedName name="R.184">[6]ANALISIS!#REF!</definedName>
    <definedName name="R.186">[6]ANALISIS!#REF!</definedName>
    <definedName name="R.187">[6]ANALISIS!#REF!</definedName>
    <definedName name="R.188">[6]ANALISIS!#REF!</definedName>
    <definedName name="R.191">[6]ANALISIS!#REF!</definedName>
    <definedName name="R.192">[6]ANALISIS!#REF!</definedName>
    <definedName name="R.194">[6]ANALISIS!#REF!</definedName>
    <definedName name="R.195">[6]ANALISIS!#REF!</definedName>
    <definedName name="R.196">[6]ANALISIS!#REF!</definedName>
    <definedName name="R.197">[6]ANALISIS!#REF!</definedName>
    <definedName name="R.198">[6]ANALISIS!#REF!</definedName>
    <definedName name="R.199">[6]ANALISIS!#REF!</definedName>
    <definedName name="R.20">[6]ANALISIS!#REF!</definedName>
    <definedName name="R.200">[6]ANALISIS!#REF!</definedName>
    <definedName name="R.201">[6]ANALISIS!#REF!</definedName>
    <definedName name="R.202">[6]ANALISIS!#REF!</definedName>
    <definedName name="R.203">[6]ANALISIS!#REF!</definedName>
    <definedName name="R.204">[6]ANALISIS!#REF!</definedName>
    <definedName name="R.205">[6]ANALISIS!#REF!</definedName>
    <definedName name="R.206">[6]ANALISIS!#REF!</definedName>
    <definedName name="R.207">[6]ANALISIS!#REF!</definedName>
    <definedName name="R.208">[6]ANALISIS!#REF!</definedName>
    <definedName name="R.21">[6]ANALISIS!#REF!</definedName>
    <definedName name="R.22">[6]ANALISIS!#REF!</definedName>
    <definedName name="R.23">[6]ANALISIS!#REF!</definedName>
    <definedName name="R.24">[6]ANALISIS!#REF!</definedName>
    <definedName name="R.25">[6]ANALISIS!#REF!</definedName>
    <definedName name="R.27">[6]ANALISIS!#REF!</definedName>
    <definedName name="R.28">[6]ANALISIS!#REF!</definedName>
    <definedName name="R.29">[6]ANALISIS!#REF!</definedName>
    <definedName name="R.30">[6]ANALISIS!#REF!</definedName>
    <definedName name="R.33">[6]ANALISIS!#REF!</definedName>
    <definedName name="R.34">[6]ANALISIS!#REF!</definedName>
    <definedName name="R.36">[6]ANALISIS!#REF!</definedName>
    <definedName name="R.37">[6]ANALISIS!#REF!</definedName>
    <definedName name="R.39">[6]ANALISIS!#REF!</definedName>
    <definedName name="R.4">[6]ANALISIS!#REF!</definedName>
    <definedName name="R.40">[6]ANALISIS!#REF!</definedName>
    <definedName name="R.41">[6]ANALISIS!#REF!</definedName>
    <definedName name="R.42">[6]ANALISIS!#REF!</definedName>
    <definedName name="R.43">[6]ANALISIS!#REF!</definedName>
    <definedName name="R.44">[6]ANALISIS!#REF!</definedName>
    <definedName name="R.45">[6]ANALISIS!#REF!</definedName>
    <definedName name="R.46">[6]ANALISIS!#REF!</definedName>
    <definedName name="R.48">[6]ANALISIS!#REF!</definedName>
    <definedName name="R.49">[6]ANALISIS!#REF!</definedName>
    <definedName name="R.5">[6]ANALISIS!#REF!</definedName>
    <definedName name="R.50">[6]ANALISIS!#REF!</definedName>
    <definedName name="R.52">[6]ANALISIS!#REF!</definedName>
    <definedName name="R.53">[6]ANALISIS!#REF!</definedName>
    <definedName name="R.54">[6]ANALISIS!#REF!</definedName>
    <definedName name="R.58">[6]ANALISIS!#REF!</definedName>
    <definedName name="R.6">[6]ANALISIS!#REF!</definedName>
    <definedName name="R.66">[6]ANALISIS!#REF!</definedName>
    <definedName name="R.68">[6]ANALISIS!#REF!</definedName>
    <definedName name="R.69">[6]ANALISIS!#REF!</definedName>
    <definedName name="R.7">[6]ANALISIS!#REF!</definedName>
    <definedName name="R.72">[6]ANALISIS!#REF!</definedName>
    <definedName name="R.73">[6]ANALISIS!#REF!</definedName>
    <definedName name="R.74">[6]ANALISIS!#REF!</definedName>
    <definedName name="R.75">[6]ANALISIS!#REF!</definedName>
    <definedName name="R.77">[6]ANALISIS!#REF!</definedName>
    <definedName name="R.78">[6]ANALISIS!#REF!</definedName>
    <definedName name="R.79">[6]ANALISIS!#REF!</definedName>
    <definedName name="R.80">[6]ANALISIS!#REF!</definedName>
    <definedName name="R.81">[6]ANALISIS!#REF!</definedName>
    <definedName name="R.82">[6]ANALISIS!#REF!</definedName>
    <definedName name="R.83">[6]ANALISIS!#REF!</definedName>
    <definedName name="R.84">[6]ANALISIS!#REF!</definedName>
    <definedName name="R.86">[6]ANALISIS!#REF!</definedName>
    <definedName name="R.89">[6]ANALISIS!#REF!</definedName>
    <definedName name="R.9">[6]ANALISIS!#REF!</definedName>
    <definedName name="R.91">[6]ANALISIS!#REF!</definedName>
    <definedName name="R.92">[6]ANALISIS!#REF!</definedName>
    <definedName name="R.94">[6]ANALISIS!#REF!</definedName>
    <definedName name="R.95">[6]ANALISIS!#REF!</definedName>
    <definedName name="rango">[9]GP06!$B$46,[9]GP06!$B$46:$J$46,[9]GP06!$D$47:$J$47,[9]GP06!$D$48,[9]GP06!$F$48:$H$48,[9]GP06!$J$48:$M$48,[9]GP06!$D$49:$J$49,[9]GP06!$D$50,[9]GP06!$F$50:$H$50,[9]GP06!$J$50:$M$50,[9]GP06!$B$51:$J$51,[9]GP06!$E$52:$G$55,[9]GP06!$I$52:$M$55</definedName>
    <definedName name="RDJ">#REF!</definedName>
    <definedName name="re">#REF!</definedName>
    <definedName name="RE_1" localSheetId="0">#NAME?+Extra_Payment</definedName>
    <definedName name="RE_1" localSheetId="1">#NAME?+Extra_Payment</definedName>
    <definedName name="RE_1" localSheetId="2">#NAME?+Extra_Payment</definedName>
    <definedName name="RE_1" localSheetId="3">#NAME?+Extra_Payment</definedName>
    <definedName name="RE_1" localSheetId="4">#NAME?+Extra_Payment</definedName>
    <definedName name="RE_1" localSheetId="5">#NAME?+Extra_Payment</definedName>
    <definedName name="RE_1" localSheetId="6">#NAME?+Extra_Payment</definedName>
    <definedName name="RE_1" localSheetId="7">#NAME?+Extra_Payment</definedName>
    <definedName name="RE_1" localSheetId="8">#NAME?+Extra_Payment</definedName>
    <definedName name="RE_1" localSheetId="9">#NAME?+Extra_Payment</definedName>
    <definedName name="RE_1" localSheetId="10">#NAME?+Extra_Payment</definedName>
    <definedName name="RE_1" localSheetId="11">#NAME?+Extra_Payment</definedName>
    <definedName name="RE_1" localSheetId="12">#NAME?+Extra_Payment</definedName>
    <definedName name="RE_1" localSheetId="13">#NAME?+Extra_Payment</definedName>
    <definedName name="RE_1" localSheetId="14">#NAME?+Extra_Payment</definedName>
    <definedName name="RE_1" localSheetId="15">#NAME?+Extra_Payment</definedName>
    <definedName name="RE_1" localSheetId="16">#NAME?+Extra_Payment</definedName>
    <definedName name="RE_1" localSheetId="17">#NAME?+Extra_Payment</definedName>
    <definedName name="RE_1" localSheetId="18">#NAME?+Extra_Payment</definedName>
    <definedName name="RE_1" localSheetId="19">#NAME?+Extra_Payment</definedName>
    <definedName name="RE_1" localSheetId="20">#NAME?+Extra_Payment</definedName>
    <definedName name="RE_1" localSheetId="21">#NAME?+Extra_Payment</definedName>
    <definedName name="RE_1" localSheetId="22">#NAME?+Extra_Payment</definedName>
    <definedName name="RE_1" localSheetId="23">#NAME?+Extra_Payment</definedName>
    <definedName name="RE_1" localSheetId="25">#NAME?+Extra_Payment</definedName>
    <definedName name="RE_1" localSheetId="26">#NAME?+Extra_Payment</definedName>
    <definedName name="RE_1" localSheetId="27">#NAME?+Extra_Payment</definedName>
    <definedName name="RE_1" localSheetId="29">#NAME?+Extra_Payment</definedName>
    <definedName name="RE_1" localSheetId="30">#NAME?+Extra_Payment</definedName>
    <definedName name="RE_1" localSheetId="31">#NAME?+Extra_Payment</definedName>
    <definedName name="RE_1" localSheetId="32">#NAME?+Extra_Payment</definedName>
    <definedName name="RE_1" localSheetId="33">#NAME?+Extra_Payment</definedName>
    <definedName name="RE_1" localSheetId="34">#NAME?+Extra_Payment</definedName>
    <definedName name="RE_1" localSheetId="35">#NAME?+Extra_Payment</definedName>
    <definedName name="RE_1" localSheetId="36">#NAME?+Extra_Payment</definedName>
    <definedName name="RE_1" localSheetId="37">#NAME?+Extra_Payment</definedName>
    <definedName name="RE_1" localSheetId="38">#NAME?+Extra_Payment</definedName>
    <definedName name="RE_1" localSheetId="39">#NAME?+Extra_Payment</definedName>
    <definedName name="RE_1" localSheetId="40">#NAME?+Extra_Payment</definedName>
    <definedName name="RE_1" localSheetId="41">#NAME?+Extra_Payment</definedName>
    <definedName name="RE_1" localSheetId="42">#NAME?+Extra_Payment</definedName>
    <definedName name="RE_1" localSheetId="43">#NAME?+Extra_Payment</definedName>
    <definedName name="RE_1" localSheetId="44">#NAME?+Extra_Payment</definedName>
    <definedName name="RE_1" localSheetId="45">#NAME?+Extra_Payment</definedName>
    <definedName name="RE_1" localSheetId="46">#NAME?+Extra_Payment</definedName>
    <definedName name="RE_1" localSheetId="47">#NAME?+Extra_Payment</definedName>
    <definedName name="RE_1" localSheetId="48">#NAME?+Extra_Payment</definedName>
    <definedName name="RE_1" localSheetId="49">#NAME?+Extra_Payment</definedName>
    <definedName name="RE_1" localSheetId="50">#NAME?+Extra_Payment</definedName>
    <definedName name="RE_1">#NAME?+Extra_Payment</definedName>
    <definedName name="RE_2" localSheetId="0">#NAME?+Extra_Payment</definedName>
    <definedName name="RE_2" localSheetId="1">#NAME?+Extra_Payment</definedName>
    <definedName name="RE_2" localSheetId="2">#NAME?+Extra_Payment</definedName>
    <definedName name="RE_2" localSheetId="3">#NAME?+Extra_Payment</definedName>
    <definedName name="RE_2" localSheetId="4">#NAME?+Extra_Payment</definedName>
    <definedName name="RE_2" localSheetId="5">#NAME?+Extra_Payment</definedName>
    <definedName name="RE_2" localSheetId="6">#NAME?+Extra_Payment</definedName>
    <definedName name="RE_2" localSheetId="7">#NAME?+Extra_Payment</definedName>
    <definedName name="RE_2" localSheetId="8">#NAME?+Extra_Payment</definedName>
    <definedName name="RE_2" localSheetId="9">#NAME?+Extra_Payment</definedName>
    <definedName name="RE_2" localSheetId="10">#NAME?+Extra_Payment</definedName>
    <definedName name="RE_2" localSheetId="11">#NAME?+Extra_Payment</definedName>
    <definedName name="RE_2" localSheetId="12">#NAME?+Extra_Payment</definedName>
    <definedName name="RE_2" localSheetId="13">#NAME?+Extra_Payment</definedName>
    <definedName name="RE_2" localSheetId="14">#NAME?+Extra_Payment</definedName>
    <definedName name="RE_2" localSheetId="15">#NAME?+Extra_Payment</definedName>
    <definedName name="RE_2" localSheetId="16">#NAME?+Extra_Payment</definedName>
    <definedName name="RE_2" localSheetId="17">#NAME?+Extra_Payment</definedName>
    <definedName name="RE_2" localSheetId="18">#NAME?+Extra_Payment</definedName>
    <definedName name="RE_2" localSheetId="19">#NAME?+Extra_Payment</definedName>
    <definedName name="RE_2" localSheetId="20">#NAME?+Extra_Payment</definedName>
    <definedName name="RE_2" localSheetId="21">#NAME?+Extra_Payment</definedName>
    <definedName name="RE_2" localSheetId="22">#NAME?+Extra_Payment</definedName>
    <definedName name="RE_2" localSheetId="23">#NAME?+Extra_Payment</definedName>
    <definedName name="RE_2" localSheetId="25">#NAME?+Extra_Payment</definedName>
    <definedName name="RE_2" localSheetId="26">#NAME?+Extra_Payment</definedName>
    <definedName name="RE_2" localSheetId="27">#NAME?+Extra_Payment</definedName>
    <definedName name="RE_2" localSheetId="29">#NAME?+Extra_Payment</definedName>
    <definedName name="RE_2" localSheetId="30">#NAME?+Extra_Payment</definedName>
    <definedName name="RE_2" localSheetId="31">#NAME?+Extra_Payment</definedName>
    <definedName name="RE_2" localSheetId="32">#NAME?+Extra_Payment</definedName>
    <definedName name="RE_2" localSheetId="33">#NAME?+Extra_Payment</definedName>
    <definedName name="RE_2" localSheetId="34">#NAME?+Extra_Payment</definedName>
    <definedName name="RE_2" localSheetId="35">#NAME?+Extra_Payment</definedName>
    <definedName name="RE_2" localSheetId="36">#NAME?+Extra_Payment</definedName>
    <definedName name="RE_2" localSheetId="37">#NAME?+Extra_Payment</definedName>
    <definedName name="RE_2" localSheetId="38">#NAME?+Extra_Payment</definedName>
    <definedName name="RE_2" localSheetId="39">#NAME?+Extra_Payment</definedName>
    <definedName name="RE_2" localSheetId="40">#NAME?+Extra_Payment</definedName>
    <definedName name="RE_2" localSheetId="41">#NAME?+Extra_Payment</definedName>
    <definedName name="RE_2" localSheetId="42">#NAME?+Extra_Payment</definedName>
    <definedName name="RE_2" localSheetId="43">#NAME?+Extra_Payment</definedName>
    <definedName name="RE_2" localSheetId="44">#NAME?+Extra_Payment</definedName>
    <definedName name="RE_2" localSheetId="45">#NAME?+Extra_Payment</definedName>
    <definedName name="RE_2" localSheetId="46">#NAME?+Extra_Payment</definedName>
    <definedName name="RE_2" localSheetId="47">#NAME?+Extra_Payment</definedName>
    <definedName name="RE_2" localSheetId="48">#NAME?+Extra_Payment</definedName>
    <definedName name="RE_2" localSheetId="49">#NAME?+Extra_Payment</definedName>
    <definedName name="RE_2" localSheetId="50">#NAME?+Extra_Payment</definedName>
    <definedName name="RE_2">#NAME?+Extra_Payment</definedName>
    <definedName name="REAJUSTE">#REF!</definedName>
    <definedName name="REAJUSTES">#REF!</definedName>
    <definedName name="Recorder" hidden="1">#REF!</definedName>
    <definedName name="reg4y474c6">#REF!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mbursement">"Reembolso"</definedName>
    <definedName name="REJHE" hidden="1">{"via1",#N/A,TRUE,"general";"via2",#N/A,TRUE,"general";"via3",#N/A,TRUE,"general"}</definedName>
    <definedName name="rell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'[29]GENERALIDADES '!$E$9</definedName>
    <definedName name="Resistenciaconductor">[36]Modelo!#REF!</definedName>
    <definedName name="RESP">[21]dts!$B$6</definedName>
    <definedName name="RESUM">'[20]1'!#REF!</definedName>
    <definedName name="resum2">'[11]PU (2)'!#REF!</definedName>
    <definedName name="RET">#REF!</definedName>
    <definedName name="retr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CIO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RRRRRRRRRRR">#REF!</definedName>
    <definedName name="rrrrrrrrrrrrrrrrrrrrrrrrdddddddddddddd">#REF!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RR">IF(Loan_Amount*Interest_Rate*Loan_Years*Loan_Start&gt;0,1,0)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'[28]MANO DE OBRA'!$G$8:$M$20</definedName>
    <definedName name="rutu" hidden="1">{"via1",#N/A,TRUE,"general";"via2",#N/A,TRUE,"general";"via3",#N/A,TRUE,"general"}</definedName>
    <definedName name="RVS">[21]dts!$B$23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S" localSheetId="0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 localSheetId="12">#REF!</definedName>
    <definedName name="S" localSheetId="13">#REF!</definedName>
    <definedName name="S" localSheetId="14">#REF!</definedName>
    <definedName name="S" localSheetId="15">#REF!</definedName>
    <definedName name="S" localSheetId="16">#REF!</definedName>
    <definedName name="S" localSheetId="17">#REF!</definedName>
    <definedName name="S" localSheetId="18">#REF!</definedName>
    <definedName name="S" localSheetId="19">#REF!</definedName>
    <definedName name="S" localSheetId="20">#REF!</definedName>
    <definedName name="S" localSheetId="21">#REF!</definedName>
    <definedName name="S" localSheetId="22">#REF!</definedName>
    <definedName name="S" localSheetId="23">#REF!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 localSheetId="0">[51]Salarios!$A$4:$P$13</definedName>
    <definedName name="Salarios" localSheetId="1">[51]Salarios!$A$4:$P$13</definedName>
    <definedName name="Salarios" localSheetId="2">[51]Salarios!$A$4:$P$13</definedName>
    <definedName name="Salarios" localSheetId="3">[51]Salarios!$A$4:$P$13</definedName>
    <definedName name="Salarios" localSheetId="4">[51]Salarios!$A$4:$P$13</definedName>
    <definedName name="Salarios" localSheetId="5">[51]Salarios!$A$4:$P$13</definedName>
    <definedName name="Salarios" localSheetId="6">[51]Salarios!$A$4:$P$13</definedName>
    <definedName name="Salarios" localSheetId="7">[51]Salarios!$A$4:$P$13</definedName>
    <definedName name="Salarios" localSheetId="8">[51]Salarios!$A$4:$P$13</definedName>
    <definedName name="Salarios" localSheetId="9">[51]Salarios!$A$4:$P$13</definedName>
    <definedName name="Salarios" localSheetId="10">[51]Salarios!$A$4:$P$13</definedName>
    <definedName name="Salarios" localSheetId="11">[51]Salarios!$A$4:$P$13</definedName>
    <definedName name="Salarios" localSheetId="12">[51]Salarios!$A$4:$P$13</definedName>
    <definedName name="Salarios" localSheetId="13">[51]Salarios!$A$4:$P$13</definedName>
    <definedName name="Salarios" localSheetId="14">[51]Salarios!$A$4:$P$13</definedName>
    <definedName name="Salarios" localSheetId="15">[51]Salarios!$A$4:$P$13</definedName>
    <definedName name="Salarios" localSheetId="16">[51]Salarios!$A$4:$P$13</definedName>
    <definedName name="Salarios" localSheetId="17">[51]Salarios!$A$4:$P$13</definedName>
    <definedName name="Salarios" localSheetId="18">[51]Salarios!$A$4:$P$13</definedName>
    <definedName name="Salarios" localSheetId="19">[51]Salarios!$A$4:$P$13</definedName>
    <definedName name="Salarios" localSheetId="20">[51]Salarios!$A$4:$P$13</definedName>
    <definedName name="Salarios" localSheetId="21">[51]Salarios!$A$4:$P$13</definedName>
    <definedName name="Salarios" localSheetId="22">[51]Salarios!$A$4:$P$13</definedName>
    <definedName name="Salarios" localSheetId="23">[51]Salarios!$A$4:$P$13</definedName>
    <definedName name="Salarios">#REF!</definedName>
    <definedName name="SALID1">#REF!</definedName>
    <definedName name="SANITARIAS">[6]PRESUP!#REF!</definedName>
    <definedName name="satandar">#REF!</definedName>
    <definedName name="sbgfbgdr" hidden="1">{"via1",#N/A,TRUE,"general";"via2",#N/A,TRUE,"general";"via3",#N/A,TRUE,"general"}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fhykukl7u5tefdsbf890">#REF!</definedName>
    <definedName name="seguimiento">0.04</definedName>
    <definedName name="SEMANA">[21]dts!$B$8</definedName>
    <definedName name="SEP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'[27]CIRCUITOS CODENSA'!#REF!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i">#REF!</definedName>
    <definedName name="SIKA1">[13]Materiales!$C$40</definedName>
    <definedName name="SISPAC1">[68]SISPAC1!$A$1:$D$2274</definedName>
    <definedName name="SistemasPlazos" hidden="1">1</definedName>
    <definedName name="SJ">'[27]CIRCUITOS CODENSA'!#REF!</definedName>
    <definedName name="SM">'[27]CIRCUITOS CODENSA'!#REF!</definedName>
    <definedName name="SOCIAL">#REF!</definedName>
    <definedName name="SOCIO">#REF!</definedName>
    <definedName name="SOL">'[4]Base Datos'!$B$130</definedName>
    <definedName name="SOLDADURALIQ">[13]Materiales!$C$42</definedName>
    <definedName name="solo">#REF!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hidden="1">#REF!</definedName>
    <definedName name="SSS">'[20]1'!#REF!</definedName>
    <definedName name="ssss">#REF!</definedName>
    <definedName name="SSSSS">'[69]LISTA DE MATERIALES'!$A$3:$A$191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sssss">#REF!</definedName>
    <definedName name="sssssy" hidden="1">{"via1",#N/A,TRUE,"general";"via2",#N/A,TRUE,"general";"via3",#N/A,TRUE,"general"}</definedName>
    <definedName name="st">#REF!</definedName>
    <definedName name="STHDTH">#REF!</definedName>
    <definedName name="Structure">#REF!</definedName>
    <definedName name="stt" hidden="1">{"via1",#N/A,TRUE,"general";"via2",#N/A,TRUE,"general";"via3",#N/A,TRUE,"general"}</definedName>
    <definedName name="SU">'[27]CIRCUITOS CODENSA'!#REF!</definedName>
    <definedName name="SUBA">'[70]SUB APU'!$A:$D</definedName>
    <definedName name="SUBESTACIONES">'[71]OBRAS SES'!#REF!</definedName>
    <definedName name="SUBPRODUCTOS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">[6]ANALISIS!$A$2</definedName>
    <definedName name="T.2">[6]ANALISIS!$A$3</definedName>
    <definedName name="T.3">[6]ANALISIS!$A$4</definedName>
    <definedName name="T.4">[6]ANALISIS!$E$2</definedName>
    <definedName name="T.5">[6]ANALISIS!$I$4</definedName>
    <definedName name="T100MD">[6]ANALISIS!#REF!</definedName>
    <definedName name="T100MH">[6]ANALISIS!#REF!</definedName>
    <definedName name="T101MD">[6]ANALISIS!#REF!</definedName>
    <definedName name="T101MH">[6]ANALISIS!#REF!</definedName>
    <definedName name="T103MD">[6]ANALISIS!#REF!</definedName>
    <definedName name="T103MH">[6]ANALISIS!#REF!</definedName>
    <definedName name="T108MD">[6]ANALISIS!#REF!</definedName>
    <definedName name="T108MH">[6]ANALISIS!#REF!</definedName>
    <definedName name="T10MD">[6]ANALISIS!#REF!</definedName>
    <definedName name="T10MH">[6]ANALISIS!#REF!</definedName>
    <definedName name="T110MD">[6]ANALISIS!#REF!</definedName>
    <definedName name="T110MH">[6]ANALISIS!#REF!</definedName>
    <definedName name="T111MD">[6]ANALISIS!#REF!</definedName>
    <definedName name="T111MH">[6]ANALISIS!#REF!</definedName>
    <definedName name="T112MD">[6]ANALISIS!#REF!</definedName>
    <definedName name="T112MH">[6]ANALISIS!#REF!</definedName>
    <definedName name="T113MD">[6]ANALISIS!#REF!</definedName>
    <definedName name="T113MH">[6]ANALISIS!#REF!</definedName>
    <definedName name="T119MD">[6]ANALISIS!#REF!</definedName>
    <definedName name="T119MH">[6]ANALISIS!#REF!</definedName>
    <definedName name="T120MD">[6]ANALISIS!#REF!</definedName>
    <definedName name="T120MH">[6]ANALISIS!#REF!</definedName>
    <definedName name="T121MD">[6]ANALISIS!#REF!</definedName>
    <definedName name="T121MH">[6]ANALISIS!#REF!</definedName>
    <definedName name="T124MD">[6]ANALISIS!#REF!</definedName>
    <definedName name="T124MH">[6]ANALISIS!#REF!</definedName>
    <definedName name="T125MD">[6]ANALISIS!#REF!</definedName>
    <definedName name="T125MH">[6]ANALISIS!#REF!</definedName>
    <definedName name="T135MD">[6]ANALISIS!#REF!</definedName>
    <definedName name="T135MH">[6]ANALISIS!#REF!</definedName>
    <definedName name="T137MD">[6]ANALISIS!#REF!</definedName>
    <definedName name="T137MH">[6]ANALISIS!#REF!</definedName>
    <definedName name="T138MD">[6]ANALISIS!#REF!</definedName>
    <definedName name="T138MH">[6]ANALISIS!#REF!</definedName>
    <definedName name="T139MD">[6]ANALISIS!#REF!</definedName>
    <definedName name="T139MH">[6]ANALISIS!#REF!</definedName>
    <definedName name="T16MD">[6]ANALISIS!#REF!</definedName>
    <definedName name="T16MH">[6]ANALISIS!#REF!</definedName>
    <definedName name="T17MD">[6]ANALISIS!#REF!</definedName>
    <definedName name="T17MH">[6]ANALISIS!#REF!</definedName>
    <definedName name="T183MD">[6]ANALISIS!#REF!</definedName>
    <definedName name="T183MH">[6]ANALISIS!#REF!</definedName>
    <definedName name="T184MD">[6]ANALISIS!#REF!</definedName>
    <definedName name="T184MH">[6]ANALISIS!#REF!</definedName>
    <definedName name="T186MD">[6]ANALISIS!#REF!</definedName>
    <definedName name="T186MH">[6]ANALISIS!#REF!</definedName>
    <definedName name="T187MD">[6]ANALISIS!#REF!</definedName>
    <definedName name="T187MH">[6]ANALISIS!#REF!</definedName>
    <definedName name="T188MD">[6]ANALISIS!#REF!</definedName>
    <definedName name="T188MH">[6]ANALISIS!#REF!</definedName>
    <definedName name="T18MD">[6]ANALISIS!#REF!</definedName>
    <definedName name="T18MH">[6]ANALISIS!#REF!</definedName>
    <definedName name="T191MD">[6]ANALISIS!#REF!</definedName>
    <definedName name="T191MH">[6]ANALISIS!#REF!</definedName>
    <definedName name="T192MD">[6]ANALISIS!#REF!</definedName>
    <definedName name="T192MH">[6]ANALISIS!#REF!</definedName>
    <definedName name="T194MD">[6]ANALISIS!#REF!</definedName>
    <definedName name="T194MH">[6]ANALISIS!#REF!</definedName>
    <definedName name="T195MD">[6]ANALISIS!#REF!</definedName>
    <definedName name="T195MH">[6]ANALISIS!#REF!</definedName>
    <definedName name="T196MD">[6]ANALISIS!#REF!</definedName>
    <definedName name="T196MH">[6]ANALISIS!#REF!</definedName>
    <definedName name="T197MD">[6]ANALISIS!#REF!</definedName>
    <definedName name="T197MH">[6]ANALISIS!#REF!</definedName>
    <definedName name="T198MD">[6]ANALISIS!#REF!</definedName>
    <definedName name="T198MH">[6]ANALISIS!#REF!</definedName>
    <definedName name="T199MD">[6]ANALISIS!#REF!</definedName>
    <definedName name="T199MH">[6]ANALISIS!#REF!</definedName>
    <definedName name="T200MD">[6]ANALISIS!#REF!</definedName>
    <definedName name="T200MH">[6]ANALISIS!#REF!</definedName>
    <definedName name="T201MD">[6]ANALISIS!#REF!</definedName>
    <definedName name="T201MH">[6]ANALISIS!#REF!</definedName>
    <definedName name="T202MD">[6]ANALISIS!#REF!</definedName>
    <definedName name="T202MH">[6]ANALISIS!#REF!</definedName>
    <definedName name="T203MD">[6]ANALISIS!#REF!</definedName>
    <definedName name="T203MH">[6]ANALISIS!#REF!</definedName>
    <definedName name="T204MD">[6]ANALISIS!#REF!</definedName>
    <definedName name="T204MH">[6]ANALISIS!#REF!</definedName>
    <definedName name="T205MD">[6]ANALISIS!#REF!</definedName>
    <definedName name="T205MH">[6]ANALISIS!#REF!</definedName>
    <definedName name="T206MD">[6]ANALISIS!#REF!</definedName>
    <definedName name="T206MH">[6]ANALISIS!#REF!</definedName>
    <definedName name="T207MD">[6]ANALISIS!#REF!</definedName>
    <definedName name="T207MH">[6]ANALISIS!#REF!</definedName>
    <definedName name="T208MD">[6]ANALISIS!#REF!</definedName>
    <definedName name="T208MH">[6]ANALISIS!#REF!</definedName>
    <definedName name="T20MD">[6]ANALISIS!#REF!</definedName>
    <definedName name="T20MH">[6]ANALISIS!#REF!</definedName>
    <definedName name="T21MD">[6]ANALISIS!#REF!</definedName>
    <definedName name="T21MH">[6]ANALISIS!#REF!</definedName>
    <definedName name="T22MD">[6]ANALISIS!#REF!</definedName>
    <definedName name="T22MH">[6]ANALISIS!#REF!</definedName>
    <definedName name="T23MD">[6]ANALISIS!#REF!</definedName>
    <definedName name="T23MH">[6]ANALISIS!#REF!</definedName>
    <definedName name="T24MD">[6]ANALISIS!#REF!</definedName>
    <definedName name="T24MH">[6]ANALISIS!#REF!</definedName>
    <definedName name="T25MD">[6]ANALISIS!#REF!</definedName>
    <definedName name="T25MH">[6]ANALISIS!#REF!</definedName>
    <definedName name="T26MD">[6]ANALISIS!#REF!</definedName>
    <definedName name="T26MH">[6]ANALISIS!#REF!</definedName>
    <definedName name="T27MD">[6]ANALISIS!#REF!</definedName>
    <definedName name="T27MH">[6]ANALISIS!#REF!</definedName>
    <definedName name="T28MD">[6]ANALISIS!#REF!</definedName>
    <definedName name="T28MH">[6]ANALISIS!#REF!</definedName>
    <definedName name="T29MD">[6]ANALISIS!#REF!</definedName>
    <definedName name="T29MH">[6]ANALISIS!#REF!</definedName>
    <definedName name="T30MD">[6]ANALISIS!#REF!</definedName>
    <definedName name="T30MH">[6]ANALISIS!#REF!</definedName>
    <definedName name="T33MD">[6]ANALISIS!#REF!</definedName>
    <definedName name="T33MH">[6]ANALISIS!#REF!</definedName>
    <definedName name="T34MD">[6]ANALISIS!#REF!</definedName>
    <definedName name="T34MH">[6]ANALISIS!#REF!</definedName>
    <definedName name="T36MD">[6]ANALISIS!#REF!</definedName>
    <definedName name="T36MH">[6]ANALISIS!#REF!</definedName>
    <definedName name="T37MD">[6]ANALISIS!#REF!</definedName>
    <definedName name="T37MH">[6]ANALISIS!#REF!</definedName>
    <definedName name="T39MD">[6]ANALISIS!#REF!</definedName>
    <definedName name="T39MH">[6]ANALISIS!#REF!</definedName>
    <definedName name="T40MD">[6]ANALISIS!#REF!</definedName>
    <definedName name="T40MH">[6]ANALISIS!#REF!</definedName>
    <definedName name="T41MD">[6]ANALISIS!#REF!</definedName>
    <definedName name="T41MH">[6]ANALISIS!#REF!</definedName>
    <definedName name="T42MD">[6]ANALISIS!#REF!</definedName>
    <definedName name="T42MH">[6]ANALISIS!#REF!</definedName>
    <definedName name="T43MD">[6]ANALISIS!#REF!</definedName>
    <definedName name="T43MH">[6]ANALISIS!#REF!</definedName>
    <definedName name="T44MD">[6]ANALISIS!#REF!</definedName>
    <definedName name="T44MH">[6]ANALISIS!#REF!</definedName>
    <definedName name="T45MD">[6]ANALISIS!#REF!</definedName>
    <definedName name="T45MH">[6]ANALISIS!#REF!</definedName>
    <definedName name="T46MD">[6]ANALISIS!#REF!</definedName>
    <definedName name="T46MH">[6]ANALISIS!#REF!</definedName>
    <definedName name="T48MD">[6]ANALISIS!#REF!</definedName>
    <definedName name="T48MH">[6]ANALISIS!#REF!</definedName>
    <definedName name="T49MD">[6]ANALISIS!#REF!</definedName>
    <definedName name="T49MH">[6]ANALISIS!#REF!</definedName>
    <definedName name="T4MD">[6]ANALISIS!#REF!</definedName>
    <definedName name="T4MH">[6]ANALISIS!#REF!</definedName>
    <definedName name="T50MD">[6]ANALISIS!#REF!</definedName>
    <definedName name="T50MH">[6]ANALISIS!#REF!</definedName>
    <definedName name="T51MD">[6]ANALISIS!#REF!</definedName>
    <definedName name="T52MD">[6]ANALISIS!#REF!</definedName>
    <definedName name="T52MH">[6]ANALISIS!#REF!</definedName>
    <definedName name="T53MD">[6]ANALISIS!#REF!</definedName>
    <definedName name="T53MH">[6]ANALISIS!#REF!</definedName>
    <definedName name="T54MD">[6]ANALISIS!#REF!</definedName>
    <definedName name="T54MH">[6]ANALISIS!#REF!</definedName>
    <definedName name="T58MD">[6]ANALISIS!#REF!</definedName>
    <definedName name="T58MH">[6]ANALISIS!#REF!</definedName>
    <definedName name="T5MD">[6]ANALISIS!#REF!</definedName>
    <definedName name="T5MH">[6]ANALISIS!#REF!</definedName>
    <definedName name="t5t5" hidden="1">{"TAB1",#N/A,TRUE,"GENERAL";"TAB2",#N/A,TRUE,"GENERAL";"TAB3",#N/A,TRUE,"GENERAL";"TAB4",#N/A,TRUE,"GENERAL";"TAB5",#N/A,TRUE,"GENERAL"}</definedName>
    <definedName name="T66MD">[6]ANALISIS!#REF!</definedName>
    <definedName name="T66MH">[6]ANALISIS!#REF!</definedName>
    <definedName name="T68MD">[6]ANALISIS!#REF!</definedName>
    <definedName name="T68MH">[6]ANALISIS!#REF!</definedName>
    <definedName name="T69MD">[6]ANALISIS!#REF!</definedName>
    <definedName name="T69MH">[6]ANALISIS!#REF!</definedName>
    <definedName name="T6MD">[6]ANALISIS!#REF!</definedName>
    <definedName name="T6MH">[6]ANALISIS!#REF!</definedName>
    <definedName name="T72MD">[6]ANALISIS!#REF!</definedName>
    <definedName name="T72MH">[6]ANALISIS!#REF!</definedName>
    <definedName name="T73MD">[6]ANALISIS!#REF!</definedName>
    <definedName name="T73MH">[6]ANALISIS!#REF!</definedName>
    <definedName name="T74MD">[6]ANALISIS!#REF!</definedName>
    <definedName name="T74MH">[6]ANALISIS!#REF!</definedName>
    <definedName name="T75MD">[6]ANALISIS!#REF!</definedName>
    <definedName name="T75MH">[6]ANALISIS!#REF!</definedName>
    <definedName name="T77MD">[6]ANALISIS!#REF!</definedName>
    <definedName name="T77MH">[6]ANALISIS!#REF!</definedName>
    <definedName name="T78MD">[6]ANALISIS!#REF!</definedName>
    <definedName name="T78MH">[6]ANALISIS!#REF!</definedName>
    <definedName name="T79MD">[6]ANALISIS!#REF!</definedName>
    <definedName name="T79MH">[6]ANALISIS!#REF!</definedName>
    <definedName name="T7MD">[6]ANALISIS!#REF!</definedName>
    <definedName name="T7MH">[6]ANALISIS!#REF!</definedName>
    <definedName name="T80MD">[6]ANALISIS!#REF!</definedName>
    <definedName name="T80MH">[6]ANALISIS!#REF!</definedName>
    <definedName name="T81MD">[6]ANALISIS!#REF!</definedName>
    <definedName name="T81MH">[6]ANALISIS!#REF!</definedName>
    <definedName name="T82MD">[6]ANALISIS!#REF!</definedName>
    <definedName name="T82MH">[6]ANALISIS!#REF!</definedName>
    <definedName name="T83MD">[6]ANALISIS!#REF!</definedName>
    <definedName name="T83MH">[6]ANALISIS!#REF!</definedName>
    <definedName name="T84MD">[6]ANALISIS!#REF!</definedName>
    <definedName name="T84MH">[6]ANALISIS!#REF!</definedName>
    <definedName name="T86MD">[6]ANALISIS!#REF!</definedName>
    <definedName name="T86MH">[6]ANALISIS!#REF!</definedName>
    <definedName name="T89MD">[6]ANALISIS!#REF!</definedName>
    <definedName name="T91MD">[6]ANALISIS!#REF!</definedName>
    <definedName name="T91MH">[6]ANALISIS!#REF!</definedName>
    <definedName name="T92MD">[6]ANALISIS!#REF!</definedName>
    <definedName name="T92MH">[6]ANALISIS!#REF!</definedName>
    <definedName name="T94MD">[6]ANALISIS!#REF!</definedName>
    <definedName name="T94MH">[6]ANALISIS!#REF!</definedName>
    <definedName name="T95MD">[6]ANALISIS!#REF!</definedName>
    <definedName name="T95MH">[6]ANALISIS!#REF!</definedName>
    <definedName name="T9MD">[6]ANALISIS!#REF!</definedName>
    <definedName name="T9MH">[6]ANALISIS!#REF!</definedName>
    <definedName name="tabla2">#REF!</definedName>
    <definedName name="TACO15AMP">[13]Materiales!$C$44</definedName>
    <definedName name="TANQUE">#REF!</definedName>
    <definedName name="TANQUES">#REF!</definedName>
    <definedName name="TB">'[27]CIRCUITOS CODENSA'!#REF!</definedName>
    <definedName name="tdy" hidden="1">{"TAB1",#N/A,TRUE,"GENERAL";"TAB2",#N/A,TRUE,"GENERAL";"TAB3",#N/A,TRUE,"GENERAL";"TAB4",#N/A,TRUE,"GENERAL";"TAB5",#N/A,TRUE,"GENERAL"}</definedName>
    <definedName name="TE">'[27]CIRCUITOS CODENSA'!#REF!</definedName>
    <definedName name="Tecnico">#REF!</definedName>
    <definedName name="TEE0.5">[13]Materiales!$C$45</definedName>
    <definedName name="TEE0.75">[13]Materiales!$C$46</definedName>
    <definedName name="TEESANIT2">[13]Materiales!$C$47</definedName>
    <definedName name="TEESANIT4X2">[13]Materiales!$C$48</definedName>
    <definedName name="terr">'[72]Cant. Adxn 1'!$C$2:$D$149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TGT" localSheetId="0">Scheduled_Payment+Extra_Payment</definedName>
    <definedName name="TGTGT" localSheetId="1">Scheduled_Payment+Extra_Payment</definedName>
    <definedName name="TGTGT" localSheetId="2">Scheduled_Payment+Extra_Payment</definedName>
    <definedName name="TGTGT" localSheetId="3">Scheduled_Payment+Extra_Payment</definedName>
    <definedName name="TGTGT" localSheetId="4">Scheduled_Payment+Extra_Payment</definedName>
    <definedName name="TGTGT" localSheetId="5">Scheduled_Payment+Extra_Payment</definedName>
    <definedName name="TGTGT" localSheetId="6">Scheduled_Payment+Extra_Payment</definedName>
    <definedName name="TGTGT" localSheetId="7">Scheduled_Payment+Extra_Payment</definedName>
    <definedName name="TGTGT" localSheetId="8">Scheduled_Payment+Extra_Payment</definedName>
    <definedName name="TGTGT" localSheetId="9">Scheduled_Payment+Extra_Payment</definedName>
    <definedName name="TGTGT" localSheetId="10">Scheduled_Payment+Extra_Payment</definedName>
    <definedName name="TGTGT" localSheetId="11">Scheduled_Payment+Extra_Payment</definedName>
    <definedName name="TGTGT" localSheetId="12">Scheduled_Payment+Extra_Payment</definedName>
    <definedName name="TGTGT" localSheetId="13">Scheduled_Payment+Extra_Payment</definedName>
    <definedName name="TGTGT" localSheetId="14">Scheduled_Payment+Extra_Payment</definedName>
    <definedName name="TGTGT" localSheetId="15">Scheduled_Payment+Extra_Payment</definedName>
    <definedName name="TGTGT" localSheetId="16">Scheduled_Payment+Extra_Payment</definedName>
    <definedName name="TGTGT" localSheetId="17">Scheduled_Payment+Extra_Payment</definedName>
    <definedName name="TGTGT" localSheetId="18">Scheduled_Payment+Extra_Payment</definedName>
    <definedName name="TGTGT" localSheetId="19">Scheduled_Payment+Extra_Payment</definedName>
    <definedName name="TGTGT" localSheetId="20">Scheduled_Payment+Extra_Payment</definedName>
    <definedName name="TGTGT" localSheetId="21">Scheduled_Payment+Extra_Payment</definedName>
    <definedName name="TGTGT" localSheetId="22">Scheduled_Payment+Extra_Payment</definedName>
    <definedName name="TGTGT" localSheetId="23">Scheduled_Payment+Extra_Payment</definedName>
    <definedName name="TGTGT" localSheetId="25">Scheduled_Payment+Extra_Payment</definedName>
    <definedName name="TGTGT" localSheetId="26">Scheduled_Payment+Extra_Payment</definedName>
    <definedName name="TGTGT" localSheetId="27">Scheduled_Payment+Extra_Payment</definedName>
    <definedName name="TGTGT" localSheetId="29">Scheduled_Payment+Extra_Payment</definedName>
    <definedName name="TGTGT" localSheetId="30">Scheduled_Payment+Extra_Payment</definedName>
    <definedName name="TGTGT" localSheetId="31">Scheduled_Payment+Extra_Payment</definedName>
    <definedName name="TGTGT" localSheetId="32">Scheduled_Payment+Extra_Payment</definedName>
    <definedName name="TGTGT" localSheetId="33">Scheduled_Payment+Extra_Payment</definedName>
    <definedName name="TGTGT" localSheetId="34">Scheduled_Payment+Extra_Payment</definedName>
    <definedName name="TGTGT" localSheetId="35">Scheduled_Payment+Extra_Payment</definedName>
    <definedName name="TGTGT" localSheetId="36">Scheduled_Payment+Extra_Payment</definedName>
    <definedName name="TGTGT" localSheetId="37">Scheduled_Payment+Extra_Payment</definedName>
    <definedName name="TGTGT" localSheetId="38">Scheduled_Payment+Extra_Payment</definedName>
    <definedName name="TGTGT" localSheetId="39">Scheduled_Payment+Extra_Payment</definedName>
    <definedName name="TGTGT" localSheetId="40">Scheduled_Payment+Extra_Payment</definedName>
    <definedName name="TGTGT" localSheetId="41">Scheduled_Payment+Extra_Payment</definedName>
    <definedName name="TGTGT" localSheetId="42">Scheduled_Payment+Extra_Payment</definedName>
    <definedName name="TGTGT" localSheetId="43">Scheduled_Payment+Extra_Payment</definedName>
    <definedName name="TGTGT" localSheetId="44">Scheduled_Payment+Extra_Payment</definedName>
    <definedName name="TGTGT" localSheetId="45">Scheduled_Payment+Extra_Payment</definedName>
    <definedName name="TGTGT" localSheetId="46">Scheduled_Payment+Extra_Payment</definedName>
    <definedName name="TGTGT" localSheetId="47">Scheduled_Payment+Extra_Payment</definedName>
    <definedName name="TGTGT" localSheetId="48">Scheduled_Payment+Extra_Payment</definedName>
    <definedName name="TGTGT" localSheetId="49">Scheduled_Payment+Extra_Payment</definedName>
    <definedName name="TGTGT" localSheetId="50">Scheduled_Payment+Extra_Payment</definedName>
    <definedName name="TGTGT">Scheduled_Payment+Extra_Payment</definedName>
    <definedName name="TGTT" localSheetId="0">Scheduled_Payment+Extra_Payment</definedName>
    <definedName name="TGTT" localSheetId="1">Scheduled_Payment+Extra_Payment</definedName>
    <definedName name="TGTT" localSheetId="2">Scheduled_Payment+Extra_Payment</definedName>
    <definedName name="TGTT" localSheetId="3">Scheduled_Payment+Extra_Payment</definedName>
    <definedName name="TGTT" localSheetId="4">Scheduled_Payment+Extra_Payment</definedName>
    <definedName name="TGTT" localSheetId="5">Scheduled_Payment+Extra_Payment</definedName>
    <definedName name="TGTT" localSheetId="6">Scheduled_Payment+Extra_Payment</definedName>
    <definedName name="TGTT" localSheetId="7">Scheduled_Payment+Extra_Payment</definedName>
    <definedName name="TGTT" localSheetId="8">Scheduled_Payment+Extra_Payment</definedName>
    <definedName name="TGTT" localSheetId="9">Scheduled_Payment+Extra_Payment</definedName>
    <definedName name="TGTT" localSheetId="10">Scheduled_Payment+Extra_Payment</definedName>
    <definedName name="TGTT" localSheetId="11">Scheduled_Payment+Extra_Payment</definedName>
    <definedName name="TGTT" localSheetId="12">Scheduled_Payment+Extra_Payment</definedName>
    <definedName name="TGTT" localSheetId="13">Scheduled_Payment+Extra_Payment</definedName>
    <definedName name="TGTT" localSheetId="14">Scheduled_Payment+Extra_Payment</definedName>
    <definedName name="TGTT" localSheetId="15">Scheduled_Payment+Extra_Payment</definedName>
    <definedName name="TGTT" localSheetId="16">Scheduled_Payment+Extra_Payment</definedName>
    <definedName name="TGTT" localSheetId="17">Scheduled_Payment+Extra_Payment</definedName>
    <definedName name="TGTT" localSheetId="18">Scheduled_Payment+Extra_Payment</definedName>
    <definedName name="TGTT" localSheetId="19">Scheduled_Payment+Extra_Payment</definedName>
    <definedName name="TGTT" localSheetId="20">Scheduled_Payment+Extra_Payment</definedName>
    <definedName name="TGTT" localSheetId="21">Scheduled_Payment+Extra_Payment</definedName>
    <definedName name="TGTT" localSheetId="22">Scheduled_Payment+Extra_Payment</definedName>
    <definedName name="TGTT" localSheetId="23">Scheduled_Payment+Extra_Payment</definedName>
    <definedName name="TGTT" localSheetId="25">Scheduled_Payment+Extra_Payment</definedName>
    <definedName name="TGTT" localSheetId="26">Scheduled_Payment+Extra_Payment</definedName>
    <definedName name="TGTT" localSheetId="27">Scheduled_Payment+Extra_Payment</definedName>
    <definedName name="TGTT" localSheetId="29">Scheduled_Payment+Extra_Payment</definedName>
    <definedName name="TGTT" localSheetId="30">Scheduled_Payment+Extra_Payment</definedName>
    <definedName name="TGTT" localSheetId="31">Scheduled_Payment+Extra_Payment</definedName>
    <definedName name="TGTT" localSheetId="32">Scheduled_Payment+Extra_Payment</definedName>
    <definedName name="TGTT" localSheetId="33">Scheduled_Payment+Extra_Payment</definedName>
    <definedName name="TGTT" localSheetId="34">Scheduled_Payment+Extra_Payment</definedName>
    <definedName name="TGTT" localSheetId="35">Scheduled_Payment+Extra_Payment</definedName>
    <definedName name="TGTT" localSheetId="36">Scheduled_Payment+Extra_Payment</definedName>
    <definedName name="TGTT" localSheetId="37">Scheduled_Payment+Extra_Payment</definedName>
    <definedName name="TGTT" localSheetId="38">Scheduled_Payment+Extra_Payment</definedName>
    <definedName name="TGTT" localSheetId="39">Scheduled_Payment+Extra_Payment</definedName>
    <definedName name="TGTT" localSheetId="40">Scheduled_Payment+Extra_Payment</definedName>
    <definedName name="TGTT" localSheetId="41">Scheduled_Payment+Extra_Payment</definedName>
    <definedName name="TGTT" localSheetId="42">Scheduled_Payment+Extra_Payment</definedName>
    <definedName name="TGTT" localSheetId="43">Scheduled_Payment+Extra_Payment</definedName>
    <definedName name="TGTT" localSheetId="44">Scheduled_Payment+Extra_Payment</definedName>
    <definedName name="TGTT" localSheetId="45">Scheduled_Payment+Extra_Payment</definedName>
    <definedName name="TGTT" localSheetId="46">Scheduled_Payment+Extra_Payment</definedName>
    <definedName name="TGTT" localSheetId="47">Scheduled_Payment+Extra_Payment</definedName>
    <definedName name="TGTT" localSheetId="48">Scheduled_Payment+Extra_Payment</definedName>
    <definedName name="TGTT" localSheetId="49">Scheduled_Payment+Extra_Payment</definedName>
    <definedName name="TGTT" localSheetId="50">Scheduled_Payment+Extra_Payment</definedName>
    <definedName name="TGTT">Scheduled_Payment+Extra_Payment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PO">#REF!</definedName>
    <definedName name="TIPO_DE_VIA">'[73]TIPO DE VIA'!$A$2:$P$1000</definedName>
    <definedName name="Tipo_Via">[74]Sanitario!$F$4:$F$11</definedName>
    <definedName name="TipoCosteo">#REF!</definedName>
    <definedName name="TipoCosteoNivelRiesgo">#REF!</definedName>
    <definedName name="TIPOS">[75]CLASIFICACION!$B$2:$B$21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u">#REF!</definedName>
    <definedName name="titu2">#REF!</definedName>
    <definedName name="_xlnm.Print_Titles" localSheetId="25">'APU CAP 1 ITEM-1.4'!$1:$3</definedName>
    <definedName name="_xlnm.Print_Titles" localSheetId="26">'APU CAP 1 ITEM-1.5'!$1:$3</definedName>
    <definedName name="_xlnm.Print_Titles" localSheetId="27">'APU CAP 1 ITEM-1.6'!$1:$3</definedName>
    <definedName name="_xlnm.Print_Titles" localSheetId="29">'APU CAP 2 ITEM- 2.4'!$1:$3</definedName>
    <definedName name="_xlnm.Print_Titles" localSheetId="30">'APU CAP 2 ITEM- 2.5'!$1:$3</definedName>
    <definedName name="_xlnm.Print_Titles" localSheetId="31">'APU CAP 2 ITEM- 2.6'!$1:$3</definedName>
    <definedName name="_xlnm.Print_Titles" localSheetId="32">'APU CAP 3 ITEM- 3.2'!$1:$3</definedName>
    <definedName name="_xlnm.Print_Titles" localSheetId="33">'APU CAP 3 ITEM- 3.3'!$1:$3</definedName>
    <definedName name="_xlnm.Print_Titles" localSheetId="34">'APU CAP 3 ITEM- 3.4'!$1:$3</definedName>
    <definedName name="_xlnm.Print_Titles" localSheetId="35">'APU CAP 3 ITEM- 3.5'!$1:$3</definedName>
    <definedName name="_xlnm.Print_Titles" localSheetId="36">'APU CAP 3 ITEM- 3.6'!$1:$3</definedName>
    <definedName name="_xlnm.Print_Titles" localSheetId="37">'APU CAP 4 ITEM- 4.2'!$1:$3</definedName>
    <definedName name="_xlnm.Print_Titles" localSheetId="38">'APU CAP 4 ITEM- 4.5'!$1:$3</definedName>
    <definedName name="_xlnm.Print_Titles" localSheetId="39">'APU CAP 4 ITEM- 4.6'!$1:$3</definedName>
    <definedName name="_xlnm.Print_Titles" localSheetId="40">'APU CAP 5 ITEM- 5.1'!$1:$3</definedName>
    <definedName name="_xlnm.Print_Titles" localSheetId="41">'APU CAP 5 ITEM- 5.2'!$1:$3</definedName>
    <definedName name="_xlnm.Print_Titles" localSheetId="42">'APU CAP 5 ITEM- 5.3'!$1:$3</definedName>
    <definedName name="_xlnm.Print_Titles" localSheetId="43">'APU CAP 5 ITEM- 5.4'!$1:$3</definedName>
    <definedName name="_xlnm.Print_Titles" localSheetId="44">'APU CAP 5 ITEM- 5.5'!$1:$3</definedName>
    <definedName name="_xlnm.Print_Titles" localSheetId="45">'APU CAP 5 ITEM- 5.6'!$1:$3</definedName>
    <definedName name="_xlnm.Print_Titles" localSheetId="46">'APU CAP 6 ITEM- 6.2'!$1:$3</definedName>
    <definedName name="_xlnm.Print_Titles" localSheetId="47">'APU CAP 6 ITEM- 6.3'!$1:$3</definedName>
    <definedName name="_xlnm.Print_Titles" localSheetId="48">'APU CAP 6 ITEM- 6.4'!$1:$3</definedName>
    <definedName name="_xlnm.Print_Titles" localSheetId="49">'APU CAP 6 ITEM- 6.5'!$1:$3</definedName>
    <definedName name="_xlnm.Print_Titles" localSheetId="50">'APU CAP 6 ITEM- 6.6'!$1:$3</definedName>
    <definedName name="_xlnm.Print_Titles" localSheetId="24">'MORTEROS Y CONCRETOS'!$1:$3</definedName>
    <definedName name="_xlnm.Print_Titles" localSheetId="28">'PRESUPUESTO '!$3:$9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 localSheetId="7">#REF!</definedName>
    <definedName name="Títulos_a_imprimir_IM" localSheetId="8">#REF!</definedName>
    <definedName name="Títulos_a_imprimir_IM" localSheetId="9">#REF!</definedName>
    <definedName name="Títulos_a_imprimir_IM" localSheetId="10">#REF!</definedName>
    <definedName name="Títulos_a_imprimir_IM" localSheetId="11">#REF!</definedName>
    <definedName name="Títulos_a_imprimir_IM" localSheetId="12">#REF!</definedName>
    <definedName name="Títulos_a_imprimir_IM" localSheetId="13">#REF!</definedName>
    <definedName name="Títulos_a_imprimir_IM" localSheetId="14">#REF!</definedName>
    <definedName name="Títulos_a_imprimir_IM" localSheetId="15">#REF!</definedName>
    <definedName name="Títulos_a_imprimir_IM" localSheetId="16">#REF!</definedName>
    <definedName name="Títulos_a_imprimir_IM" localSheetId="17">#REF!</definedName>
    <definedName name="Títulos_a_imprimir_IM" localSheetId="18">#REF!</definedName>
    <definedName name="Títulos_a_imprimir_IM" localSheetId="19">#REF!</definedName>
    <definedName name="Títulos_a_imprimir_IM" localSheetId="20">#REF!</definedName>
    <definedName name="Títulos_a_imprimir_IM" localSheetId="21">#REF!</definedName>
    <definedName name="Títulos_a_imprimir_IM" localSheetId="22">#REF!</definedName>
    <definedName name="Títulos_a_imprimir_IM" localSheetId="23">#REF!</definedName>
    <definedName name="Títulos_a_imprimir_IM">#REF!</definedName>
    <definedName name="TJK">#REF!</definedName>
    <definedName name="TO">'[27]CIRCUITOS CODENSA'!#REF!</definedName>
    <definedName name="TOMACORRIENTE">[13]Materiales!$C$51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.EQ">#REF!</definedName>
    <definedName name="TOT.MATERIAL">#REF!</definedName>
    <definedName name="TOTAL">#REF!</definedName>
    <definedName name="Total_Interest">#REF!</definedName>
    <definedName name="Total_Kilometro_típico_aereo_11.4_kV">'[76]c2.5y2.6'!#REF!</definedName>
    <definedName name="Total_Kilometro_típico_aereo_34.5_kV">'[76]c2.5y2.6'!#REF!</definedName>
    <definedName name="Total_Kilometro_típico_aereo_rural_11.4kV">'[76]c2.5y2.6'!#REF!</definedName>
    <definedName name="Total_Kilometro_típico_aereo_rural_34.5kV">'[76]c2.5y2.6'!#REF!</definedName>
    <definedName name="Total_Kilometro_típico_subterraneo_11.4_kV">'[76]c2.5y2.6'!#REF!</definedName>
    <definedName name="Total_Kilometro_típico_subterraneo_34.5_kV">'[76]c2.5y2.6'!#REF!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3">Scheduled_Payment+Extra_Payment</definedName>
    <definedName name="Total_Payment" localSheetId="14">Scheduled_Payment+Extra_Payment</definedName>
    <definedName name="Total_Payment" localSheetId="15">Scheduled_Payment+Extra_Payment</definedName>
    <definedName name="Total_Payment" localSheetId="16">Scheduled_Payment+Extra_Payment</definedName>
    <definedName name="Total_Payment" localSheetId="17">Scheduled_Payment+Extra_Payment</definedName>
    <definedName name="Total_Payment" localSheetId="18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1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5">Scheduled_Payment+Extra_Payment</definedName>
    <definedName name="Total_Payment" localSheetId="26">Scheduled_Payment+Extra_Payment</definedName>
    <definedName name="Total_Payment" localSheetId="27">Scheduled_Payment+Extra_Payment</definedName>
    <definedName name="Total_Payment" localSheetId="29">Scheduled_Payment+Extra_Payment</definedName>
    <definedName name="Total_Payment" localSheetId="30">Scheduled_Payment+Extra_Payment</definedName>
    <definedName name="Total_Payment" localSheetId="31">Scheduled_Payment+Extra_Payment</definedName>
    <definedName name="Total_Payment" localSheetId="32">Scheduled_Payment+Extra_Payment</definedName>
    <definedName name="Total_Payment" localSheetId="33">Scheduled_Payment+Extra_Payment</definedName>
    <definedName name="Total_Payment" localSheetId="34">Scheduled_Payment+Extra_Payment</definedName>
    <definedName name="Total_Payment" localSheetId="35">Scheduled_Payment+Extra_Payment</definedName>
    <definedName name="Total_Payment" localSheetId="36">Scheduled_Payment+Extra_Payment</definedName>
    <definedName name="Total_Payment" localSheetId="37">Scheduled_Payment+Extra_Payment</definedName>
    <definedName name="Total_Payment" localSheetId="38">Scheduled_Payment+Extra_Payment</definedName>
    <definedName name="Total_Payment" localSheetId="39">Scheduled_Payment+Extra_Payment</definedName>
    <definedName name="Total_Payment" localSheetId="40">Scheduled_Payment+Extra_Payment</definedName>
    <definedName name="Total_Payment" localSheetId="41">Scheduled_Payment+Extra_Payment</definedName>
    <definedName name="Total_Payment" localSheetId="42">Scheduled_Payment+Extra_Payment</definedName>
    <definedName name="Total_Payment" localSheetId="43">Scheduled_Payment+Extra_Payment</definedName>
    <definedName name="Total_Payment" localSheetId="44">Scheduled_Payment+Extra_Payment</definedName>
    <definedName name="Total_Payment" localSheetId="45">Scheduled_Payment+Extra_Payment</definedName>
    <definedName name="Total_Payment" localSheetId="46">Scheduled_Payment+Extra_Payment</definedName>
    <definedName name="Total_Payment" localSheetId="47">Scheduled_Payment+Extra_Payment</definedName>
    <definedName name="Total_Payment" localSheetId="48">Scheduled_Payment+Extra_Payment</definedName>
    <definedName name="Total_Payment" localSheetId="49">Scheduled_Payment+Extra_Payment</definedName>
    <definedName name="Total_Payment" localSheetId="50">Scheduled_Payment+Extra_Payment</definedName>
    <definedName name="Total_Payment">Scheduled_Payment+Extra_Payment</definedName>
    <definedName name="Total_Payment_1" localSheetId="0">Scheduled_Payment+Extra_Payment</definedName>
    <definedName name="Total_Payment_1" localSheetId="1">Scheduled_Payment+Extra_Payment</definedName>
    <definedName name="Total_Payment_1" localSheetId="2">Scheduled_Payment+Extra_Payment</definedName>
    <definedName name="Total_Payment_1" localSheetId="3">Scheduled_Payment+Extra_Payment</definedName>
    <definedName name="Total_Payment_1" localSheetId="4">Scheduled_Payment+Extra_Payment</definedName>
    <definedName name="Total_Payment_1" localSheetId="5">Scheduled_Payment+Extra_Payment</definedName>
    <definedName name="Total_Payment_1" localSheetId="6">Scheduled_Payment+Extra_Payment</definedName>
    <definedName name="Total_Payment_1" localSheetId="7">Scheduled_Payment+Extra_Payment</definedName>
    <definedName name="Total_Payment_1" localSheetId="8">Scheduled_Payment+Extra_Payment</definedName>
    <definedName name="Total_Payment_1" localSheetId="9">Scheduled_Payment+Extra_Payment</definedName>
    <definedName name="Total_Payment_1" localSheetId="10">Scheduled_Payment+Extra_Payment</definedName>
    <definedName name="Total_Payment_1" localSheetId="11">Scheduled_Payment+Extra_Payment</definedName>
    <definedName name="Total_Payment_1" localSheetId="12">Scheduled_Payment+Extra_Payment</definedName>
    <definedName name="Total_Payment_1" localSheetId="13">Scheduled_Payment+Extra_Payment</definedName>
    <definedName name="Total_Payment_1" localSheetId="14">Scheduled_Payment+Extra_Payment</definedName>
    <definedName name="Total_Payment_1" localSheetId="15">Scheduled_Payment+Extra_Payment</definedName>
    <definedName name="Total_Payment_1" localSheetId="16">Scheduled_Payment+Extra_Payment</definedName>
    <definedName name="Total_Payment_1" localSheetId="17">Scheduled_Payment+Extra_Payment</definedName>
    <definedName name="Total_Payment_1" localSheetId="18">Scheduled_Payment+Extra_Payment</definedName>
    <definedName name="Total_Payment_1" localSheetId="19">Scheduled_Payment+Extra_Payment</definedName>
    <definedName name="Total_Payment_1" localSheetId="20">Scheduled_Payment+Extra_Payment</definedName>
    <definedName name="Total_Payment_1" localSheetId="21">Scheduled_Payment+Extra_Payment</definedName>
    <definedName name="Total_Payment_1" localSheetId="22">Scheduled_Payment+Extra_Payment</definedName>
    <definedName name="Total_Payment_1" localSheetId="23">Scheduled_Payment+Extra_Payment</definedName>
    <definedName name="Total_Payment_1" localSheetId="25">Scheduled_Payment+Extra_Payment</definedName>
    <definedName name="Total_Payment_1" localSheetId="26">Scheduled_Payment+Extra_Payment</definedName>
    <definedName name="Total_Payment_1" localSheetId="27">Scheduled_Payment+Extra_Payment</definedName>
    <definedName name="Total_Payment_1" localSheetId="29">Scheduled_Payment+Extra_Payment</definedName>
    <definedName name="Total_Payment_1" localSheetId="30">Scheduled_Payment+Extra_Payment</definedName>
    <definedName name="Total_Payment_1" localSheetId="31">Scheduled_Payment+Extra_Payment</definedName>
    <definedName name="Total_Payment_1" localSheetId="32">Scheduled_Payment+Extra_Payment</definedName>
    <definedName name="Total_Payment_1" localSheetId="33">Scheduled_Payment+Extra_Payment</definedName>
    <definedName name="Total_Payment_1" localSheetId="34">Scheduled_Payment+Extra_Payment</definedName>
    <definedName name="Total_Payment_1" localSheetId="35">Scheduled_Payment+Extra_Payment</definedName>
    <definedName name="Total_Payment_1" localSheetId="36">Scheduled_Payment+Extra_Payment</definedName>
    <definedName name="Total_Payment_1" localSheetId="37">Scheduled_Payment+Extra_Payment</definedName>
    <definedName name="Total_Payment_1" localSheetId="38">Scheduled_Payment+Extra_Payment</definedName>
    <definedName name="Total_Payment_1" localSheetId="39">Scheduled_Payment+Extra_Payment</definedName>
    <definedName name="Total_Payment_1" localSheetId="40">Scheduled_Payment+Extra_Payment</definedName>
    <definedName name="Total_Payment_1" localSheetId="41">Scheduled_Payment+Extra_Payment</definedName>
    <definedName name="Total_Payment_1" localSheetId="42">Scheduled_Payment+Extra_Payment</definedName>
    <definedName name="Total_Payment_1" localSheetId="43">Scheduled_Payment+Extra_Payment</definedName>
    <definedName name="Total_Payment_1" localSheetId="44">Scheduled_Payment+Extra_Payment</definedName>
    <definedName name="Total_Payment_1" localSheetId="45">Scheduled_Payment+Extra_Payment</definedName>
    <definedName name="Total_Payment_1" localSheetId="46">Scheduled_Payment+Extra_Payment</definedName>
    <definedName name="Total_Payment_1" localSheetId="47">Scheduled_Payment+Extra_Payment</definedName>
    <definedName name="Total_Payment_1" localSheetId="48">Scheduled_Payment+Extra_Payment</definedName>
    <definedName name="Total_Payment_1" localSheetId="49">Scheduled_Payment+Extra_Payment</definedName>
    <definedName name="Total_Payment_1" localSheetId="50">Scheduled_Payment+Extra_Payment</definedName>
    <definedName name="Total_Payment_1">Scheduled_Payment+Extra_Payment</definedName>
    <definedName name="Total_Payment_2" localSheetId="0">Scheduled_Payment+Extra_Payment</definedName>
    <definedName name="Total_Payment_2" localSheetId="1">Scheduled_Payment+Extra_Payment</definedName>
    <definedName name="Total_Payment_2" localSheetId="2">Scheduled_Payment+Extra_Payment</definedName>
    <definedName name="Total_Payment_2" localSheetId="3">Scheduled_Payment+Extra_Payment</definedName>
    <definedName name="Total_Payment_2" localSheetId="4">Scheduled_Payment+Extra_Payment</definedName>
    <definedName name="Total_Payment_2" localSheetId="5">Scheduled_Payment+Extra_Payment</definedName>
    <definedName name="Total_Payment_2" localSheetId="6">Scheduled_Payment+Extra_Payment</definedName>
    <definedName name="Total_Payment_2" localSheetId="7">Scheduled_Payment+Extra_Payment</definedName>
    <definedName name="Total_Payment_2" localSheetId="8">Scheduled_Payment+Extra_Payment</definedName>
    <definedName name="Total_Payment_2" localSheetId="9">Scheduled_Payment+Extra_Payment</definedName>
    <definedName name="Total_Payment_2" localSheetId="10">Scheduled_Payment+Extra_Payment</definedName>
    <definedName name="Total_Payment_2" localSheetId="11">Scheduled_Payment+Extra_Payment</definedName>
    <definedName name="Total_Payment_2" localSheetId="12">Scheduled_Payment+Extra_Payment</definedName>
    <definedName name="Total_Payment_2" localSheetId="13">Scheduled_Payment+Extra_Payment</definedName>
    <definedName name="Total_Payment_2" localSheetId="14">Scheduled_Payment+Extra_Payment</definedName>
    <definedName name="Total_Payment_2" localSheetId="15">Scheduled_Payment+Extra_Payment</definedName>
    <definedName name="Total_Payment_2" localSheetId="16">Scheduled_Payment+Extra_Payment</definedName>
    <definedName name="Total_Payment_2" localSheetId="17">Scheduled_Payment+Extra_Payment</definedName>
    <definedName name="Total_Payment_2" localSheetId="18">Scheduled_Payment+Extra_Payment</definedName>
    <definedName name="Total_Payment_2" localSheetId="19">Scheduled_Payment+Extra_Payment</definedName>
    <definedName name="Total_Payment_2" localSheetId="20">Scheduled_Payment+Extra_Payment</definedName>
    <definedName name="Total_Payment_2" localSheetId="21">Scheduled_Payment+Extra_Payment</definedName>
    <definedName name="Total_Payment_2" localSheetId="22">Scheduled_Payment+Extra_Payment</definedName>
    <definedName name="Total_Payment_2" localSheetId="23">Scheduled_Payment+Extra_Payment</definedName>
    <definedName name="Total_Payment_2" localSheetId="25">Scheduled_Payment+Extra_Payment</definedName>
    <definedName name="Total_Payment_2" localSheetId="26">Scheduled_Payment+Extra_Payment</definedName>
    <definedName name="Total_Payment_2" localSheetId="27">Scheduled_Payment+Extra_Payment</definedName>
    <definedName name="Total_Payment_2" localSheetId="29">Scheduled_Payment+Extra_Payment</definedName>
    <definedName name="Total_Payment_2" localSheetId="30">Scheduled_Payment+Extra_Payment</definedName>
    <definedName name="Total_Payment_2" localSheetId="31">Scheduled_Payment+Extra_Payment</definedName>
    <definedName name="Total_Payment_2" localSheetId="32">Scheduled_Payment+Extra_Payment</definedName>
    <definedName name="Total_Payment_2" localSheetId="33">Scheduled_Payment+Extra_Payment</definedName>
    <definedName name="Total_Payment_2" localSheetId="34">Scheduled_Payment+Extra_Payment</definedName>
    <definedName name="Total_Payment_2" localSheetId="35">Scheduled_Payment+Extra_Payment</definedName>
    <definedName name="Total_Payment_2" localSheetId="36">Scheduled_Payment+Extra_Payment</definedName>
    <definedName name="Total_Payment_2" localSheetId="37">Scheduled_Payment+Extra_Payment</definedName>
    <definedName name="Total_Payment_2" localSheetId="38">Scheduled_Payment+Extra_Payment</definedName>
    <definedName name="Total_Payment_2" localSheetId="39">Scheduled_Payment+Extra_Payment</definedName>
    <definedName name="Total_Payment_2" localSheetId="40">Scheduled_Payment+Extra_Payment</definedName>
    <definedName name="Total_Payment_2" localSheetId="41">Scheduled_Payment+Extra_Payment</definedName>
    <definedName name="Total_Payment_2" localSheetId="42">Scheduled_Payment+Extra_Payment</definedName>
    <definedName name="Total_Payment_2" localSheetId="43">Scheduled_Payment+Extra_Payment</definedName>
    <definedName name="Total_Payment_2" localSheetId="44">Scheduled_Payment+Extra_Payment</definedName>
    <definedName name="Total_Payment_2" localSheetId="45">Scheduled_Payment+Extra_Payment</definedName>
    <definedName name="Total_Payment_2" localSheetId="46">Scheduled_Payment+Extra_Payment</definedName>
    <definedName name="Total_Payment_2" localSheetId="47">Scheduled_Payment+Extra_Payment</definedName>
    <definedName name="Total_Payment_2" localSheetId="48">Scheduled_Payment+Extra_Payment</definedName>
    <definedName name="Total_Payment_2" localSheetId="49">Scheduled_Payment+Extra_Payment</definedName>
    <definedName name="Total_Payment_2" localSheetId="50">Scheduled_Payment+Extra_Payment</definedName>
    <definedName name="Total_Payment_2">Scheduled_Payment+Extra_Payment</definedName>
    <definedName name="TotalCalidad">#REF!</definedName>
    <definedName name="TotalCam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OTMO">#REF!</definedName>
    <definedName name="TOTMTPAV">[77]FINANC!$C$6</definedName>
    <definedName name="tr" hidden="1">{"TAB1",#N/A,TRUE,"GENERAL";"TAB2",#N/A,TRUE,"GENERAL";"TAB3",#N/A,TRUE,"GENERAL";"TAB4",#N/A,TRUE,"GENERAL";"TAB5",#N/A,TRUE,"GENERAL"}</definedName>
    <definedName name="TRABAJO">[28]MAQUINARIA!$A$2:$L$18</definedName>
    <definedName name="Tramite">#REF!</definedName>
    <definedName name="TRAMO" localSheetId="0">'[74]TRAMOS Sanitario'!$P$6:$P$7</definedName>
    <definedName name="TRAMO" localSheetId="1">'[74]TRAMOS Sanitario'!$P$6:$P$7</definedName>
    <definedName name="TRAMO" localSheetId="2">'[74]TRAMOS Sanitario'!$P$6:$P$7</definedName>
    <definedName name="TRAMO" localSheetId="3">'[74]TRAMOS Sanitario'!$P$6:$P$7</definedName>
    <definedName name="TRAMO" localSheetId="4">'[74]TRAMOS Sanitario'!$P$6:$P$7</definedName>
    <definedName name="TRAMO" localSheetId="5">'[74]TRAMOS Sanitario'!$P$6:$P$7</definedName>
    <definedName name="TRAMO" localSheetId="6">'[74]TRAMOS Sanitario'!$P$6:$P$7</definedName>
    <definedName name="TRAMO" localSheetId="7">'[74]TRAMOS Sanitario'!$P$6:$P$7</definedName>
    <definedName name="TRAMO" localSheetId="8">'[74]TRAMOS Sanitario'!$P$6:$P$7</definedName>
    <definedName name="TRAMO" localSheetId="9">'[74]TRAMOS Sanitario'!$P$6:$P$7</definedName>
    <definedName name="TRAMO" localSheetId="10">'[74]TRAMOS Sanitario'!$P$6:$P$7</definedName>
    <definedName name="TRAMO" localSheetId="11">'[74]TRAMOS Sanitario'!$P$6:$P$7</definedName>
    <definedName name="TRAMO" localSheetId="12">'[74]TRAMOS Sanitario'!$P$6:$P$7</definedName>
    <definedName name="TRAMO" localSheetId="13">'[74]TRAMOS Sanitario'!$P$6:$P$7</definedName>
    <definedName name="TRAMO" localSheetId="14">'[74]TRAMOS Sanitario'!$P$6:$P$7</definedName>
    <definedName name="TRAMO" localSheetId="15">'[74]TRAMOS Sanitario'!$P$6:$P$7</definedName>
    <definedName name="TRAMO" localSheetId="16">'[74]TRAMOS Sanitario'!$P$6:$P$7</definedName>
    <definedName name="TRAMO" localSheetId="17">'[74]TRAMOS Sanitario'!$P$6:$P$7</definedName>
    <definedName name="TRAMO" localSheetId="18">'[74]TRAMOS Sanitario'!$P$6:$P$7</definedName>
    <definedName name="TRAMO" localSheetId="19">'[74]TRAMOS Sanitario'!$P$6:$P$7</definedName>
    <definedName name="TRAMO" localSheetId="20">'[74]TRAMOS Sanitario'!$P$6:$P$7</definedName>
    <definedName name="TRAMO" localSheetId="21">'[74]TRAMOS Sanitario'!$P$6:$P$7</definedName>
    <definedName name="TRAMO" localSheetId="22">'[74]TRAMOS Sanitario'!$P$6:$P$7</definedName>
    <definedName name="TRAMO" localSheetId="23">'[74]TRAMOS Sanitario'!$P$6:$P$7</definedName>
    <definedName name="TRAMO">#REF!</definedName>
    <definedName name="TRANSPORTE" localSheetId="0">[44]TRANSPORTE!$C$2:$H$14</definedName>
    <definedName name="TRANSPORTE" localSheetId="1">[44]TRANSPORTE!$C$2:$H$14</definedName>
    <definedName name="TRANSPORTE" localSheetId="2">[44]TRANSPORTE!$C$2:$H$14</definedName>
    <definedName name="TRANSPORTE" localSheetId="3">[44]TRANSPORTE!$C$2:$H$14</definedName>
    <definedName name="TRANSPORTE" localSheetId="4">[44]TRANSPORTE!$C$2:$H$14</definedName>
    <definedName name="TRANSPORTE" localSheetId="5">[44]TRANSPORTE!$C$2:$H$14</definedName>
    <definedName name="TRANSPORTE" localSheetId="6">[44]TRANSPORTE!$C$2:$H$14</definedName>
    <definedName name="TRANSPORTE" localSheetId="7">[44]TRANSPORTE!$C$2:$H$14</definedName>
    <definedName name="TRANSPORTE" localSheetId="8">[44]TRANSPORTE!$C$2:$H$14</definedName>
    <definedName name="TRANSPORTE" localSheetId="9">[44]TRANSPORTE!$C$2:$H$14</definedName>
    <definedName name="TRANSPORTE" localSheetId="10">[44]TRANSPORTE!$C$2:$H$14</definedName>
    <definedName name="TRANSPORTE" localSheetId="11">[44]TRANSPORTE!$C$2:$H$14</definedName>
    <definedName name="TRANSPORTE" localSheetId="12">[44]TRANSPORTE!$C$2:$H$14</definedName>
    <definedName name="TRANSPORTE" localSheetId="13">[44]TRANSPORTE!$C$2:$H$14</definedName>
    <definedName name="TRANSPORTE" localSheetId="14">[44]TRANSPORTE!$C$2:$H$14</definedName>
    <definedName name="TRANSPORTE" localSheetId="15">[44]TRANSPORTE!$C$2:$H$14</definedName>
    <definedName name="TRANSPORTE" localSheetId="16">[44]TRANSPORTE!$C$2:$H$14</definedName>
    <definedName name="TRANSPORTE" localSheetId="17">[44]TRANSPORTE!$C$2:$H$14</definedName>
    <definedName name="TRANSPORTE" localSheetId="18">[44]TRANSPORTE!$C$2:$H$14</definedName>
    <definedName name="TRANSPORTE" localSheetId="19">[44]TRANSPORTE!$C$2:$H$14</definedName>
    <definedName name="TRANSPORTE" localSheetId="20">[44]TRANSPORTE!$C$2:$H$14</definedName>
    <definedName name="TRANSPORTE" localSheetId="21">[44]TRANSPORTE!$C$2:$H$14</definedName>
    <definedName name="TRANSPORTE" localSheetId="22">[44]TRANSPORTE!$C$2:$H$14</definedName>
    <definedName name="TRANSPORTE" localSheetId="23">[44]TRANSPORTE!$C$2:$H$14</definedName>
    <definedName name="Transporte">#REF!</definedName>
    <definedName name="Transportes">[54]Insum!$A$121:$E$125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E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[67]glvc!#REF!</definedName>
    <definedName name="tttttttttttttttyyyyyyyyyyyyyyyyyyyy">#REF!</definedName>
    <definedName name="TU">'[27]CIRCUITOS CODENSA'!#REF!</definedName>
    <definedName name="TUBERIA0.5">[13]Materiales!$C$59</definedName>
    <definedName name="TUBERIA0.75">[13]Materiales!$C$60</definedName>
    <definedName name="TUBERIACONDUIT0.5">[13]Materiales!$C$52</definedName>
    <definedName name="TUBERIAS">#REF!</definedName>
    <definedName name="TUBERIASANIT2">[13]Materiales!$C$61</definedName>
    <definedName name="TUBERIASANIT4">[13]Materiales!$C$63</definedName>
    <definedName name="TUKYRLTU.IR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'[8]%AIU'!$F$63</definedName>
    <definedName name="U" localSheetId="1">'[8]%AIU'!$F$63</definedName>
    <definedName name="U" localSheetId="2">'[8]%AIU'!$F$63</definedName>
    <definedName name="U" localSheetId="3">'[8]%AIU'!$F$63</definedName>
    <definedName name="U" localSheetId="4">'[8]%AIU'!$F$63</definedName>
    <definedName name="U" localSheetId="5">'[8]%AIU'!$F$63</definedName>
    <definedName name="U" localSheetId="6">'[8]%AIU'!$F$63</definedName>
    <definedName name="U" localSheetId="7">'[8]%AIU'!$F$63</definedName>
    <definedName name="U" localSheetId="8">'[8]%AIU'!$F$63</definedName>
    <definedName name="U" localSheetId="9">'[8]%AIU'!$F$63</definedName>
    <definedName name="U" localSheetId="10">'[8]%AIU'!$F$63</definedName>
    <definedName name="U" localSheetId="11">'[8]%AIU'!$F$63</definedName>
    <definedName name="U" localSheetId="12">'[8]%AIU'!$F$63</definedName>
    <definedName name="U" localSheetId="13">'[8]%AIU'!$F$63</definedName>
    <definedName name="U" localSheetId="14">'[8]%AIU'!$F$63</definedName>
    <definedName name="U" localSheetId="15">'[8]%AIU'!$F$63</definedName>
    <definedName name="U" localSheetId="16">'[8]%AIU'!$F$63</definedName>
    <definedName name="U" localSheetId="17">'[8]%AIU'!$F$63</definedName>
    <definedName name="U" localSheetId="18">'[8]%AIU'!$F$63</definedName>
    <definedName name="U" localSheetId="19">'[8]%AIU'!$F$63</definedName>
    <definedName name="U" localSheetId="20">'[8]%AIU'!$F$63</definedName>
    <definedName name="U" localSheetId="21">'[8]%AIU'!$F$63</definedName>
    <definedName name="U" localSheetId="22">'[8]%AIU'!$F$63</definedName>
    <definedName name="U" localSheetId="23">'[8]%AIU'!$F$63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[54]Datos!$B$3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'[27]CIRCUITOS CODENSA'!#REF!</definedName>
    <definedName name="UNICO">'[19]Plan auditoría'!$C$6</definedName>
    <definedName name="unidad">#REF!</definedName>
    <definedName name="UNION0.5">[13]Materiales!$C$66</definedName>
    <definedName name="UNION0.75">[13]Materiales!$C$64</definedName>
    <definedName name="UNION4">[13]Materiales!$C$65</definedName>
    <definedName name="UNITARIO">[78]Unitarios!$A$3:$D$13</definedName>
    <definedName name="Unitarios">#REF!</definedName>
    <definedName name="UNO">#REF!</definedName>
    <definedName name="UNO_1">#REF!</definedName>
    <definedName name="UNO_2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'[27]CIRCUITOS CODENSA'!#REF!</definedName>
    <definedName name="USD">#REF!</definedName>
    <definedName name="USr">#REF!</definedName>
    <definedName name="UTIL">8%</definedName>
    <definedName name="UTILIDAD">'[15]Formulario N° 4'!$F$131</definedName>
    <definedName name="UTILIDADES">#REF!</definedName>
    <definedName name="UtilidadObra">#REF!</definedName>
    <definedName name="UU">[62]SALARIOS!#REF!</definedName>
    <definedName name="uuarrrrarrarrararar">[79]PRESUPUESTO!#REF!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hidden="1">{"via1",#N/A,TRUE,"general";"via2",#N/A,TRUE,"general";"via3",#N/A,TRUE,"general"}</definedName>
    <definedName name="UUUUUU">#REF!</definedName>
    <definedName name="UUUUUUUUUTTTTTTTTTTTTTDDDDDDDDDDDD">#REF!</definedName>
    <definedName name="UUUUUUUUUUUUUU">#REF!</definedName>
    <definedName name="uuuuuuuuuuuuuuuu">#REF!</definedName>
    <definedName name="UUUUUUUUUUUUUUUUJJJJJJJJJJJ">#REF!</definedName>
    <definedName name="uuuuuuuuuuuuuuuuuuuuuaaaaaaaaaaaaaaaaa" hidden="1">#REF!</definedName>
    <definedName name="UUUUUUUUUUUUUUUUUUUUUU">#REF!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>'[80]1.OBRAS PRELIMINARES'!#REF!</definedName>
    <definedName name="VAL">[81]INF.FINANCIERA!$A$52:$D$66</definedName>
    <definedName name="VALCUADRILLA">[44]Cuadrillas!$A$21:$I$44</definedName>
    <definedName name="VALOR">[81]INF.FINANCIERA!$A$52:$D$61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Tot">#REF!</definedName>
    <definedName name="ValorTotConsultoria">#REF!</definedName>
    <definedName name="Values_Entered">IF(Loan_Amount*Interest_Rate*Loan_Years*Loan_Start&gt;0,1,0)</definedName>
    <definedName name="Values_Entered_1">#N/A</definedName>
    <definedName name="Values_Entered_2">#N/A</definedName>
    <definedName name="vaquita" hidden="1">{"PRES REHAB ARM-PER POR ITEMS  KM A KM",#N/A,TRUE,"Rehabilitacion Arm-Per"}</definedName>
    <definedName name="variables">#REF!</definedName>
    <definedName name="VARIOS">[6]PRESUP!#REF!</definedName>
    <definedName name="vbvbvbvb" hidden="1">{"TAB1",#N/A,TRUE,"GENERAL";"TAB2",#N/A,TRUE,"GENERAL";"TAB3",#N/A,TRUE,"GENERAL";"TAB4",#N/A,TRUE,"GENERAL";"TAB5",#N/A,TRUE,"GENERAL"}</definedName>
    <definedName name="VDCJK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'[27]CIRCUITOS CODENSA'!#REF!</definedName>
    <definedName name="vfbgnhyt" hidden="1">{"via1",#N/A,TRUE,"general";"via2",#N/A,TRUE,"general";"via3",#N/A,TRUE,"general"}</definedName>
    <definedName name="VFFVFV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'[27]CIRCUITOS CODENSA'!#REF!</definedName>
    <definedName name="via" hidden="1">{"via1",#N/A,TRUE,"general";"via2",#N/A,TRUE,"general";"via3",#N/A,TRUE,"general"}</definedName>
    <definedName name="Viajes">#REF!</definedName>
    <definedName name="VIBRADOR">[15]EQUIPO!$D$27</definedName>
    <definedName name="VIDRIOS">[6]PRESUP!#REF!</definedName>
    <definedName name="visión">#REF!</definedName>
    <definedName name="visión_1">#REF!</definedName>
    <definedName name="visión_2">#REF!</definedName>
    <definedName name="VJ">#REF!,#REF!,#REF!,#REF!,#REF!,#REF!,#REF!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QUETA">[13]Equipo!$C$19</definedName>
    <definedName name="VR_TOT" localSheetId="0">IF(LG=2,IF(SCQ=0,"",SCQ/2),"")</definedName>
    <definedName name="VR_TOT" localSheetId="1">IF(LG=2,IF(SCQ=0,"",SCQ/2),"")</definedName>
    <definedName name="VR_TOT" localSheetId="2">IF(LG=2,IF(SCQ=0,"",SCQ/2),"")</definedName>
    <definedName name="VR_TOT" localSheetId="3">IF(LG=2,IF(SCQ=0,"",SCQ/2),"")</definedName>
    <definedName name="VR_TOT" localSheetId="4">IF(LG=2,IF(SCQ=0,"",SCQ/2),"")</definedName>
    <definedName name="VR_TOT" localSheetId="5">IF(LG=2,IF(SCQ=0,"",SCQ/2),"")</definedName>
    <definedName name="VR_TOT" localSheetId="6">IF(LG=2,IF(SCQ=0,"",SCQ/2),"")</definedName>
    <definedName name="VR_TOT" localSheetId="7">IF(LG=2,IF(SCQ=0,"",SCQ/2),"")</definedName>
    <definedName name="VR_TOT" localSheetId="8">IF(LG=2,IF(SCQ=0,"",SCQ/2),"")</definedName>
    <definedName name="VR_TOT" localSheetId="9">IF(LG=2,IF(SCQ=0,"",SCQ/2),"")</definedName>
    <definedName name="VR_TOT" localSheetId="10">IF(LG=2,IF(SCQ=0,"",SCQ/2),"")</definedName>
    <definedName name="VR_TOT" localSheetId="11">IF(LG=2,IF(SCQ=0,"",SCQ/2),"")</definedName>
    <definedName name="VR_TOT" localSheetId="12">IF(LG=2,IF(SCQ=0,"",SCQ/2),"")</definedName>
    <definedName name="VR_TOT" localSheetId="13">IF(LG=2,IF(SCQ=0,"",SCQ/2),"")</definedName>
    <definedName name="VR_TOT" localSheetId="14">IF(LG=2,IF(SCQ=0,"",SCQ/2),"")</definedName>
    <definedName name="VR_TOT" localSheetId="15">IF(LG=2,IF(SCQ=0,"",SCQ/2),"")</definedName>
    <definedName name="VR_TOT" localSheetId="16">IF(LG=2,IF(SCQ=0,"",SCQ/2),"")</definedName>
    <definedName name="VR_TOT" localSheetId="17">IF(LG=2,IF(SCQ=0,"",SCQ/2),"")</definedName>
    <definedName name="VR_TOT" localSheetId="18">IF(LG=2,IF(SCQ=0,"",SCQ/2),"")</definedName>
    <definedName name="VR_TOT" localSheetId="19">IF(LG=2,IF(SCQ=0,"",SCQ/2),"")</definedName>
    <definedName name="VR_TOT" localSheetId="20">IF(LG=2,IF(SCQ=0,"",SCQ/2),"")</definedName>
    <definedName name="VR_TOT" localSheetId="21">IF(LG=2,IF(SCQ=0,"",SCQ/2),"")</definedName>
    <definedName name="VR_TOT" localSheetId="22">IF(LG=2,IF(SCQ=0,"",SCQ/2),"")</definedName>
    <definedName name="VR_TOT" localSheetId="23">IF(LG=2,IF(SCQ=0,"",SCQ/2),"")</definedName>
    <definedName name="VR_TOT" localSheetId="25">IF(LG=2,IF(SCQ=0,"",SCQ/2),"")</definedName>
    <definedName name="VR_TOT" localSheetId="26">IF(LG=2,IF(SCQ=0,"",SCQ/2),"")</definedName>
    <definedName name="VR_TOT" localSheetId="27">IF(LG=2,IF(SCQ=0,"",SCQ/2),"")</definedName>
    <definedName name="VR_TOT" localSheetId="29">IF(LG=2,IF(SCQ=0,"",SCQ/2),"")</definedName>
    <definedName name="VR_TOT" localSheetId="30">IF(LG=2,IF(SCQ=0,"",SCQ/2),"")</definedName>
    <definedName name="VR_TOT" localSheetId="31">IF(LG=2,IF(SCQ=0,"",SCQ/2),"")</definedName>
    <definedName name="VR_TOT" localSheetId="32">IF(LG=2,IF(SCQ=0,"",SCQ/2),"")</definedName>
    <definedName name="VR_TOT" localSheetId="33">IF(LG=2,IF(SCQ=0,"",SCQ/2),"")</definedName>
    <definedName name="VR_TOT" localSheetId="34">IF(LG=2,IF(SCQ=0,"",SCQ/2),"")</definedName>
    <definedName name="VR_TOT" localSheetId="35">IF(LG=2,IF(SCQ=0,"",SCQ/2),"")</definedName>
    <definedName name="VR_TOT" localSheetId="36">IF(LG=2,IF(SCQ=0,"",SCQ/2),"")</definedName>
    <definedName name="VR_TOT" localSheetId="37">IF(LG=2,IF(SCQ=0,"",SCQ/2),"")</definedName>
    <definedName name="VR_TOT" localSheetId="38">IF(LG=2,IF(SCQ=0,"",SCQ/2),"")</definedName>
    <definedName name="VR_TOT" localSheetId="39">IF(LG=2,IF(SCQ=0,"",SCQ/2),"")</definedName>
    <definedName name="VR_TOT" localSheetId="40">IF(LG=2,IF(SCQ=0,"",SCQ/2),"")</definedName>
    <definedName name="VR_TOT" localSheetId="41">IF(LG=2,IF(SCQ=0,"",SCQ/2),"")</definedName>
    <definedName name="VR_TOT" localSheetId="42">IF(LG=2,IF(SCQ=0,"",SCQ/2),"")</definedName>
    <definedName name="VR_TOT" localSheetId="43">IF(LG=2,IF(SCQ=0,"",SCQ/2),"")</definedName>
    <definedName name="VR_TOT" localSheetId="44">IF(LG=2,IF(SCQ=0,"",SCQ/2),"")</definedName>
    <definedName name="VR_TOT" localSheetId="45">IF(LG=2,IF(SCQ=0,"",SCQ/2),"")</definedName>
    <definedName name="VR_TOT" localSheetId="46">IF(LG=2,IF(SCQ=0,"",SCQ/2),"")</definedName>
    <definedName name="VR_TOT" localSheetId="47">IF(LG=2,IF(SCQ=0,"",SCQ/2),"")</definedName>
    <definedName name="VR_TOT" localSheetId="48">IF(LG=2,IF(SCQ=0,"",SCQ/2),"")</definedName>
    <definedName name="VR_TOT" localSheetId="49">IF(LG=2,IF(SCQ=0,"",SCQ/2),"")</definedName>
    <definedName name="VR_TOT" localSheetId="50">IF(LG=2,IF(SCQ=0,"",SCQ/2),"")</definedName>
    <definedName name="VR_TOT">IF(LG=2,IF(SCQ=0,"",SCQ/2),"")</definedName>
    <definedName name="VR_UN" localSheetId="0">IF(ISERROR(V_U),"",V_U)</definedName>
    <definedName name="VR_UN" localSheetId="1">IF(ISERROR(V_U),"",V_U)</definedName>
    <definedName name="VR_UN" localSheetId="2">IF(ISERROR(V_U),"",V_U)</definedName>
    <definedName name="VR_UN" localSheetId="3">IF(ISERROR(V_U),"",V_U)</definedName>
    <definedName name="VR_UN" localSheetId="4">IF(ISERROR(V_U),"",V_U)</definedName>
    <definedName name="VR_UN" localSheetId="5">IF(ISERROR(V_U),"",V_U)</definedName>
    <definedName name="VR_UN" localSheetId="6">IF(ISERROR(V_U),"",V_U)</definedName>
    <definedName name="VR_UN" localSheetId="7">IF(ISERROR(V_U),"",V_U)</definedName>
    <definedName name="VR_UN" localSheetId="8">IF(ISERROR(V_U),"",V_U)</definedName>
    <definedName name="VR_UN" localSheetId="9">IF(ISERROR(V_U),"",V_U)</definedName>
    <definedName name="VR_UN" localSheetId="10">IF(ISERROR(V_U),"",V_U)</definedName>
    <definedName name="VR_UN" localSheetId="11">IF(ISERROR(V_U),"",V_U)</definedName>
    <definedName name="VR_UN" localSheetId="12">IF(ISERROR(V_U),"",V_U)</definedName>
    <definedName name="VR_UN" localSheetId="13">IF(ISERROR(V_U),"",V_U)</definedName>
    <definedName name="VR_UN" localSheetId="14">IF(ISERROR(V_U),"",V_U)</definedName>
    <definedName name="VR_UN" localSheetId="15">IF(ISERROR(V_U),"",V_U)</definedName>
    <definedName name="VR_UN" localSheetId="16">IF(ISERROR(V_U),"",V_U)</definedName>
    <definedName name="VR_UN" localSheetId="17">IF(ISERROR(V_U),"",V_U)</definedName>
    <definedName name="VR_UN" localSheetId="18">IF(ISERROR(V_U),"",V_U)</definedName>
    <definedName name="VR_UN" localSheetId="19">IF(ISERROR(V_U),"",V_U)</definedName>
    <definedName name="VR_UN" localSheetId="20">IF(ISERROR(V_U),"",V_U)</definedName>
    <definedName name="VR_UN" localSheetId="21">IF(ISERROR(V_U),"",V_U)</definedName>
    <definedName name="VR_UN" localSheetId="22">IF(ISERROR(V_U),"",V_U)</definedName>
    <definedName name="VR_UN" localSheetId="23">IF(ISERROR(V_U),"",V_U)</definedName>
    <definedName name="VR_UN" localSheetId="25">IF(ISERROR(V_U),"",V_U)</definedName>
    <definedName name="VR_UN" localSheetId="26">IF(ISERROR(V_U),"",V_U)</definedName>
    <definedName name="VR_UN" localSheetId="27">IF(ISERROR(V_U),"",V_U)</definedName>
    <definedName name="VR_UN" localSheetId="29">IF(ISERROR(V_U),"",V_U)</definedName>
    <definedName name="VR_UN" localSheetId="30">IF(ISERROR(V_U),"",V_U)</definedName>
    <definedName name="VR_UN" localSheetId="31">IF(ISERROR(V_U),"",V_U)</definedName>
    <definedName name="VR_UN" localSheetId="32">IF(ISERROR(V_U),"",V_U)</definedName>
    <definedName name="VR_UN" localSheetId="33">IF(ISERROR(V_U),"",V_U)</definedName>
    <definedName name="VR_UN" localSheetId="34">IF(ISERROR(V_U),"",V_U)</definedName>
    <definedName name="VR_UN" localSheetId="35">IF(ISERROR(V_U),"",V_U)</definedName>
    <definedName name="VR_UN" localSheetId="36">IF(ISERROR(V_U),"",V_U)</definedName>
    <definedName name="VR_UN" localSheetId="37">IF(ISERROR(V_U),"",V_U)</definedName>
    <definedName name="VR_UN" localSheetId="38">IF(ISERROR(V_U),"",V_U)</definedName>
    <definedName name="VR_UN" localSheetId="39">IF(ISERROR(V_U),"",V_U)</definedName>
    <definedName name="VR_UN" localSheetId="40">IF(ISERROR(V_U),"",V_U)</definedName>
    <definedName name="VR_UN" localSheetId="41">IF(ISERROR(V_U),"",V_U)</definedName>
    <definedName name="VR_UN" localSheetId="42">IF(ISERROR(V_U),"",V_U)</definedName>
    <definedName name="VR_UN" localSheetId="43">IF(ISERROR(V_U),"",V_U)</definedName>
    <definedName name="VR_UN" localSheetId="44">IF(ISERROR(V_U),"",V_U)</definedName>
    <definedName name="VR_UN" localSheetId="45">IF(ISERROR(V_U),"",V_U)</definedName>
    <definedName name="VR_UN" localSheetId="46">IF(ISERROR(V_U),"",V_U)</definedName>
    <definedName name="VR_UN" localSheetId="47">IF(ISERROR(V_U),"",V_U)</definedName>
    <definedName name="VR_UN" localSheetId="48">IF(ISERROR(V_U),"",V_U)</definedName>
    <definedName name="VR_UN" localSheetId="49">IF(ISERROR(V_U),"",V_U)</definedName>
    <definedName name="VR_UN" localSheetId="50">IF(ISERROR(V_U),"",V_U)</definedName>
    <definedName name="VR_UN">IF(ISERROR(V_U),"",V_U)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">#REF!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ER4YTSDTGFYWUETYJ">#REF!</definedName>
    <definedName name="WD" hidden="1">{"via1",#N/A,TRUE,"general";"via2",#N/A,TRUE,"general";"via3",#N/A,TRUE,"general"}</definedName>
    <definedName name="we">#REF!</definedName>
    <definedName name="WEGW">#REF!</definedName>
    <definedName name="weq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orksheetSubTotal">#REF!</definedName>
    <definedName name="WorksheetTotal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n.ANEXO4." hidden="1">{#N/A,#N/A,FALSE,"INVERSION";#N/A,#N/A,FALSE,"CREDITO"}</definedName>
    <definedName name="wrn.ar." hidden="1">{#N/A,#N/A,TRUE,"CODIGO DEPENDENCIA"}</definedName>
    <definedName name="wrn.civil._.works." hidden="1">{#N/A,#N/A,TRUE,"1842CWN0"}</definedName>
    <definedName name="wrn.civil._.works._1" hidden="1">{#N/A,#N/A,TRUE,"1842CWN0"}</definedName>
    <definedName name="wrn.credito" hidden="1">{#N/A,#N/A,TRUE,"CUADROS-0";#N/A,#N/A,TRUE,"CUADROS-1";#N/A,#N/A,TRUE,"CUADROS-2"}</definedName>
    <definedName name="wrn.ESTADO._.REHABILITACION." hidden="1">{"PRES REHAB ARM-PER POR ITEMS  KM A KM",#N/A,TRUE,"Rehabilitacion Arm-Per"}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julio24." hidden="1">{#N/A,#N/A,FALSE,"310.1";#N/A,#N/A,FALSE,"321.1";#N/A,#N/A,FALSE,"320.3";#N/A,#N/A,FALSE,"330.1"}</definedName>
    <definedName name="wrn.procurement." hidden="1">{#N/A,#N/A,FALSE,"sumi 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TY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WWQQQQQAAAAAAAAA">#REF!</definedName>
    <definedName name="WWWWWWWWWWSSSSSSSSSSSSSSSSSSSSS">#REF!</definedName>
    <definedName name="WWWWWWWWWWWWWWW">#REF!</definedName>
    <definedName name="wwwwwwwwwwwwwwww">#REF!</definedName>
    <definedName name="wwwwwwwwwwwwwwwwwwwww" hidden="1">#REF!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SW" hidden="1">{#N/A,#N/A,TRUE,"1842CWN0"}</definedName>
    <definedName name="XSW_1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ds" hidden="1">{"via1",#N/A,TRUE,"general";"via2",#N/A,TRUE,"general";"via3",#N/A,TRUE,"general"}</definedName>
    <definedName name="xxxxxxcxxxx" hidden="1">"C:\C-314\VOLUMENES\volfin4.mdb"</definedName>
    <definedName name="XXXXXXX">#REF!</definedName>
    <definedName name="xxxxxxxxxx29" hidden="1">{"via1",#N/A,TRUE,"general";"via2",#N/A,TRUE,"general";"via3",#N/A,TRUE,"general"}</definedName>
    <definedName name="xxyzabc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ESANIT4">[13]Materiales!$C$69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HYH">#REF!</definedName>
    <definedName name="yjyj" hidden="1">{"TAB1",#N/A,TRUE,"GENERAL";"TAB2",#N/A,TRUE,"GENERAL";"TAB3",#N/A,TRUE,"GENERAL";"TAB4",#N/A,TRUE,"GENERAL";"TAB5",#N/A,TRUE,"GENERAL"}</definedName>
    <definedName name="yorlanys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YYEWAZXCCCCCCCCC">#REF!</definedName>
    <definedName name="YYYYYYYYYYY" hidden="1">#REF!</definedName>
    <definedName name="yyyyyyyyyyyyyrrrrrrrrrrrrrrrrrrrrr">#REF!</definedName>
    <definedName name="YYYYYYYYYYYYYYYYYYYYYYY">#REF!</definedName>
    <definedName name="yyyyyyyyyyyyyyyyyyyyyyyyyyy">#REF!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NJA_PEAD">'[73]0.BASE DE DATOS'!$A$2:$B$10</definedName>
    <definedName name="ZANJA_PVC">'[73]0.BASE DE DATOS'!$D$2:$E$12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</definedNames>
  <calcPr calcId="179021"/>
</workbook>
</file>

<file path=xl/calcChain.xml><?xml version="1.0" encoding="utf-8"?>
<calcChain xmlns="http://schemas.openxmlformats.org/spreadsheetml/2006/main">
  <c r="H51" i="189" l="1"/>
  <c r="H49" i="189"/>
  <c r="J48" i="189" a="1"/>
  <c r="J48" i="189"/>
  <c r="H48" i="189"/>
  <c r="E48" i="189"/>
  <c r="H47" i="189"/>
  <c r="E47" i="189"/>
  <c r="H46" i="189"/>
  <c r="E46" i="189"/>
  <c r="H45" i="189"/>
  <c r="F45" i="189"/>
  <c r="E45" i="189"/>
  <c r="D45" i="189"/>
  <c r="C45" i="189"/>
  <c r="H41" i="189"/>
  <c r="K40" i="189" a="1"/>
  <c r="K40" i="189"/>
  <c r="J40" i="189" a="1"/>
  <c r="J40" i="189"/>
  <c r="H40" i="189"/>
  <c r="G40" i="189"/>
  <c r="D40" i="189"/>
  <c r="C40" i="189"/>
  <c r="B40" i="189"/>
  <c r="H39" i="189"/>
  <c r="G39" i="189"/>
  <c r="D39" i="189"/>
  <c r="C39" i="189"/>
  <c r="B39" i="189"/>
  <c r="H38" i="189"/>
  <c r="G38" i="189"/>
  <c r="D38" i="189"/>
  <c r="C38" i="189"/>
  <c r="B38" i="189"/>
  <c r="H37" i="189"/>
  <c r="G37" i="189"/>
  <c r="D37" i="189"/>
  <c r="C37" i="189"/>
  <c r="B37" i="189"/>
  <c r="Q36" i="189" a="1"/>
  <c r="Q36" i="189"/>
  <c r="H36" i="189"/>
  <c r="G36" i="189"/>
  <c r="D36" i="189"/>
  <c r="C36" i="189"/>
  <c r="B36" i="189"/>
  <c r="H32" i="189"/>
  <c r="H31" i="189"/>
  <c r="F31" i="189"/>
  <c r="E31" i="189"/>
  <c r="C31" i="189"/>
  <c r="B31" i="189"/>
  <c r="H30" i="189"/>
  <c r="F30" i="189"/>
  <c r="E30" i="189"/>
  <c r="C30" i="189"/>
  <c r="B30" i="189"/>
  <c r="H29" i="189"/>
  <c r="F29" i="189"/>
  <c r="E29" i="189"/>
  <c r="C29" i="189"/>
  <c r="B29" i="189"/>
  <c r="J28" i="189" a="1"/>
  <c r="J28" i="189"/>
  <c r="H28" i="189"/>
  <c r="F28" i="189"/>
  <c r="E28" i="189"/>
  <c r="C28" i="189"/>
  <c r="B28" i="189"/>
  <c r="H27" i="189"/>
  <c r="F27" i="189"/>
  <c r="E27" i="189"/>
  <c r="C27" i="189"/>
  <c r="B27" i="189"/>
  <c r="J26" i="189" a="1"/>
  <c r="J26" i="189"/>
  <c r="H26" i="189"/>
  <c r="F26" i="189"/>
  <c r="E26" i="189"/>
  <c r="C26" i="189"/>
  <c r="B26" i="189"/>
  <c r="H25" i="189"/>
  <c r="F25" i="189"/>
  <c r="E25" i="189"/>
  <c r="C25" i="189"/>
  <c r="B25" i="189"/>
  <c r="P24" i="189" a="1"/>
  <c r="P24" i="189"/>
  <c r="H24" i="189"/>
  <c r="F24" i="189"/>
  <c r="E24" i="189"/>
  <c r="C24" i="189"/>
  <c r="B24" i="189"/>
  <c r="H23" i="189"/>
  <c r="F23" i="189"/>
  <c r="E23" i="189"/>
  <c r="C23" i="189"/>
  <c r="B23" i="189"/>
  <c r="H19" i="189"/>
  <c r="H18" i="189"/>
  <c r="F18" i="189"/>
  <c r="C18" i="189"/>
  <c r="B18" i="189"/>
  <c r="H17" i="189"/>
  <c r="F17" i="189"/>
  <c r="C17" i="189"/>
  <c r="B17" i="189"/>
  <c r="H16" i="189"/>
  <c r="F16" i="189"/>
  <c r="C16" i="189"/>
  <c r="B16" i="189"/>
  <c r="H15" i="189"/>
  <c r="F15" i="189"/>
  <c r="C15" i="189"/>
  <c r="B15" i="189"/>
  <c r="H14" i="189"/>
  <c r="F14" i="189"/>
  <c r="C14" i="189"/>
  <c r="B14" i="189"/>
  <c r="H13" i="189"/>
  <c r="F13" i="189"/>
  <c r="C13" i="189"/>
  <c r="B13" i="189"/>
  <c r="H12" i="189"/>
  <c r="F12" i="189"/>
  <c r="C12" i="189"/>
  <c r="B12" i="189"/>
  <c r="H11" i="189"/>
  <c r="F11" i="189"/>
  <c r="C11" i="189"/>
  <c r="B11" i="189"/>
  <c r="J10" i="189" a="1"/>
  <c r="J10" i="189"/>
  <c r="O9" i="189" a="1"/>
  <c r="O9" i="189"/>
  <c r="K6" i="189"/>
  <c r="H6" i="189"/>
  <c r="D6" i="189"/>
  <c r="B6" i="189"/>
  <c r="K5" i="189"/>
  <c r="D5" i="189"/>
  <c r="B5" i="189"/>
  <c r="B3" i="189"/>
  <c r="H51" i="188"/>
  <c r="H49" i="188"/>
  <c r="J48" i="188" a="1"/>
  <c r="J48" i="188"/>
  <c r="H48" i="188"/>
  <c r="E48" i="188"/>
  <c r="H47" i="188"/>
  <c r="E47" i="188"/>
  <c r="H46" i="188"/>
  <c r="E46" i="188"/>
  <c r="H45" i="188"/>
  <c r="F45" i="188"/>
  <c r="E45" i="188"/>
  <c r="D45" i="188"/>
  <c r="C45" i="188"/>
  <c r="H41" i="188"/>
  <c r="K40" i="188" a="1"/>
  <c r="K40" i="188"/>
  <c r="J40" i="188" a="1"/>
  <c r="J40" i="188"/>
  <c r="H40" i="188"/>
  <c r="G40" i="188"/>
  <c r="D40" i="188"/>
  <c r="C40" i="188"/>
  <c r="B40" i="188"/>
  <c r="H39" i="188"/>
  <c r="G39" i="188"/>
  <c r="D39" i="188"/>
  <c r="C39" i="188"/>
  <c r="B39" i="188"/>
  <c r="H38" i="188"/>
  <c r="G38" i="188"/>
  <c r="D38" i="188"/>
  <c r="C38" i="188"/>
  <c r="B38" i="188"/>
  <c r="H37" i="188"/>
  <c r="G37" i="188"/>
  <c r="D37" i="188"/>
  <c r="C37" i="188"/>
  <c r="B37" i="188"/>
  <c r="Q36" i="188" a="1"/>
  <c r="Q36" i="188"/>
  <c r="H36" i="188"/>
  <c r="G36" i="188"/>
  <c r="D36" i="188"/>
  <c r="C36" i="188"/>
  <c r="B36" i="188"/>
  <c r="H32" i="188"/>
  <c r="H31" i="188"/>
  <c r="F31" i="188"/>
  <c r="E31" i="188"/>
  <c r="C31" i="188"/>
  <c r="B31" i="188"/>
  <c r="H30" i="188"/>
  <c r="F30" i="188"/>
  <c r="E30" i="188"/>
  <c r="C30" i="188"/>
  <c r="B30" i="188"/>
  <c r="H29" i="188"/>
  <c r="F29" i="188"/>
  <c r="E29" i="188"/>
  <c r="C29" i="188"/>
  <c r="B29" i="188"/>
  <c r="J28" i="188" a="1"/>
  <c r="J28" i="188"/>
  <c r="H28" i="188"/>
  <c r="F28" i="188"/>
  <c r="E28" i="188"/>
  <c r="C28" i="188"/>
  <c r="B28" i="188"/>
  <c r="H27" i="188"/>
  <c r="F27" i="188"/>
  <c r="E27" i="188"/>
  <c r="C27" i="188"/>
  <c r="B27" i="188"/>
  <c r="J26" i="188" a="1"/>
  <c r="J26" i="188"/>
  <c r="H26" i="188"/>
  <c r="F26" i="188"/>
  <c r="E26" i="188"/>
  <c r="C26" i="188"/>
  <c r="B26" i="188"/>
  <c r="H25" i="188"/>
  <c r="F25" i="188"/>
  <c r="E25" i="188"/>
  <c r="C25" i="188"/>
  <c r="B25" i="188"/>
  <c r="P24" i="188" a="1"/>
  <c r="P24" i="188"/>
  <c r="H24" i="188"/>
  <c r="F24" i="188"/>
  <c r="E24" i="188"/>
  <c r="C24" i="188"/>
  <c r="B24" i="188"/>
  <c r="H23" i="188"/>
  <c r="F23" i="188"/>
  <c r="E23" i="188"/>
  <c r="C23" i="188"/>
  <c r="B23" i="188"/>
  <c r="H19" i="188"/>
  <c r="H18" i="188"/>
  <c r="F18" i="188"/>
  <c r="C18" i="188"/>
  <c r="B18" i="188"/>
  <c r="H17" i="188"/>
  <c r="F17" i="188"/>
  <c r="C17" i="188"/>
  <c r="B17" i="188"/>
  <c r="H16" i="188"/>
  <c r="F16" i="188"/>
  <c r="C16" i="188"/>
  <c r="B16" i="188"/>
  <c r="H15" i="188"/>
  <c r="F15" i="188"/>
  <c r="C15" i="188"/>
  <c r="B15" i="188"/>
  <c r="H14" i="188"/>
  <c r="F14" i="188"/>
  <c r="C14" i="188"/>
  <c r="B14" i="188"/>
  <c r="H13" i="188"/>
  <c r="F13" i="188"/>
  <c r="C13" i="188"/>
  <c r="B13" i="188"/>
  <c r="H12" i="188"/>
  <c r="F12" i="188"/>
  <c r="C12" i="188"/>
  <c r="B12" i="188"/>
  <c r="H11" i="188"/>
  <c r="F11" i="188"/>
  <c r="C11" i="188"/>
  <c r="B11" i="188"/>
  <c r="J10" i="188" a="1"/>
  <c r="J10" i="188"/>
  <c r="O9" i="188" a="1"/>
  <c r="O9" i="188"/>
  <c r="K6" i="188"/>
  <c r="H6" i="188"/>
  <c r="D6" i="188"/>
  <c r="B6" i="188"/>
  <c r="K5" i="188"/>
  <c r="D5" i="188"/>
  <c r="B5" i="188"/>
  <c r="B3" i="188"/>
  <c r="H51" i="187"/>
  <c r="H49" i="187"/>
  <c r="J48" i="187" a="1"/>
  <c r="J48" i="187"/>
  <c r="H48" i="187"/>
  <c r="E48" i="187"/>
  <c r="H47" i="187"/>
  <c r="E47" i="187"/>
  <c r="H46" i="187"/>
  <c r="E46" i="187"/>
  <c r="H45" i="187"/>
  <c r="F45" i="187"/>
  <c r="E45" i="187"/>
  <c r="D45" i="187"/>
  <c r="C45" i="187"/>
  <c r="H41" i="187"/>
  <c r="K40" i="187" a="1"/>
  <c r="K40" i="187"/>
  <c r="J40" i="187" a="1"/>
  <c r="J40" i="187"/>
  <c r="H40" i="187"/>
  <c r="G40" i="187"/>
  <c r="D40" i="187"/>
  <c r="C40" i="187"/>
  <c r="B40" i="187"/>
  <c r="H39" i="187"/>
  <c r="G39" i="187"/>
  <c r="D39" i="187"/>
  <c r="C39" i="187"/>
  <c r="B39" i="187"/>
  <c r="H38" i="187"/>
  <c r="G38" i="187"/>
  <c r="D38" i="187"/>
  <c r="C38" i="187"/>
  <c r="B38" i="187"/>
  <c r="H37" i="187"/>
  <c r="G37" i="187"/>
  <c r="D37" i="187"/>
  <c r="C37" i="187"/>
  <c r="B37" i="187"/>
  <c r="Q36" i="187" a="1"/>
  <c r="Q36" i="187"/>
  <c r="H36" i="187"/>
  <c r="G36" i="187"/>
  <c r="D36" i="187"/>
  <c r="C36" i="187"/>
  <c r="B36" i="187"/>
  <c r="H32" i="187"/>
  <c r="H31" i="187"/>
  <c r="F31" i="187"/>
  <c r="E31" i="187"/>
  <c r="C31" i="187"/>
  <c r="B31" i="187"/>
  <c r="H30" i="187"/>
  <c r="F30" i="187"/>
  <c r="E30" i="187"/>
  <c r="C30" i="187"/>
  <c r="B30" i="187"/>
  <c r="H29" i="187"/>
  <c r="F29" i="187"/>
  <c r="E29" i="187"/>
  <c r="C29" i="187"/>
  <c r="B29" i="187"/>
  <c r="J28" i="187" a="1"/>
  <c r="J28" i="187"/>
  <c r="H28" i="187"/>
  <c r="F28" i="187"/>
  <c r="E28" i="187"/>
  <c r="C28" i="187"/>
  <c r="B28" i="187"/>
  <c r="H27" i="187"/>
  <c r="F27" i="187"/>
  <c r="E27" i="187"/>
  <c r="C27" i="187"/>
  <c r="B27" i="187"/>
  <c r="J26" i="187" a="1"/>
  <c r="J26" i="187"/>
  <c r="H26" i="187"/>
  <c r="F26" i="187"/>
  <c r="E26" i="187"/>
  <c r="C26" i="187"/>
  <c r="B26" i="187"/>
  <c r="H25" i="187"/>
  <c r="F25" i="187"/>
  <c r="E25" i="187"/>
  <c r="C25" i="187"/>
  <c r="B25" i="187"/>
  <c r="P24" i="187" a="1"/>
  <c r="P24" i="187"/>
  <c r="H24" i="187"/>
  <c r="F24" i="187"/>
  <c r="E24" i="187"/>
  <c r="C24" i="187"/>
  <c r="B24" i="187"/>
  <c r="H23" i="187"/>
  <c r="F23" i="187"/>
  <c r="E23" i="187"/>
  <c r="C23" i="187"/>
  <c r="B23" i="187"/>
  <c r="H19" i="187"/>
  <c r="H18" i="187"/>
  <c r="F18" i="187"/>
  <c r="C18" i="187"/>
  <c r="B18" i="187"/>
  <c r="H17" i="187"/>
  <c r="F17" i="187"/>
  <c r="C17" i="187"/>
  <c r="B17" i="187"/>
  <c r="H16" i="187"/>
  <c r="F16" i="187"/>
  <c r="C16" i="187"/>
  <c r="B16" i="187"/>
  <c r="H15" i="187"/>
  <c r="F15" i="187"/>
  <c r="C15" i="187"/>
  <c r="B15" i="187"/>
  <c r="H14" i="187"/>
  <c r="F14" i="187"/>
  <c r="C14" i="187"/>
  <c r="B14" i="187"/>
  <c r="H13" i="187"/>
  <c r="F13" i="187"/>
  <c r="C13" i="187"/>
  <c r="B13" i="187"/>
  <c r="H12" i="187"/>
  <c r="F12" i="187"/>
  <c r="C12" i="187"/>
  <c r="B12" i="187"/>
  <c r="H11" i="187"/>
  <c r="F11" i="187"/>
  <c r="C11" i="187"/>
  <c r="B11" i="187"/>
  <c r="J10" i="187" a="1"/>
  <c r="J10" i="187"/>
  <c r="O9" i="187" a="1"/>
  <c r="O9" i="187"/>
  <c r="K6" i="187"/>
  <c r="H6" i="187"/>
  <c r="D6" i="187"/>
  <c r="B6" i="187"/>
  <c r="K5" i="187"/>
  <c r="D5" i="187"/>
  <c r="B5" i="187"/>
  <c r="B3" i="187"/>
  <c r="H51" i="186"/>
  <c r="H49" i="186"/>
  <c r="J48" i="186" a="1"/>
  <c r="J48" i="186"/>
  <c r="H48" i="186"/>
  <c r="E48" i="186"/>
  <c r="H47" i="186"/>
  <c r="E47" i="186"/>
  <c r="H46" i="186"/>
  <c r="E46" i="186"/>
  <c r="H45" i="186"/>
  <c r="F45" i="186"/>
  <c r="E45" i="186"/>
  <c r="D45" i="186"/>
  <c r="C45" i="186"/>
  <c r="H41" i="186"/>
  <c r="K40" i="186" a="1"/>
  <c r="K40" i="186"/>
  <c r="J40" i="186" a="1"/>
  <c r="J40" i="186"/>
  <c r="H40" i="186"/>
  <c r="G40" i="186"/>
  <c r="D40" i="186"/>
  <c r="C40" i="186"/>
  <c r="B40" i="186"/>
  <c r="H39" i="186"/>
  <c r="G39" i="186"/>
  <c r="D39" i="186"/>
  <c r="C39" i="186"/>
  <c r="B39" i="186"/>
  <c r="H38" i="186"/>
  <c r="G38" i="186"/>
  <c r="D38" i="186"/>
  <c r="C38" i="186"/>
  <c r="B38" i="186"/>
  <c r="H37" i="186"/>
  <c r="G37" i="186"/>
  <c r="D37" i="186"/>
  <c r="C37" i="186"/>
  <c r="B37" i="186"/>
  <c r="Q36" i="186" a="1"/>
  <c r="Q36" i="186"/>
  <c r="H36" i="186"/>
  <c r="G36" i="186"/>
  <c r="D36" i="186"/>
  <c r="C36" i="186"/>
  <c r="B36" i="186"/>
  <c r="H32" i="186"/>
  <c r="H31" i="186"/>
  <c r="F31" i="186"/>
  <c r="E31" i="186"/>
  <c r="C31" i="186"/>
  <c r="B31" i="186"/>
  <c r="H30" i="186"/>
  <c r="F30" i="186"/>
  <c r="E30" i="186"/>
  <c r="C30" i="186"/>
  <c r="B30" i="186"/>
  <c r="H29" i="186"/>
  <c r="F29" i="186"/>
  <c r="E29" i="186"/>
  <c r="C29" i="186"/>
  <c r="B29" i="186"/>
  <c r="J28" i="186" a="1"/>
  <c r="J28" i="186"/>
  <c r="H28" i="186"/>
  <c r="F28" i="186"/>
  <c r="E28" i="186"/>
  <c r="C28" i="186"/>
  <c r="B28" i="186"/>
  <c r="H27" i="186"/>
  <c r="F27" i="186"/>
  <c r="E27" i="186"/>
  <c r="C27" i="186"/>
  <c r="B27" i="186"/>
  <c r="J26" i="186" a="1"/>
  <c r="J26" i="186"/>
  <c r="H26" i="186"/>
  <c r="F26" i="186"/>
  <c r="E26" i="186"/>
  <c r="C26" i="186"/>
  <c r="B26" i="186"/>
  <c r="H25" i="186"/>
  <c r="F25" i="186"/>
  <c r="E25" i="186"/>
  <c r="C25" i="186"/>
  <c r="B25" i="186"/>
  <c r="P24" i="186" a="1"/>
  <c r="P24" i="186"/>
  <c r="H24" i="186"/>
  <c r="F24" i="186"/>
  <c r="E24" i="186"/>
  <c r="C24" i="186"/>
  <c r="B24" i="186"/>
  <c r="H23" i="186"/>
  <c r="F23" i="186"/>
  <c r="E23" i="186"/>
  <c r="C23" i="186"/>
  <c r="B23" i="186"/>
  <c r="H19" i="186"/>
  <c r="H18" i="186"/>
  <c r="F18" i="186"/>
  <c r="C18" i="186"/>
  <c r="B18" i="186"/>
  <c r="H17" i="186"/>
  <c r="F17" i="186"/>
  <c r="C17" i="186"/>
  <c r="B17" i="186"/>
  <c r="H16" i="186"/>
  <c r="F16" i="186"/>
  <c r="C16" i="186"/>
  <c r="B16" i="186"/>
  <c r="H15" i="186"/>
  <c r="F15" i="186"/>
  <c r="C15" i="186"/>
  <c r="B15" i="186"/>
  <c r="H14" i="186"/>
  <c r="F14" i="186"/>
  <c r="C14" i="186"/>
  <c r="B14" i="186"/>
  <c r="H13" i="186"/>
  <c r="F13" i="186"/>
  <c r="C13" i="186"/>
  <c r="B13" i="186"/>
  <c r="H12" i="186"/>
  <c r="F12" i="186"/>
  <c r="C12" i="186"/>
  <c r="B12" i="186"/>
  <c r="H11" i="186"/>
  <c r="F11" i="186"/>
  <c r="C11" i="186"/>
  <c r="B11" i="186"/>
  <c r="J10" i="186" a="1"/>
  <c r="J10" i="186"/>
  <c r="O9" i="186" a="1"/>
  <c r="O9" i="186"/>
  <c r="K6" i="186"/>
  <c r="H6" i="186"/>
  <c r="D6" i="186"/>
  <c r="B6" i="186"/>
  <c r="K5" i="186"/>
  <c r="D5" i="186"/>
  <c r="B5" i="186"/>
  <c r="B3" i="186"/>
  <c r="H51" i="185"/>
  <c r="H49" i="185"/>
  <c r="J48" i="185" a="1"/>
  <c r="J48" i="185"/>
  <c r="H48" i="185"/>
  <c r="E48" i="185"/>
  <c r="H47" i="185"/>
  <c r="E47" i="185"/>
  <c r="H46" i="185"/>
  <c r="E46" i="185"/>
  <c r="H45" i="185"/>
  <c r="F45" i="185"/>
  <c r="E45" i="185"/>
  <c r="D45" i="185"/>
  <c r="C45" i="185"/>
  <c r="H41" i="185"/>
  <c r="K40" i="185" a="1"/>
  <c r="K40" i="185"/>
  <c r="J40" i="185" a="1"/>
  <c r="J40" i="185"/>
  <c r="H40" i="185"/>
  <c r="G40" i="185"/>
  <c r="D40" i="185"/>
  <c r="C40" i="185"/>
  <c r="B40" i="185"/>
  <c r="H39" i="185"/>
  <c r="G39" i="185"/>
  <c r="D39" i="185"/>
  <c r="C39" i="185"/>
  <c r="B39" i="185"/>
  <c r="H38" i="185"/>
  <c r="G38" i="185"/>
  <c r="D38" i="185"/>
  <c r="C38" i="185"/>
  <c r="B38" i="185"/>
  <c r="H37" i="185"/>
  <c r="G37" i="185"/>
  <c r="D37" i="185"/>
  <c r="C37" i="185"/>
  <c r="B37" i="185"/>
  <c r="Q36" i="185" a="1"/>
  <c r="Q36" i="185"/>
  <c r="H36" i="185"/>
  <c r="G36" i="185"/>
  <c r="D36" i="185"/>
  <c r="C36" i="185"/>
  <c r="B36" i="185"/>
  <c r="H32" i="185"/>
  <c r="H31" i="185"/>
  <c r="F31" i="185"/>
  <c r="E31" i="185"/>
  <c r="C31" i="185"/>
  <c r="B31" i="185"/>
  <c r="H30" i="185"/>
  <c r="F30" i="185"/>
  <c r="E30" i="185"/>
  <c r="C30" i="185"/>
  <c r="B30" i="185"/>
  <c r="H29" i="185"/>
  <c r="F29" i="185"/>
  <c r="E29" i="185"/>
  <c r="C29" i="185"/>
  <c r="B29" i="185"/>
  <c r="J28" i="185" a="1"/>
  <c r="J28" i="185"/>
  <c r="H28" i="185"/>
  <c r="F28" i="185"/>
  <c r="E28" i="185"/>
  <c r="C28" i="185"/>
  <c r="B28" i="185"/>
  <c r="H27" i="185"/>
  <c r="F27" i="185"/>
  <c r="E27" i="185"/>
  <c r="C27" i="185"/>
  <c r="B27" i="185"/>
  <c r="J26" i="185" a="1"/>
  <c r="J26" i="185"/>
  <c r="H26" i="185"/>
  <c r="F26" i="185"/>
  <c r="E26" i="185"/>
  <c r="C26" i="185"/>
  <c r="B26" i="185"/>
  <c r="H25" i="185"/>
  <c r="F25" i="185"/>
  <c r="E25" i="185"/>
  <c r="C25" i="185"/>
  <c r="B25" i="185"/>
  <c r="P24" i="185" a="1"/>
  <c r="P24" i="185"/>
  <c r="H24" i="185"/>
  <c r="F24" i="185"/>
  <c r="E24" i="185"/>
  <c r="C24" i="185"/>
  <c r="B24" i="185"/>
  <c r="H23" i="185"/>
  <c r="F23" i="185"/>
  <c r="E23" i="185"/>
  <c r="C23" i="185"/>
  <c r="B23" i="185"/>
  <c r="H19" i="185"/>
  <c r="H18" i="185"/>
  <c r="F18" i="185"/>
  <c r="C18" i="185"/>
  <c r="B18" i="185"/>
  <c r="H17" i="185"/>
  <c r="F17" i="185"/>
  <c r="C17" i="185"/>
  <c r="B17" i="185"/>
  <c r="H16" i="185"/>
  <c r="F16" i="185"/>
  <c r="C16" i="185"/>
  <c r="B16" i="185"/>
  <c r="H15" i="185"/>
  <c r="F15" i="185"/>
  <c r="C15" i="185"/>
  <c r="B15" i="185"/>
  <c r="H14" i="185"/>
  <c r="F14" i="185"/>
  <c r="C14" i="185"/>
  <c r="B14" i="185"/>
  <c r="H13" i="185"/>
  <c r="F13" i="185"/>
  <c r="C13" i="185"/>
  <c r="B13" i="185"/>
  <c r="H12" i="185"/>
  <c r="F12" i="185"/>
  <c r="C12" i="185"/>
  <c r="B12" i="185"/>
  <c r="H11" i="185"/>
  <c r="F11" i="185"/>
  <c r="C11" i="185"/>
  <c r="B11" i="185"/>
  <c r="J10" i="185" a="1"/>
  <c r="J10" i="185"/>
  <c r="O9" i="185" a="1"/>
  <c r="O9" i="185"/>
  <c r="K6" i="185"/>
  <c r="H6" i="185"/>
  <c r="D6" i="185"/>
  <c r="B6" i="185"/>
  <c r="K5" i="185"/>
  <c r="D5" i="185"/>
  <c r="B5" i="185"/>
  <c r="B3" i="185"/>
  <c r="H51" i="183"/>
  <c r="H49" i="183"/>
  <c r="J48" i="183" a="1"/>
  <c r="J48" i="183"/>
  <c r="H48" i="183"/>
  <c r="E48" i="183"/>
  <c r="H47" i="183"/>
  <c r="E47" i="183"/>
  <c r="H46" i="183"/>
  <c r="E46" i="183"/>
  <c r="H45" i="183"/>
  <c r="F45" i="183"/>
  <c r="E45" i="183"/>
  <c r="D45" i="183"/>
  <c r="C45" i="183"/>
  <c r="H41" i="183"/>
  <c r="K40" i="183" a="1"/>
  <c r="K40" i="183"/>
  <c r="J40" i="183" a="1"/>
  <c r="J40" i="183"/>
  <c r="H40" i="183"/>
  <c r="G40" i="183"/>
  <c r="D40" i="183"/>
  <c r="C40" i="183"/>
  <c r="B40" i="183"/>
  <c r="H39" i="183"/>
  <c r="G39" i="183"/>
  <c r="D39" i="183"/>
  <c r="C39" i="183"/>
  <c r="B39" i="183"/>
  <c r="H38" i="183"/>
  <c r="G38" i="183"/>
  <c r="D38" i="183"/>
  <c r="C38" i="183"/>
  <c r="B38" i="183"/>
  <c r="H37" i="183"/>
  <c r="G37" i="183"/>
  <c r="D37" i="183"/>
  <c r="C37" i="183"/>
  <c r="B37" i="183"/>
  <c r="Q36" i="183" a="1"/>
  <c r="Q36" i="183"/>
  <c r="H36" i="183"/>
  <c r="G36" i="183"/>
  <c r="D36" i="183"/>
  <c r="C36" i="183"/>
  <c r="B36" i="183"/>
  <c r="H32" i="183"/>
  <c r="H31" i="183"/>
  <c r="F31" i="183"/>
  <c r="E31" i="183"/>
  <c r="C31" i="183"/>
  <c r="B31" i="183"/>
  <c r="H30" i="183"/>
  <c r="F30" i="183"/>
  <c r="E30" i="183"/>
  <c r="C30" i="183"/>
  <c r="B30" i="183"/>
  <c r="H29" i="183"/>
  <c r="F29" i="183"/>
  <c r="E29" i="183"/>
  <c r="C29" i="183"/>
  <c r="B29" i="183"/>
  <c r="J28" i="183" a="1"/>
  <c r="J28" i="183"/>
  <c r="H28" i="183"/>
  <c r="F28" i="183"/>
  <c r="E28" i="183"/>
  <c r="C28" i="183"/>
  <c r="B28" i="183"/>
  <c r="H27" i="183"/>
  <c r="F27" i="183"/>
  <c r="E27" i="183"/>
  <c r="C27" i="183"/>
  <c r="B27" i="183"/>
  <c r="J26" i="183" a="1"/>
  <c r="J26" i="183"/>
  <c r="H26" i="183"/>
  <c r="F26" i="183"/>
  <c r="E26" i="183"/>
  <c r="C26" i="183"/>
  <c r="B26" i="183"/>
  <c r="H25" i="183"/>
  <c r="F25" i="183"/>
  <c r="E25" i="183"/>
  <c r="C25" i="183"/>
  <c r="B25" i="183"/>
  <c r="P24" i="183" a="1"/>
  <c r="P24" i="183"/>
  <c r="H24" i="183"/>
  <c r="F24" i="183"/>
  <c r="E24" i="183"/>
  <c r="C24" i="183"/>
  <c r="B24" i="183"/>
  <c r="H23" i="183"/>
  <c r="F23" i="183"/>
  <c r="E23" i="183"/>
  <c r="C23" i="183"/>
  <c r="B23" i="183"/>
  <c r="H19" i="183"/>
  <c r="H18" i="183"/>
  <c r="F18" i="183"/>
  <c r="C18" i="183"/>
  <c r="B18" i="183"/>
  <c r="H17" i="183"/>
  <c r="F17" i="183"/>
  <c r="C17" i="183"/>
  <c r="B17" i="183"/>
  <c r="H16" i="183"/>
  <c r="F16" i="183"/>
  <c r="C16" i="183"/>
  <c r="B16" i="183"/>
  <c r="H15" i="183"/>
  <c r="F15" i="183"/>
  <c r="C15" i="183"/>
  <c r="B15" i="183"/>
  <c r="H14" i="183"/>
  <c r="F14" i="183"/>
  <c r="C14" i="183"/>
  <c r="B14" i="183"/>
  <c r="H13" i="183"/>
  <c r="F13" i="183"/>
  <c r="C13" i="183"/>
  <c r="B13" i="183"/>
  <c r="H12" i="183"/>
  <c r="F12" i="183"/>
  <c r="C12" i="183"/>
  <c r="B12" i="183"/>
  <c r="H11" i="183"/>
  <c r="F11" i="183"/>
  <c r="C11" i="183"/>
  <c r="B11" i="183"/>
  <c r="J10" i="183" a="1"/>
  <c r="J10" i="183"/>
  <c r="O9" i="183" a="1"/>
  <c r="O9" i="183"/>
  <c r="K6" i="183"/>
  <c r="H6" i="183"/>
  <c r="D6" i="183"/>
  <c r="B6" i="183"/>
  <c r="K5" i="183"/>
  <c r="D5" i="183"/>
  <c r="B5" i="183"/>
  <c r="B3" i="183"/>
  <c r="H51" i="182"/>
  <c r="H49" i="182"/>
  <c r="J48" i="182" a="1"/>
  <c r="J48" i="182"/>
  <c r="H48" i="182"/>
  <c r="E48" i="182"/>
  <c r="H47" i="182"/>
  <c r="E47" i="182"/>
  <c r="H46" i="182"/>
  <c r="E46" i="182"/>
  <c r="H45" i="182"/>
  <c r="F45" i="182"/>
  <c r="E45" i="182"/>
  <c r="D45" i="182"/>
  <c r="C45" i="182"/>
  <c r="H41" i="182"/>
  <c r="K40" i="182" a="1"/>
  <c r="K40" i="182"/>
  <c r="J40" i="182" a="1"/>
  <c r="J40" i="182"/>
  <c r="H40" i="182"/>
  <c r="G40" i="182"/>
  <c r="D40" i="182"/>
  <c r="C40" i="182"/>
  <c r="B40" i="182"/>
  <c r="H39" i="182"/>
  <c r="G39" i="182"/>
  <c r="D39" i="182"/>
  <c r="C39" i="182"/>
  <c r="B39" i="182"/>
  <c r="H38" i="182"/>
  <c r="G38" i="182"/>
  <c r="D38" i="182"/>
  <c r="C38" i="182"/>
  <c r="B38" i="182"/>
  <c r="H37" i="182"/>
  <c r="G37" i="182"/>
  <c r="D37" i="182"/>
  <c r="C37" i="182"/>
  <c r="B37" i="182"/>
  <c r="Q36" i="182" a="1"/>
  <c r="Q36" i="182"/>
  <c r="H36" i="182"/>
  <c r="G36" i="182"/>
  <c r="D36" i="182"/>
  <c r="C36" i="182"/>
  <c r="B36" i="182"/>
  <c r="H32" i="182"/>
  <c r="H31" i="182"/>
  <c r="F31" i="182"/>
  <c r="E31" i="182"/>
  <c r="C31" i="182"/>
  <c r="B31" i="182"/>
  <c r="H30" i="182"/>
  <c r="F30" i="182"/>
  <c r="E30" i="182"/>
  <c r="C30" i="182"/>
  <c r="B30" i="182"/>
  <c r="H29" i="182"/>
  <c r="F29" i="182"/>
  <c r="E29" i="182"/>
  <c r="C29" i="182"/>
  <c r="B29" i="182"/>
  <c r="J28" i="182" a="1"/>
  <c r="J28" i="182"/>
  <c r="H28" i="182"/>
  <c r="F28" i="182"/>
  <c r="E28" i="182"/>
  <c r="C28" i="182"/>
  <c r="B28" i="182"/>
  <c r="H27" i="182"/>
  <c r="F27" i="182"/>
  <c r="E27" i="182"/>
  <c r="C27" i="182"/>
  <c r="B27" i="182"/>
  <c r="J26" i="182" a="1"/>
  <c r="J26" i="182"/>
  <c r="H26" i="182"/>
  <c r="F26" i="182"/>
  <c r="E26" i="182"/>
  <c r="C26" i="182"/>
  <c r="B26" i="182"/>
  <c r="H25" i="182"/>
  <c r="F25" i="182"/>
  <c r="E25" i="182"/>
  <c r="C25" i="182"/>
  <c r="B25" i="182"/>
  <c r="P24" i="182" a="1"/>
  <c r="P24" i="182"/>
  <c r="H24" i="182"/>
  <c r="F24" i="182"/>
  <c r="E24" i="182"/>
  <c r="C24" i="182"/>
  <c r="B24" i="182"/>
  <c r="H23" i="182"/>
  <c r="F23" i="182"/>
  <c r="E23" i="182"/>
  <c r="C23" i="182"/>
  <c r="B23" i="182"/>
  <c r="H19" i="182"/>
  <c r="H18" i="182"/>
  <c r="F18" i="182"/>
  <c r="C18" i="182"/>
  <c r="B18" i="182"/>
  <c r="H17" i="182"/>
  <c r="F17" i="182"/>
  <c r="C17" i="182"/>
  <c r="B17" i="182"/>
  <c r="H16" i="182"/>
  <c r="F16" i="182"/>
  <c r="C16" i="182"/>
  <c r="B16" i="182"/>
  <c r="H15" i="182"/>
  <c r="F15" i="182"/>
  <c r="C15" i="182"/>
  <c r="B15" i="182"/>
  <c r="H14" i="182"/>
  <c r="F14" i="182"/>
  <c r="C14" i="182"/>
  <c r="B14" i="182"/>
  <c r="H13" i="182"/>
  <c r="F13" i="182"/>
  <c r="C13" i="182"/>
  <c r="B13" i="182"/>
  <c r="H12" i="182"/>
  <c r="F12" i="182"/>
  <c r="C12" i="182"/>
  <c r="B12" i="182"/>
  <c r="H11" i="182"/>
  <c r="F11" i="182"/>
  <c r="C11" i="182"/>
  <c r="B11" i="182"/>
  <c r="J10" i="182" a="1"/>
  <c r="J10" i="182"/>
  <c r="O9" i="182" a="1"/>
  <c r="O9" i="182"/>
  <c r="K6" i="182"/>
  <c r="H6" i="182"/>
  <c r="D6" i="182"/>
  <c r="B6" i="182"/>
  <c r="K5" i="182"/>
  <c r="D5" i="182"/>
  <c r="B5" i="182"/>
  <c r="B3" i="182"/>
  <c r="H51" i="181"/>
  <c r="H49" i="181"/>
  <c r="J48" i="181" a="1"/>
  <c r="J48" i="181"/>
  <c r="H48" i="181"/>
  <c r="E48" i="181"/>
  <c r="H47" i="181"/>
  <c r="E47" i="181"/>
  <c r="H46" i="181"/>
  <c r="E46" i="181"/>
  <c r="H45" i="181"/>
  <c r="F45" i="181"/>
  <c r="E45" i="181"/>
  <c r="D45" i="181"/>
  <c r="C45" i="181"/>
  <c r="H41" i="181"/>
  <c r="K40" i="181" a="1"/>
  <c r="K40" i="181"/>
  <c r="J40" i="181" a="1"/>
  <c r="J40" i="181"/>
  <c r="H40" i="181"/>
  <c r="G40" i="181"/>
  <c r="D40" i="181"/>
  <c r="C40" i="181"/>
  <c r="B40" i="181"/>
  <c r="H39" i="181"/>
  <c r="G39" i="181"/>
  <c r="D39" i="181"/>
  <c r="C39" i="181"/>
  <c r="B39" i="181"/>
  <c r="H38" i="181"/>
  <c r="G38" i="181"/>
  <c r="D38" i="181"/>
  <c r="C38" i="181"/>
  <c r="B38" i="181"/>
  <c r="H37" i="181"/>
  <c r="G37" i="181"/>
  <c r="D37" i="181"/>
  <c r="C37" i="181"/>
  <c r="B37" i="181"/>
  <c r="Q36" i="181" a="1"/>
  <c r="Q36" i="181"/>
  <c r="H36" i="181"/>
  <c r="G36" i="181"/>
  <c r="D36" i="181"/>
  <c r="C36" i="181"/>
  <c r="B36" i="181"/>
  <c r="H32" i="181"/>
  <c r="H31" i="181"/>
  <c r="F31" i="181"/>
  <c r="E31" i="181"/>
  <c r="C31" i="181"/>
  <c r="B31" i="181"/>
  <c r="H30" i="181"/>
  <c r="F30" i="181"/>
  <c r="E30" i="181"/>
  <c r="C30" i="181"/>
  <c r="B30" i="181"/>
  <c r="H29" i="181"/>
  <c r="F29" i="181"/>
  <c r="E29" i="181"/>
  <c r="C29" i="181"/>
  <c r="B29" i="181"/>
  <c r="J28" i="181" a="1"/>
  <c r="J28" i="181"/>
  <c r="H28" i="181"/>
  <c r="F28" i="181"/>
  <c r="E28" i="181"/>
  <c r="C28" i="181"/>
  <c r="B28" i="181"/>
  <c r="H27" i="181"/>
  <c r="F27" i="181"/>
  <c r="E27" i="181"/>
  <c r="C27" i="181"/>
  <c r="B27" i="181"/>
  <c r="J26" i="181" a="1"/>
  <c r="J26" i="181"/>
  <c r="H26" i="181"/>
  <c r="F26" i="181"/>
  <c r="E26" i="181"/>
  <c r="C26" i="181"/>
  <c r="B26" i="181"/>
  <c r="H25" i="181"/>
  <c r="F25" i="181"/>
  <c r="E25" i="181"/>
  <c r="C25" i="181"/>
  <c r="B25" i="181"/>
  <c r="P24" i="181" a="1"/>
  <c r="P24" i="181"/>
  <c r="H24" i="181"/>
  <c r="F24" i="181"/>
  <c r="E24" i="181"/>
  <c r="C24" i="181"/>
  <c r="B24" i="181"/>
  <c r="H23" i="181"/>
  <c r="F23" i="181"/>
  <c r="E23" i="181"/>
  <c r="C23" i="181"/>
  <c r="B23" i="181"/>
  <c r="H19" i="181"/>
  <c r="H18" i="181"/>
  <c r="F18" i="181"/>
  <c r="C18" i="181"/>
  <c r="B18" i="181"/>
  <c r="H17" i="181"/>
  <c r="F17" i="181"/>
  <c r="C17" i="181"/>
  <c r="B17" i="181"/>
  <c r="H16" i="181"/>
  <c r="F16" i="181"/>
  <c r="C16" i="181"/>
  <c r="B16" i="181"/>
  <c r="H15" i="181"/>
  <c r="F15" i="181"/>
  <c r="C15" i="181"/>
  <c r="B15" i="181"/>
  <c r="H14" i="181"/>
  <c r="F14" i="181"/>
  <c r="C14" i="181"/>
  <c r="B14" i="181"/>
  <c r="H13" i="181"/>
  <c r="F13" i="181"/>
  <c r="C13" i="181"/>
  <c r="B13" i="181"/>
  <c r="H12" i="181"/>
  <c r="F12" i="181"/>
  <c r="B12" i="181"/>
  <c r="H11" i="181"/>
  <c r="F11" i="181"/>
  <c r="C11" i="181"/>
  <c r="B11" i="181"/>
  <c r="J10" i="181" a="1"/>
  <c r="J10" i="181"/>
  <c r="O9" i="181" a="1"/>
  <c r="O9" i="181"/>
  <c r="K6" i="181"/>
  <c r="H6" i="181"/>
  <c r="D6" i="181"/>
  <c r="B6" i="181"/>
  <c r="K5" i="181"/>
  <c r="D5" i="181"/>
  <c r="B5" i="181"/>
  <c r="B3" i="181"/>
  <c r="H51" i="180"/>
  <c r="H49" i="180"/>
  <c r="J48" i="180" a="1"/>
  <c r="J48" i="180"/>
  <c r="H48" i="180"/>
  <c r="E48" i="180"/>
  <c r="H47" i="180"/>
  <c r="E47" i="180"/>
  <c r="H46" i="180"/>
  <c r="F46" i="180"/>
  <c r="E46" i="180"/>
  <c r="D46" i="180"/>
  <c r="C46" i="180"/>
  <c r="H45" i="180"/>
  <c r="F45" i="180"/>
  <c r="E45" i="180"/>
  <c r="D45" i="180"/>
  <c r="C45" i="180"/>
  <c r="H41" i="180"/>
  <c r="K40" i="180" a="1"/>
  <c r="K40" i="180"/>
  <c r="J40" i="180" a="1"/>
  <c r="J40" i="180"/>
  <c r="H40" i="180"/>
  <c r="G40" i="180"/>
  <c r="D40" i="180"/>
  <c r="C40" i="180"/>
  <c r="B40" i="180"/>
  <c r="H39" i="180"/>
  <c r="G39" i="180"/>
  <c r="D39" i="180"/>
  <c r="C39" i="180"/>
  <c r="B39" i="180"/>
  <c r="H38" i="180"/>
  <c r="G38" i="180"/>
  <c r="D38" i="180"/>
  <c r="C38" i="180"/>
  <c r="B38" i="180"/>
  <c r="H37" i="180"/>
  <c r="G37" i="180"/>
  <c r="D37" i="180"/>
  <c r="C37" i="180"/>
  <c r="B37" i="180"/>
  <c r="Q36" i="180" a="1"/>
  <c r="Q36" i="180"/>
  <c r="H36" i="180"/>
  <c r="G36" i="180"/>
  <c r="D36" i="180"/>
  <c r="C36" i="180"/>
  <c r="B36" i="180"/>
  <c r="H32" i="180"/>
  <c r="H31" i="180"/>
  <c r="F31" i="180"/>
  <c r="E31" i="180"/>
  <c r="C31" i="180"/>
  <c r="B31" i="180"/>
  <c r="H30" i="180"/>
  <c r="F30" i="180"/>
  <c r="E30" i="180"/>
  <c r="C30" i="180"/>
  <c r="B30" i="180"/>
  <c r="H29" i="180"/>
  <c r="F29" i="180"/>
  <c r="E29" i="180"/>
  <c r="C29" i="180"/>
  <c r="B29" i="180"/>
  <c r="J28" i="180" a="1"/>
  <c r="J28" i="180"/>
  <c r="H28" i="180"/>
  <c r="F28" i="180"/>
  <c r="E28" i="180"/>
  <c r="C28" i="180"/>
  <c r="B28" i="180"/>
  <c r="H27" i="180"/>
  <c r="F27" i="180"/>
  <c r="E27" i="180"/>
  <c r="C27" i="180"/>
  <c r="B27" i="180"/>
  <c r="J26" i="180" a="1"/>
  <c r="J26" i="180"/>
  <c r="H26" i="180"/>
  <c r="F26" i="180"/>
  <c r="E26" i="180"/>
  <c r="C26" i="180"/>
  <c r="B26" i="180"/>
  <c r="H25" i="180"/>
  <c r="F25" i="180"/>
  <c r="E25" i="180"/>
  <c r="C25" i="180"/>
  <c r="B25" i="180"/>
  <c r="P24" i="180" a="1"/>
  <c r="P24" i="180"/>
  <c r="H24" i="180"/>
  <c r="F24" i="180"/>
  <c r="E24" i="180"/>
  <c r="C24" i="180"/>
  <c r="B24" i="180"/>
  <c r="H23" i="180"/>
  <c r="F23" i="180"/>
  <c r="E23" i="180"/>
  <c r="C23" i="180"/>
  <c r="B23" i="180"/>
  <c r="H19" i="180"/>
  <c r="H18" i="180"/>
  <c r="F18" i="180"/>
  <c r="C18" i="180"/>
  <c r="B18" i="180"/>
  <c r="H17" i="180"/>
  <c r="F17" i="180"/>
  <c r="C17" i="180"/>
  <c r="B17" i="180"/>
  <c r="H16" i="180"/>
  <c r="F16" i="180"/>
  <c r="C16" i="180"/>
  <c r="B16" i="180"/>
  <c r="H15" i="180"/>
  <c r="F15" i="180"/>
  <c r="C15" i="180"/>
  <c r="B15" i="180"/>
  <c r="H14" i="180"/>
  <c r="F14" i="180"/>
  <c r="C14" i="180"/>
  <c r="B14" i="180"/>
  <c r="H13" i="180"/>
  <c r="F13" i="180"/>
  <c r="C13" i="180"/>
  <c r="B13" i="180"/>
  <c r="H12" i="180"/>
  <c r="F12" i="180"/>
  <c r="C12" i="180"/>
  <c r="B12" i="180"/>
  <c r="H11" i="180"/>
  <c r="F11" i="180"/>
  <c r="C11" i="180"/>
  <c r="B11" i="180"/>
  <c r="J10" i="180" a="1"/>
  <c r="J10" i="180"/>
  <c r="O9" i="180" a="1"/>
  <c r="O9" i="180"/>
  <c r="K6" i="180"/>
  <c r="H6" i="180"/>
  <c r="D6" i="180"/>
  <c r="B6" i="180"/>
  <c r="K5" i="180"/>
  <c r="D5" i="180"/>
  <c r="B5" i="180"/>
  <c r="B3" i="180"/>
  <c r="H51" i="179"/>
  <c r="H49" i="179"/>
  <c r="J48" i="179" a="1"/>
  <c r="J48" i="179"/>
  <c r="H48" i="179"/>
  <c r="E48" i="179"/>
  <c r="H47" i="179"/>
  <c r="E47" i="179"/>
  <c r="H46" i="179"/>
  <c r="E46" i="179"/>
  <c r="H45" i="179"/>
  <c r="F45" i="179"/>
  <c r="E45" i="179"/>
  <c r="D45" i="179"/>
  <c r="C45" i="179"/>
  <c r="H41" i="179"/>
  <c r="K40" i="179" a="1"/>
  <c r="K40" i="179"/>
  <c r="J40" i="179" a="1"/>
  <c r="J40" i="179"/>
  <c r="H40" i="179"/>
  <c r="G40" i="179"/>
  <c r="D40" i="179"/>
  <c r="C40" i="179"/>
  <c r="B40" i="179"/>
  <c r="H39" i="179"/>
  <c r="G39" i="179"/>
  <c r="D39" i="179"/>
  <c r="C39" i="179"/>
  <c r="B39" i="179"/>
  <c r="H38" i="179"/>
  <c r="G38" i="179"/>
  <c r="D38" i="179"/>
  <c r="C38" i="179"/>
  <c r="B38" i="179"/>
  <c r="H37" i="179"/>
  <c r="G37" i="179"/>
  <c r="D37" i="179"/>
  <c r="C37" i="179"/>
  <c r="B37" i="179"/>
  <c r="Q36" i="179" a="1"/>
  <c r="Q36" i="179"/>
  <c r="H36" i="179"/>
  <c r="G36" i="179"/>
  <c r="E36" i="179"/>
  <c r="D36" i="179"/>
  <c r="C36" i="179"/>
  <c r="B36" i="179"/>
  <c r="H32" i="179"/>
  <c r="H31" i="179"/>
  <c r="F31" i="179"/>
  <c r="E31" i="179"/>
  <c r="C31" i="179"/>
  <c r="B31" i="179"/>
  <c r="H30" i="179"/>
  <c r="F30" i="179"/>
  <c r="E30" i="179"/>
  <c r="C30" i="179"/>
  <c r="B30" i="179"/>
  <c r="H29" i="179"/>
  <c r="F29" i="179"/>
  <c r="E29" i="179"/>
  <c r="C29" i="179"/>
  <c r="B29" i="179"/>
  <c r="J28" i="179" a="1"/>
  <c r="J28" i="179"/>
  <c r="H28" i="179"/>
  <c r="F28" i="179"/>
  <c r="E28" i="179"/>
  <c r="C28" i="179"/>
  <c r="B28" i="179"/>
  <c r="H27" i="179"/>
  <c r="F27" i="179"/>
  <c r="E27" i="179"/>
  <c r="C27" i="179"/>
  <c r="B27" i="179"/>
  <c r="J26" i="179" a="1"/>
  <c r="J26" i="179"/>
  <c r="H26" i="179"/>
  <c r="F26" i="179"/>
  <c r="E26" i="179"/>
  <c r="C26" i="179"/>
  <c r="B26" i="179"/>
  <c r="H25" i="179"/>
  <c r="F25" i="179"/>
  <c r="E25" i="179"/>
  <c r="C25" i="179"/>
  <c r="B25" i="179"/>
  <c r="P24" i="179" a="1"/>
  <c r="P24" i="179"/>
  <c r="H24" i="179"/>
  <c r="F24" i="179"/>
  <c r="E24" i="179"/>
  <c r="C24" i="179"/>
  <c r="B24" i="179"/>
  <c r="H23" i="179"/>
  <c r="F23" i="179"/>
  <c r="E23" i="179"/>
  <c r="C23" i="179"/>
  <c r="B23" i="179"/>
  <c r="H19" i="179"/>
  <c r="H18" i="179"/>
  <c r="F18" i="179"/>
  <c r="C18" i="179"/>
  <c r="B18" i="179"/>
  <c r="H17" i="179"/>
  <c r="F17" i="179"/>
  <c r="C17" i="179"/>
  <c r="B17" i="179"/>
  <c r="H16" i="179"/>
  <c r="F16" i="179"/>
  <c r="C16" i="179"/>
  <c r="B16" i="179"/>
  <c r="H15" i="179"/>
  <c r="F15" i="179"/>
  <c r="C15" i="179"/>
  <c r="B15" i="179"/>
  <c r="H14" i="179"/>
  <c r="F14" i="179"/>
  <c r="C14" i="179"/>
  <c r="B14" i="179"/>
  <c r="H13" i="179"/>
  <c r="F13" i="179"/>
  <c r="C13" i="179"/>
  <c r="B13" i="179"/>
  <c r="H12" i="179"/>
  <c r="B12" i="179"/>
  <c r="H11" i="179"/>
  <c r="F11" i="179"/>
  <c r="C11" i="179"/>
  <c r="B11" i="179"/>
  <c r="J10" i="179" a="1"/>
  <c r="J10" i="179"/>
  <c r="O9" i="179" a="1"/>
  <c r="O9" i="179"/>
  <c r="K6" i="179"/>
  <c r="H6" i="179"/>
  <c r="D6" i="179"/>
  <c r="B6" i="179"/>
  <c r="K5" i="179"/>
  <c r="D5" i="179"/>
  <c r="B5" i="179"/>
  <c r="B3" i="179"/>
  <c r="H51" i="178"/>
  <c r="H49" i="178"/>
  <c r="J48" i="178" a="1"/>
  <c r="J48" i="178"/>
  <c r="H48" i="178"/>
  <c r="F48" i="178"/>
  <c r="E48" i="178"/>
  <c r="D48" i="178"/>
  <c r="C48" i="178"/>
  <c r="H47" i="178"/>
  <c r="F47" i="178"/>
  <c r="E47" i="178"/>
  <c r="D47" i="178"/>
  <c r="C47" i="178"/>
  <c r="H46" i="178"/>
  <c r="F46" i="178"/>
  <c r="E46" i="178"/>
  <c r="D46" i="178"/>
  <c r="C46" i="178"/>
  <c r="H45" i="178"/>
  <c r="F45" i="178"/>
  <c r="E45" i="178"/>
  <c r="D45" i="178"/>
  <c r="C45" i="178"/>
  <c r="H41" i="178"/>
  <c r="K40" i="178" a="1"/>
  <c r="K40" i="178"/>
  <c r="J40" i="178" a="1"/>
  <c r="J40" i="178"/>
  <c r="H40" i="178"/>
  <c r="G40" i="178"/>
  <c r="D40" i="178"/>
  <c r="C40" i="178"/>
  <c r="B40" i="178"/>
  <c r="H39" i="178"/>
  <c r="G39" i="178"/>
  <c r="D39" i="178"/>
  <c r="C39" i="178"/>
  <c r="B39" i="178"/>
  <c r="H38" i="178"/>
  <c r="G38" i="178"/>
  <c r="D38" i="178"/>
  <c r="C38" i="178"/>
  <c r="B38" i="178"/>
  <c r="H37" i="178"/>
  <c r="G37" i="178"/>
  <c r="D37" i="178"/>
  <c r="C37" i="178"/>
  <c r="B37" i="178"/>
  <c r="Q36" i="178" a="1"/>
  <c r="Q36" i="178"/>
  <c r="H36" i="178"/>
  <c r="G36" i="178"/>
  <c r="D36" i="178"/>
  <c r="C36" i="178"/>
  <c r="B36" i="178"/>
  <c r="H32" i="178"/>
  <c r="H31" i="178"/>
  <c r="F31" i="178"/>
  <c r="E31" i="178"/>
  <c r="C31" i="178"/>
  <c r="B31" i="178"/>
  <c r="H30" i="178"/>
  <c r="F30" i="178"/>
  <c r="E30" i="178"/>
  <c r="C30" i="178"/>
  <c r="B30" i="178"/>
  <c r="H29" i="178"/>
  <c r="F29" i="178"/>
  <c r="E29" i="178"/>
  <c r="C29" i="178"/>
  <c r="B29" i="178"/>
  <c r="J28" i="178" a="1"/>
  <c r="J28" i="178"/>
  <c r="H28" i="178"/>
  <c r="F28" i="178"/>
  <c r="E28" i="178"/>
  <c r="C28" i="178"/>
  <c r="B28" i="178"/>
  <c r="H27" i="178"/>
  <c r="F27" i="178"/>
  <c r="E27" i="178"/>
  <c r="C27" i="178"/>
  <c r="B27" i="178"/>
  <c r="J26" i="178" a="1"/>
  <c r="J26" i="178"/>
  <c r="H26" i="178"/>
  <c r="F26" i="178"/>
  <c r="E26" i="178"/>
  <c r="C26" i="178"/>
  <c r="B26" i="178"/>
  <c r="H25" i="178"/>
  <c r="F25" i="178"/>
  <c r="E25" i="178"/>
  <c r="C25" i="178"/>
  <c r="B25" i="178"/>
  <c r="P24" i="178" a="1"/>
  <c r="P24" i="178"/>
  <c r="H24" i="178"/>
  <c r="F24" i="178"/>
  <c r="E24" i="178"/>
  <c r="C24" i="178"/>
  <c r="B24" i="178"/>
  <c r="H23" i="178"/>
  <c r="F23" i="178"/>
  <c r="B23" i="178"/>
  <c r="H19" i="178"/>
  <c r="H18" i="178"/>
  <c r="F18" i="178"/>
  <c r="C18" i="178"/>
  <c r="B18" i="178"/>
  <c r="H17" i="178"/>
  <c r="F17" i="178"/>
  <c r="C17" i="178"/>
  <c r="B17" i="178"/>
  <c r="H16" i="178"/>
  <c r="F16" i="178"/>
  <c r="C16" i="178"/>
  <c r="B16" i="178"/>
  <c r="H15" i="178"/>
  <c r="F15" i="178"/>
  <c r="C15" i="178"/>
  <c r="B15" i="178"/>
  <c r="H14" i="178"/>
  <c r="F14" i="178"/>
  <c r="C14" i="178"/>
  <c r="B14" i="178"/>
  <c r="H13" i="178"/>
  <c r="F13" i="178"/>
  <c r="C13" i="178"/>
  <c r="B13" i="178"/>
  <c r="H12" i="178"/>
  <c r="F12" i="178"/>
  <c r="H11" i="178"/>
  <c r="J10" i="178" a="1"/>
  <c r="J10" i="178"/>
  <c r="O9" i="178" a="1"/>
  <c r="O9" i="178"/>
  <c r="K6" i="178"/>
  <c r="H6" i="178"/>
  <c r="D6" i="178"/>
  <c r="B6" i="178"/>
  <c r="K5" i="178"/>
  <c r="D5" i="178"/>
  <c r="B5" i="178"/>
  <c r="B3" i="178"/>
  <c r="H51" i="177"/>
  <c r="H49" i="177"/>
  <c r="J48" i="177" a="1"/>
  <c r="J48" i="177"/>
  <c r="H48" i="177"/>
  <c r="E48" i="177"/>
  <c r="H47" i="177"/>
  <c r="E47" i="177"/>
  <c r="H46" i="177"/>
  <c r="E46" i="177"/>
  <c r="H45" i="177"/>
  <c r="F45" i="177"/>
  <c r="E45" i="177"/>
  <c r="D45" i="177"/>
  <c r="C45" i="177"/>
  <c r="H41" i="177"/>
  <c r="K40" i="177" a="1"/>
  <c r="K40" i="177"/>
  <c r="J40" i="177" a="1"/>
  <c r="J40" i="177"/>
  <c r="H40" i="177"/>
  <c r="G40" i="177"/>
  <c r="D40" i="177"/>
  <c r="C40" i="177"/>
  <c r="B40" i="177"/>
  <c r="H39" i="177"/>
  <c r="G39" i="177"/>
  <c r="D39" i="177"/>
  <c r="C39" i="177"/>
  <c r="B39" i="177"/>
  <c r="H38" i="177"/>
  <c r="G38" i="177"/>
  <c r="D38" i="177"/>
  <c r="C38" i="177"/>
  <c r="B38" i="177"/>
  <c r="H37" i="177"/>
  <c r="G37" i="177"/>
  <c r="D37" i="177"/>
  <c r="C37" i="177"/>
  <c r="B37" i="177"/>
  <c r="Q36" i="177" a="1"/>
  <c r="Q36" i="177"/>
  <c r="H36" i="177"/>
  <c r="G36" i="177"/>
  <c r="D36" i="177"/>
  <c r="C36" i="177"/>
  <c r="B36" i="177"/>
  <c r="H32" i="177"/>
  <c r="H31" i="177"/>
  <c r="F31" i="177"/>
  <c r="E31" i="177"/>
  <c r="C31" i="177"/>
  <c r="B31" i="177"/>
  <c r="H30" i="177"/>
  <c r="F30" i="177"/>
  <c r="E30" i="177"/>
  <c r="C30" i="177"/>
  <c r="B30" i="177"/>
  <c r="H29" i="177"/>
  <c r="F29" i="177"/>
  <c r="E29" i="177"/>
  <c r="C29" i="177"/>
  <c r="B29" i="177"/>
  <c r="J28" i="177" a="1"/>
  <c r="J28" i="177"/>
  <c r="H28" i="177"/>
  <c r="F28" i="177"/>
  <c r="E28" i="177"/>
  <c r="C28" i="177"/>
  <c r="B28" i="177"/>
  <c r="H27" i="177"/>
  <c r="F27" i="177"/>
  <c r="E27" i="177"/>
  <c r="C27" i="177"/>
  <c r="B27" i="177"/>
  <c r="J26" i="177" a="1"/>
  <c r="J26" i="177"/>
  <c r="H26" i="177"/>
  <c r="F26" i="177"/>
  <c r="E26" i="177"/>
  <c r="C26" i="177"/>
  <c r="B26" i="177"/>
  <c r="H25" i="177"/>
  <c r="F25" i="177"/>
  <c r="E25" i="177"/>
  <c r="C25" i="177"/>
  <c r="B25" i="177"/>
  <c r="P24" i="177" a="1"/>
  <c r="P24" i="177"/>
  <c r="H24" i="177"/>
  <c r="F24" i="177"/>
  <c r="E24" i="177"/>
  <c r="C24" i="177"/>
  <c r="B24" i="177"/>
  <c r="H23" i="177"/>
  <c r="F23" i="177"/>
  <c r="E23" i="177"/>
  <c r="C23" i="177"/>
  <c r="B23" i="177"/>
  <c r="H19" i="177"/>
  <c r="H18" i="177"/>
  <c r="F18" i="177"/>
  <c r="C18" i="177"/>
  <c r="B18" i="177"/>
  <c r="H17" i="177"/>
  <c r="F17" i="177"/>
  <c r="C17" i="177"/>
  <c r="B17" i="177"/>
  <c r="H16" i="177"/>
  <c r="F16" i="177"/>
  <c r="C16" i="177"/>
  <c r="B16" i="177"/>
  <c r="H15" i="177"/>
  <c r="F15" i="177"/>
  <c r="C15" i="177"/>
  <c r="B15" i="177"/>
  <c r="H14" i="177"/>
  <c r="F14" i="177"/>
  <c r="C14" i="177"/>
  <c r="B14" i="177"/>
  <c r="H13" i="177"/>
  <c r="F13" i="177"/>
  <c r="C13" i="177"/>
  <c r="B13" i="177"/>
  <c r="H12" i="177"/>
  <c r="F12" i="177"/>
  <c r="C12" i="177"/>
  <c r="B12" i="177"/>
  <c r="H11" i="177"/>
  <c r="F11" i="177"/>
  <c r="C11" i="177"/>
  <c r="B11" i="177"/>
  <c r="J10" i="177" a="1"/>
  <c r="J10" i="177"/>
  <c r="O9" i="177" a="1"/>
  <c r="O9" i="177"/>
  <c r="K6" i="177"/>
  <c r="H6" i="177"/>
  <c r="D6" i="177"/>
  <c r="B6" i="177"/>
  <c r="K5" i="177"/>
  <c r="D5" i="177"/>
  <c r="B5" i="177"/>
  <c r="B3" i="177"/>
  <c r="H51" i="176"/>
  <c r="H49" i="176"/>
  <c r="J48" i="176" a="1"/>
  <c r="J48" i="176"/>
  <c r="H48" i="176"/>
  <c r="E48" i="176"/>
  <c r="H47" i="176"/>
  <c r="E47" i="176"/>
  <c r="H46" i="176"/>
  <c r="E46" i="176"/>
  <c r="H45" i="176"/>
  <c r="F45" i="176"/>
  <c r="E45" i="176"/>
  <c r="D45" i="176"/>
  <c r="C45" i="176"/>
  <c r="H41" i="176"/>
  <c r="K40" i="176" a="1"/>
  <c r="K40" i="176"/>
  <c r="J40" i="176" a="1"/>
  <c r="J40" i="176"/>
  <c r="H40" i="176"/>
  <c r="G40" i="176"/>
  <c r="D40" i="176"/>
  <c r="C40" i="176"/>
  <c r="B40" i="176"/>
  <c r="H39" i="176"/>
  <c r="G39" i="176"/>
  <c r="D39" i="176"/>
  <c r="C39" i="176"/>
  <c r="B39" i="176"/>
  <c r="H38" i="176"/>
  <c r="G38" i="176"/>
  <c r="D38" i="176"/>
  <c r="C38" i="176"/>
  <c r="B38" i="176"/>
  <c r="H37" i="176"/>
  <c r="G37" i="176"/>
  <c r="D37" i="176"/>
  <c r="C37" i="176"/>
  <c r="B37" i="176"/>
  <c r="Q36" i="176" a="1"/>
  <c r="Q36" i="176"/>
  <c r="H36" i="176"/>
  <c r="G36" i="176"/>
  <c r="D36" i="176"/>
  <c r="C36" i="176"/>
  <c r="B36" i="176"/>
  <c r="H32" i="176"/>
  <c r="H31" i="176"/>
  <c r="F31" i="176"/>
  <c r="E31" i="176"/>
  <c r="C31" i="176"/>
  <c r="B31" i="176"/>
  <c r="H30" i="176"/>
  <c r="F30" i="176"/>
  <c r="E30" i="176"/>
  <c r="C30" i="176"/>
  <c r="B30" i="176"/>
  <c r="H29" i="176"/>
  <c r="F29" i="176"/>
  <c r="E29" i="176"/>
  <c r="C29" i="176"/>
  <c r="B29" i="176"/>
  <c r="J28" i="176" a="1"/>
  <c r="J28" i="176"/>
  <c r="H28" i="176"/>
  <c r="F28" i="176"/>
  <c r="E28" i="176"/>
  <c r="C28" i="176"/>
  <c r="B28" i="176"/>
  <c r="H27" i="176"/>
  <c r="F27" i="176"/>
  <c r="E27" i="176"/>
  <c r="C27" i="176"/>
  <c r="B27" i="176"/>
  <c r="J26" i="176" a="1"/>
  <c r="J26" i="176"/>
  <c r="H26" i="176"/>
  <c r="F26" i="176"/>
  <c r="E26" i="176"/>
  <c r="C26" i="176"/>
  <c r="B26" i="176"/>
  <c r="H25" i="176"/>
  <c r="F25" i="176"/>
  <c r="E25" i="176"/>
  <c r="C25" i="176"/>
  <c r="B25" i="176"/>
  <c r="P24" i="176" a="1"/>
  <c r="P24" i="176"/>
  <c r="H24" i="176"/>
  <c r="F24" i="176"/>
  <c r="E24" i="176"/>
  <c r="C24" i="176"/>
  <c r="B24" i="176"/>
  <c r="H23" i="176"/>
  <c r="F23" i="176"/>
  <c r="E23" i="176"/>
  <c r="C23" i="176"/>
  <c r="B23" i="176"/>
  <c r="H19" i="176"/>
  <c r="H18" i="176"/>
  <c r="F18" i="176"/>
  <c r="C18" i="176"/>
  <c r="B18" i="176"/>
  <c r="H17" i="176"/>
  <c r="F17" i="176"/>
  <c r="C17" i="176"/>
  <c r="B17" i="176"/>
  <c r="H16" i="176"/>
  <c r="F16" i="176"/>
  <c r="C16" i="176"/>
  <c r="B16" i="176"/>
  <c r="H15" i="176"/>
  <c r="F15" i="176"/>
  <c r="C15" i="176"/>
  <c r="B15" i="176"/>
  <c r="H14" i="176"/>
  <c r="F14" i="176"/>
  <c r="C14" i="176"/>
  <c r="B14" i="176"/>
  <c r="H13" i="176"/>
  <c r="F13" i="176"/>
  <c r="C13" i="176"/>
  <c r="B13" i="176"/>
  <c r="H12" i="176"/>
  <c r="F12" i="176"/>
  <c r="C12" i="176"/>
  <c r="B12" i="176"/>
  <c r="H11" i="176"/>
  <c r="F11" i="176"/>
  <c r="C11" i="176"/>
  <c r="B11" i="176"/>
  <c r="J10" i="176" a="1"/>
  <c r="J10" i="176"/>
  <c r="O9" i="176" a="1"/>
  <c r="O9" i="176"/>
  <c r="K6" i="176"/>
  <c r="H6" i="176"/>
  <c r="D6" i="176"/>
  <c r="B6" i="176"/>
  <c r="K5" i="176"/>
  <c r="D5" i="176"/>
  <c r="B5" i="176"/>
  <c r="B3" i="176"/>
  <c r="H51" i="173"/>
  <c r="H49" i="173"/>
  <c r="J48" i="173" a="1"/>
  <c r="J48" i="173"/>
  <c r="H48" i="173"/>
  <c r="F48" i="173"/>
  <c r="E48" i="173"/>
  <c r="D48" i="173"/>
  <c r="C48" i="173"/>
  <c r="H47" i="173"/>
  <c r="F47" i="173"/>
  <c r="E47" i="173"/>
  <c r="D47" i="173"/>
  <c r="C47" i="173"/>
  <c r="H46" i="173"/>
  <c r="G46" i="173"/>
  <c r="F46" i="173"/>
  <c r="E46" i="173"/>
  <c r="D46" i="173"/>
  <c r="C46" i="173"/>
  <c r="H45" i="173"/>
  <c r="F45" i="173"/>
  <c r="E45" i="173"/>
  <c r="D45" i="173"/>
  <c r="C45" i="173"/>
  <c r="H41" i="173"/>
  <c r="K40" i="173" a="1"/>
  <c r="K40" i="173"/>
  <c r="J40" i="173" a="1"/>
  <c r="J40" i="173"/>
  <c r="H40" i="173"/>
  <c r="G40" i="173"/>
  <c r="D40" i="173"/>
  <c r="C40" i="173"/>
  <c r="B40" i="173"/>
  <c r="H39" i="173"/>
  <c r="G39" i="173"/>
  <c r="D39" i="173"/>
  <c r="C39" i="173"/>
  <c r="B39" i="173"/>
  <c r="H38" i="173"/>
  <c r="G38" i="173"/>
  <c r="E38" i="173"/>
  <c r="D38" i="173"/>
  <c r="C38" i="173"/>
  <c r="B38" i="173"/>
  <c r="H37" i="173"/>
  <c r="G37" i="173"/>
  <c r="E37" i="173"/>
  <c r="D37" i="173"/>
  <c r="C37" i="173"/>
  <c r="B37" i="173"/>
  <c r="Q36" i="173" a="1"/>
  <c r="Q36" i="173"/>
  <c r="H36" i="173"/>
  <c r="G36" i="173"/>
  <c r="D36" i="173"/>
  <c r="C36" i="173"/>
  <c r="B36" i="173"/>
  <c r="H32" i="173"/>
  <c r="H31" i="173"/>
  <c r="F31" i="173"/>
  <c r="E31" i="173"/>
  <c r="C31" i="173"/>
  <c r="B31" i="173"/>
  <c r="H30" i="173"/>
  <c r="F30" i="173"/>
  <c r="E30" i="173"/>
  <c r="C30" i="173"/>
  <c r="B30" i="173"/>
  <c r="H29" i="173"/>
  <c r="F29" i="173"/>
  <c r="E29" i="173"/>
  <c r="C29" i="173"/>
  <c r="B29" i="173"/>
  <c r="J28" i="173" a="1"/>
  <c r="J28" i="173"/>
  <c r="H28" i="173"/>
  <c r="F28" i="173"/>
  <c r="E28" i="173"/>
  <c r="C28" i="173"/>
  <c r="B28" i="173"/>
  <c r="H27" i="173"/>
  <c r="F27" i="173"/>
  <c r="E27" i="173"/>
  <c r="C27" i="173"/>
  <c r="B27" i="173"/>
  <c r="J26" i="173" a="1"/>
  <c r="J26" i="173"/>
  <c r="H26" i="173"/>
  <c r="F26" i="173"/>
  <c r="E26" i="173"/>
  <c r="C26" i="173"/>
  <c r="B26" i="173"/>
  <c r="H25" i="173"/>
  <c r="F25" i="173"/>
  <c r="E25" i="173"/>
  <c r="C25" i="173"/>
  <c r="B25" i="173"/>
  <c r="P24" i="173" a="1"/>
  <c r="P24" i="173"/>
  <c r="H24" i="173"/>
  <c r="F24" i="173"/>
  <c r="E24" i="173"/>
  <c r="C24" i="173"/>
  <c r="B24" i="173"/>
  <c r="H23" i="173"/>
  <c r="F23" i="173"/>
  <c r="E23" i="173"/>
  <c r="C23" i="173"/>
  <c r="B23" i="173"/>
  <c r="H19" i="173"/>
  <c r="H18" i="173"/>
  <c r="F18" i="173"/>
  <c r="C18" i="173"/>
  <c r="B18" i="173"/>
  <c r="H17" i="173"/>
  <c r="F17" i="173"/>
  <c r="C17" i="173"/>
  <c r="B17" i="173"/>
  <c r="H16" i="173"/>
  <c r="G16" i="173"/>
  <c r="F16" i="173"/>
  <c r="C16" i="173"/>
  <c r="B16" i="173"/>
  <c r="H15" i="173"/>
  <c r="G15" i="173"/>
  <c r="F15" i="173"/>
  <c r="C15" i="173"/>
  <c r="B15" i="173"/>
  <c r="H14" i="173"/>
  <c r="F14" i="173"/>
  <c r="C14" i="173"/>
  <c r="B14" i="173"/>
  <c r="H13" i="173"/>
  <c r="G13" i="173"/>
  <c r="F13" i="173"/>
  <c r="C13" i="173"/>
  <c r="B13" i="173"/>
  <c r="H12" i="173"/>
  <c r="F12" i="173"/>
  <c r="C12" i="173"/>
  <c r="B12" i="173"/>
  <c r="H11" i="173"/>
  <c r="F11" i="173"/>
  <c r="C11" i="173"/>
  <c r="B11" i="173"/>
  <c r="J10" i="173" a="1"/>
  <c r="J10" i="173"/>
  <c r="O9" i="173" a="1"/>
  <c r="O9" i="173"/>
  <c r="K6" i="173"/>
  <c r="H6" i="173"/>
  <c r="D6" i="173"/>
  <c r="B6" i="173"/>
  <c r="K5" i="173"/>
  <c r="D5" i="173"/>
  <c r="B5" i="173"/>
  <c r="B3" i="173"/>
  <c r="H51" i="171"/>
  <c r="H49" i="171"/>
  <c r="J48" i="171" a="1"/>
  <c r="J48" i="171"/>
  <c r="H48" i="171"/>
  <c r="E48" i="171"/>
  <c r="H47" i="171"/>
  <c r="E47" i="171"/>
  <c r="H46" i="171"/>
  <c r="E46" i="171"/>
  <c r="H45" i="171"/>
  <c r="F45" i="171"/>
  <c r="E45" i="171"/>
  <c r="D45" i="171"/>
  <c r="C45" i="171"/>
  <c r="H41" i="171"/>
  <c r="K40" i="171" a="1"/>
  <c r="K40" i="171"/>
  <c r="J40" i="171" a="1"/>
  <c r="J40" i="171"/>
  <c r="H40" i="171"/>
  <c r="G40" i="171"/>
  <c r="D40" i="171"/>
  <c r="C40" i="171"/>
  <c r="B40" i="171"/>
  <c r="H39" i="171"/>
  <c r="G39" i="171"/>
  <c r="D39" i="171"/>
  <c r="C39" i="171"/>
  <c r="B39" i="171"/>
  <c r="H38" i="171"/>
  <c r="G38" i="171"/>
  <c r="D38" i="171"/>
  <c r="C38" i="171"/>
  <c r="B38" i="171"/>
  <c r="H37" i="171"/>
  <c r="G37" i="171"/>
  <c r="D37" i="171"/>
  <c r="C37" i="171"/>
  <c r="B37" i="171"/>
  <c r="Q36" i="171" a="1"/>
  <c r="Q36" i="171"/>
  <c r="H36" i="171"/>
  <c r="G36" i="171"/>
  <c r="D36" i="171"/>
  <c r="C36" i="171"/>
  <c r="B36" i="171"/>
  <c r="H32" i="171"/>
  <c r="H31" i="171"/>
  <c r="F31" i="171"/>
  <c r="E31" i="171"/>
  <c r="C31" i="171"/>
  <c r="B31" i="171"/>
  <c r="H30" i="171"/>
  <c r="F30" i="171"/>
  <c r="E30" i="171"/>
  <c r="C30" i="171"/>
  <c r="B30" i="171"/>
  <c r="H29" i="171"/>
  <c r="F29" i="171"/>
  <c r="E29" i="171"/>
  <c r="C29" i="171"/>
  <c r="B29" i="171"/>
  <c r="J28" i="171" a="1"/>
  <c r="J28" i="171"/>
  <c r="H28" i="171"/>
  <c r="F28" i="171"/>
  <c r="E28" i="171"/>
  <c r="C28" i="171"/>
  <c r="B28" i="171"/>
  <c r="H27" i="171"/>
  <c r="F27" i="171"/>
  <c r="E27" i="171"/>
  <c r="C27" i="171"/>
  <c r="B27" i="171"/>
  <c r="J26" i="171" a="1"/>
  <c r="J26" i="171"/>
  <c r="H26" i="171"/>
  <c r="F26" i="171"/>
  <c r="E26" i="171"/>
  <c r="C26" i="171"/>
  <c r="B26" i="171"/>
  <c r="H25" i="171"/>
  <c r="F25" i="171"/>
  <c r="E25" i="171"/>
  <c r="C25" i="171"/>
  <c r="B25" i="171"/>
  <c r="P24" i="171" a="1"/>
  <c r="P24" i="171"/>
  <c r="H24" i="171"/>
  <c r="F24" i="171"/>
  <c r="E24" i="171"/>
  <c r="C24" i="171"/>
  <c r="B24" i="171"/>
  <c r="H23" i="171"/>
  <c r="F23" i="171"/>
  <c r="E23" i="171"/>
  <c r="C23" i="171"/>
  <c r="B23" i="171"/>
  <c r="H19" i="171"/>
  <c r="H18" i="171"/>
  <c r="F18" i="171"/>
  <c r="C18" i="171"/>
  <c r="B18" i="171"/>
  <c r="H17" i="171"/>
  <c r="F17" i="171"/>
  <c r="C17" i="171"/>
  <c r="B17" i="171"/>
  <c r="H16" i="171"/>
  <c r="F16" i="171"/>
  <c r="C16" i="171"/>
  <c r="B16" i="171"/>
  <c r="H15" i="171"/>
  <c r="F15" i="171"/>
  <c r="C15" i="171"/>
  <c r="B15" i="171"/>
  <c r="H14" i="171"/>
  <c r="F14" i="171"/>
  <c r="C14" i="171"/>
  <c r="B14" i="171"/>
  <c r="H13" i="171"/>
  <c r="F13" i="171"/>
  <c r="C13" i="171"/>
  <c r="B13" i="171"/>
  <c r="H12" i="171"/>
  <c r="F12" i="171"/>
  <c r="C12" i="171"/>
  <c r="B12" i="171"/>
  <c r="H11" i="171"/>
  <c r="F11" i="171"/>
  <c r="C11" i="171"/>
  <c r="B11" i="171"/>
  <c r="J10" i="171" a="1"/>
  <c r="J10" i="171"/>
  <c r="O9" i="171" a="1"/>
  <c r="O9" i="171"/>
  <c r="K6" i="171"/>
  <c r="H6" i="171"/>
  <c r="D6" i="171"/>
  <c r="B6" i="171"/>
  <c r="K5" i="171"/>
  <c r="D5" i="171"/>
  <c r="B5" i="171"/>
  <c r="B3" i="171"/>
  <c r="H51" i="170"/>
  <c r="H49" i="170"/>
  <c r="J48" i="170" a="1"/>
  <c r="J48" i="170"/>
  <c r="H48" i="170"/>
  <c r="E48" i="170"/>
  <c r="H47" i="170"/>
  <c r="E47" i="170"/>
  <c r="H46" i="170"/>
  <c r="E46" i="170"/>
  <c r="H45" i="170"/>
  <c r="F45" i="170"/>
  <c r="E45" i="170"/>
  <c r="D45" i="170"/>
  <c r="C45" i="170"/>
  <c r="H41" i="170"/>
  <c r="K40" i="170" a="1"/>
  <c r="K40" i="170"/>
  <c r="J40" i="170" a="1"/>
  <c r="J40" i="170"/>
  <c r="H40" i="170"/>
  <c r="G40" i="170"/>
  <c r="D40" i="170"/>
  <c r="C40" i="170"/>
  <c r="B40" i="170"/>
  <c r="H39" i="170"/>
  <c r="G39" i="170"/>
  <c r="D39" i="170"/>
  <c r="C39" i="170"/>
  <c r="B39" i="170"/>
  <c r="H38" i="170"/>
  <c r="G38" i="170"/>
  <c r="D38" i="170"/>
  <c r="C38" i="170"/>
  <c r="B38" i="170"/>
  <c r="H37" i="170"/>
  <c r="G37" i="170"/>
  <c r="D37" i="170"/>
  <c r="C37" i="170"/>
  <c r="B37" i="170"/>
  <c r="Q36" i="170" a="1"/>
  <c r="Q36" i="170"/>
  <c r="H36" i="170"/>
  <c r="G36" i="170"/>
  <c r="D36" i="170"/>
  <c r="C36" i="170"/>
  <c r="B36" i="170"/>
  <c r="H32" i="170"/>
  <c r="H31" i="170"/>
  <c r="F31" i="170"/>
  <c r="E31" i="170"/>
  <c r="C31" i="170"/>
  <c r="B31" i="170"/>
  <c r="H30" i="170"/>
  <c r="F30" i="170"/>
  <c r="E30" i="170"/>
  <c r="C30" i="170"/>
  <c r="B30" i="170"/>
  <c r="H29" i="170"/>
  <c r="F29" i="170"/>
  <c r="E29" i="170"/>
  <c r="C29" i="170"/>
  <c r="B29" i="170"/>
  <c r="J28" i="170" a="1"/>
  <c r="J28" i="170"/>
  <c r="H28" i="170"/>
  <c r="F28" i="170"/>
  <c r="E28" i="170"/>
  <c r="C28" i="170"/>
  <c r="B28" i="170"/>
  <c r="H27" i="170"/>
  <c r="F27" i="170"/>
  <c r="E27" i="170"/>
  <c r="C27" i="170"/>
  <c r="B27" i="170"/>
  <c r="J26" i="170" a="1"/>
  <c r="J26" i="170"/>
  <c r="H26" i="170"/>
  <c r="F26" i="170"/>
  <c r="E26" i="170"/>
  <c r="C26" i="170"/>
  <c r="B26" i="170"/>
  <c r="H25" i="170"/>
  <c r="F25" i="170"/>
  <c r="E25" i="170"/>
  <c r="C25" i="170"/>
  <c r="B25" i="170"/>
  <c r="P24" i="170" a="1"/>
  <c r="P24" i="170"/>
  <c r="H24" i="170"/>
  <c r="F24" i="170"/>
  <c r="E24" i="170"/>
  <c r="C24" i="170"/>
  <c r="B24" i="170"/>
  <c r="H23" i="170"/>
  <c r="F23" i="170"/>
  <c r="E23" i="170"/>
  <c r="C23" i="170"/>
  <c r="B23" i="170"/>
  <c r="H19" i="170"/>
  <c r="H18" i="170"/>
  <c r="F18" i="170"/>
  <c r="C18" i="170"/>
  <c r="B18" i="170"/>
  <c r="H17" i="170"/>
  <c r="F17" i="170"/>
  <c r="C17" i="170"/>
  <c r="B17" i="170"/>
  <c r="H16" i="170"/>
  <c r="F16" i="170"/>
  <c r="C16" i="170"/>
  <c r="B16" i="170"/>
  <c r="H15" i="170"/>
  <c r="F15" i="170"/>
  <c r="C15" i="170"/>
  <c r="B15" i="170"/>
  <c r="H14" i="170"/>
  <c r="F14" i="170"/>
  <c r="C14" i="170"/>
  <c r="B14" i="170"/>
  <c r="H13" i="170"/>
  <c r="F13" i="170"/>
  <c r="C13" i="170"/>
  <c r="B13" i="170"/>
  <c r="H12" i="170"/>
  <c r="F12" i="170"/>
  <c r="C12" i="170"/>
  <c r="B12" i="170"/>
  <c r="H11" i="170"/>
  <c r="F11" i="170"/>
  <c r="C11" i="170"/>
  <c r="B11" i="170"/>
  <c r="J10" i="170" a="1"/>
  <c r="J10" i="170"/>
  <c r="O9" i="170" a="1"/>
  <c r="O9" i="170"/>
  <c r="K6" i="170"/>
  <c r="H6" i="170"/>
  <c r="D6" i="170"/>
  <c r="B6" i="170"/>
  <c r="K5" i="170"/>
  <c r="D5" i="170"/>
  <c r="B5" i="170"/>
  <c r="B3" i="170"/>
  <c r="H51" i="169"/>
  <c r="H49" i="169"/>
  <c r="J48" i="169" a="1"/>
  <c r="J48" i="169"/>
  <c r="H48" i="169"/>
  <c r="E48" i="169"/>
  <c r="H47" i="169"/>
  <c r="E47" i="169"/>
  <c r="H46" i="169"/>
  <c r="E46" i="169"/>
  <c r="H45" i="169"/>
  <c r="F45" i="169"/>
  <c r="E45" i="169"/>
  <c r="D45" i="169"/>
  <c r="C45" i="169"/>
  <c r="H41" i="169"/>
  <c r="K40" i="169" a="1"/>
  <c r="K40" i="169"/>
  <c r="J40" i="169" a="1"/>
  <c r="J40" i="169"/>
  <c r="H40" i="169"/>
  <c r="G40" i="169"/>
  <c r="D40" i="169"/>
  <c r="C40" i="169"/>
  <c r="B40" i="169"/>
  <c r="H39" i="169"/>
  <c r="G39" i="169"/>
  <c r="D39" i="169"/>
  <c r="C39" i="169"/>
  <c r="B39" i="169"/>
  <c r="H38" i="169"/>
  <c r="G38" i="169"/>
  <c r="D38" i="169"/>
  <c r="C38" i="169"/>
  <c r="B38" i="169"/>
  <c r="H37" i="169"/>
  <c r="G37" i="169"/>
  <c r="D37" i="169"/>
  <c r="C37" i="169"/>
  <c r="B37" i="169"/>
  <c r="Q36" i="169" a="1"/>
  <c r="Q36" i="169"/>
  <c r="H36" i="169"/>
  <c r="G36" i="169"/>
  <c r="D36" i="169"/>
  <c r="C36" i="169"/>
  <c r="B36" i="169"/>
  <c r="H32" i="169"/>
  <c r="H31" i="169"/>
  <c r="F31" i="169"/>
  <c r="E31" i="169"/>
  <c r="C31" i="169"/>
  <c r="B31" i="169"/>
  <c r="H30" i="169"/>
  <c r="F30" i="169"/>
  <c r="E30" i="169"/>
  <c r="C30" i="169"/>
  <c r="B30" i="169"/>
  <c r="H29" i="169"/>
  <c r="F29" i="169"/>
  <c r="E29" i="169"/>
  <c r="C29" i="169"/>
  <c r="B29" i="169"/>
  <c r="J28" i="169" a="1"/>
  <c r="J28" i="169"/>
  <c r="H28" i="169"/>
  <c r="F28" i="169"/>
  <c r="E28" i="169"/>
  <c r="C28" i="169"/>
  <c r="B28" i="169"/>
  <c r="H27" i="169"/>
  <c r="F27" i="169"/>
  <c r="E27" i="169"/>
  <c r="C27" i="169"/>
  <c r="B27" i="169"/>
  <c r="J26" i="169" a="1"/>
  <c r="J26" i="169"/>
  <c r="H26" i="169"/>
  <c r="F26" i="169"/>
  <c r="E26" i="169"/>
  <c r="C26" i="169"/>
  <c r="B26" i="169"/>
  <c r="H25" i="169"/>
  <c r="F25" i="169"/>
  <c r="E25" i="169"/>
  <c r="C25" i="169"/>
  <c r="B25" i="169"/>
  <c r="P24" i="169" a="1"/>
  <c r="P24" i="169"/>
  <c r="H24" i="169"/>
  <c r="F24" i="169"/>
  <c r="E24" i="169"/>
  <c r="C24" i="169"/>
  <c r="B24" i="169"/>
  <c r="H23" i="169"/>
  <c r="F23" i="169"/>
  <c r="E23" i="169"/>
  <c r="C23" i="169"/>
  <c r="B23" i="169"/>
  <c r="H19" i="169"/>
  <c r="H18" i="169"/>
  <c r="F18" i="169"/>
  <c r="C18" i="169"/>
  <c r="B18" i="169"/>
  <c r="H17" i="169"/>
  <c r="F17" i="169"/>
  <c r="C17" i="169"/>
  <c r="B17" i="169"/>
  <c r="H16" i="169"/>
  <c r="F16" i="169"/>
  <c r="C16" i="169"/>
  <c r="B16" i="169"/>
  <c r="H15" i="169"/>
  <c r="F15" i="169"/>
  <c r="C15" i="169"/>
  <c r="B15" i="169"/>
  <c r="H14" i="169"/>
  <c r="F14" i="169"/>
  <c r="C14" i="169"/>
  <c r="B14" i="169"/>
  <c r="H13" i="169"/>
  <c r="F13" i="169"/>
  <c r="C13" i="169"/>
  <c r="B13" i="169"/>
  <c r="H12" i="169"/>
  <c r="F12" i="169"/>
  <c r="C12" i="169"/>
  <c r="B12" i="169"/>
  <c r="H11" i="169"/>
  <c r="F11" i="169"/>
  <c r="C11" i="169"/>
  <c r="B11" i="169"/>
  <c r="J10" i="169" a="1"/>
  <c r="J10" i="169"/>
  <c r="O9" i="169" a="1"/>
  <c r="O9" i="169"/>
  <c r="K6" i="169"/>
  <c r="H6" i="169"/>
  <c r="D6" i="169"/>
  <c r="B6" i="169"/>
  <c r="K5" i="169"/>
  <c r="D5" i="169"/>
  <c r="B5" i="169"/>
  <c r="B3" i="169"/>
  <c r="H51" i="168"/>
  <c r="H49" i="168"/>
  <c r="J48" i="168" a="1"/>
  <c r="J48" i="168"/>
  <c r="H48" i="168"/>
  <c r="E48" i="168"/>
  <c r="H47" i="168"/>
  <c r="E47" i="168"/>
  <c r="H46" i="168"/>
  <c r="E46" i="168"/>
  <c r="H45" i="168"/>
  <c r="F45" i="168"/>
  <c r="E45" i="168"/>
  <c r="D45" i="168"/>
  <c r="C45" i="168"/>
  <c r="H41" i="168"/>
  <c r="K40" i="168" a="1"/>
  <c r="K40" i="168"/>
  <c r="J40" i="168" a="1"/>
  <c r="J40" i="168"/>
  <c r="H40" i="168"/>
  <c r="G40" i="168"/>
  <c r="D40" i="168"/>
  <c r="C40" i="168"/>
  <c r="B40" i="168"/>
  <c r="H39" i="168"/>
  <c r="G39" i="168"/>
  <c r="D39" i="168"/>
  <c r="C39" i="168"/>
  <c r="B39" i="168"/>
  <c r="H38" i="168"/>
  <c r="G38" i="168"/>
  <c r="D38" i="168"/>
  <c r="C38" i="168"/>
  <c r="B38" i="168"/>
  <c r="H37" i="168"/>
  <c r="G37" i="168"/>
  <c r="D37" i="168"/>
  <c r="C37" i="168"/>
  <c r="B37" i="168"/>
  <c r="Q36" i="168" a="1"/>
  <c r="Q36" i="168"/>
  <c r="H36" i="168"/>
  <c r="G36" i="168"/>
  <c r="D36" i="168"/>
  <c r="C36" i="168"/>
  <c r="B36" i="168"/>
  <c r="H32" i="168"/>
  <c r="H31" i="168"/>
  <c r="F31" i="168"/>
  <c r="E31" i="168"/>
  <c r="C31" i="168"/>
  <c r="B31" i="168"/>
  <c r="H30" i="168"/>
  <c r="F30" i="168"/>
  <c r="E30" i="168"/>
  <c r="C30" i="168"/>
  <c r="B30" i="168"/>
  <c r="H29" i="168"/>
  <c r="F29" i="168"/>
  <c r="E29" i="168"/>
  <c r="C29" i="168"/>
  <c r="B29" i="168"/>
  <c r="J28" i="168" a="1"/>
  <c r="J28" i="168"/>
  <c r="H28" i="168"/>
  <c r="F28" i="168"/>
  <c r="E28" i="168"/>
  <c r="C28" i="168"/>
  <c r="B28" i="168"/>
  <c r="H27" i="168"/>
  <c r="F27" i="168"/>
  <c r="E27" i="168"/>
  <c r="C27" i="168"/>
  <c r="B27" i="168"/>
  <c r="J26" i="168" a="1"/>
  <c r="J26" i="168"/>
  <c r="H26" i="168"/>
  <c r="F26" i="168"/>
  <c r="E26" i="168"/>
  <c r="C26" i="168"/>
  <c r="B26" i="168"/>
  <c r="H25" i="168"/>
  <c r="F25" i="168"/>
  <c r="E25" i="168"/>
  <c r="C25" i="168"/>
  <c r="B25" i="168"/>
  <c r="P24" i="168" a="1"/>
  <c r="P24" i="168"/>
  <c r="H24" i="168"/>
  <c r="F24" i="168"/>
  <c r="E24" i="168"/>
  <c r="C24" i="168"/>
  <c r="B24" i="168"/>
  <c r="H23" i="168"/>
  <c r="F23" i="168"/>
  <c r="E23" i="168"/>
  <c r="C23" i="168"/>
  <c r="B23" i="168"/>
  <c r="H19" i="168"/>
  <c r="H18" i="168"/>
  <c r="F18" i="168"/>
  <c r="C18" i="168"/>
  <c r="B18" i="168"/>
  <c r="H17" i="168"/>
  <c r="F17" i="168"/>
  <c r="C17" i="168"/>
  <c r="B17" i="168"/>
  <c r="H16" i="168"/>
  <c r="F16" i="168"/>
  <c r="C16" i="168"/>
  <c r="B16" i="168"/>
  <c r="H15" i="168"/>
  <c r="F15" i="168"/>
  <c r="C15" i="168"/>
  <c r="B15" i="168"/>
  <c r="H14" i="168"/>
  <c r="F14" i="168"/>
  <c r="C14" i="168"/>
  <c r="B14" i="168"/>
  <c r="H13" i="168"/>
  <c r="F13" i="168"/>
  <c r="C13" i="168"/>
  <c r="B13" i="168"/>
  <c r="H12" i="168"/>
  <c r="F12" i="168"/>
  <c r="C12" i="168"/>
  <c r="B12" i="168"/>
  <c r="H11" i="168"/>
  <c r="F11" i="168"/>
  <c r="C11" i="168"/>
  <c r="B11" i="168"/>
  <c r="J10" i="168" a="1"/>
  <c r="J10" i="168"/>
  <c r="O9" i="168" a="1"/>
  <c r="O9" i="168"/>
  <c r="K6" i="168"/>
  <c r="H6" i="168"/>
  <c r="D6" i="168"/>
  <c r="B6" i="168"/>
  <c r="K5" i="168"/>
  <c r="D5" i="168"/>
  <c r="B5" i="168"/>
  <c r="B3" i="168"/>
  <c r="H51" i="167"/>
  <c r="H49" i="167"/>
  <c r="J48" i="167" a="1"/>
  <c r="J48" i="167"/>
  <c r="H48" i="167"/>
  <c r="E48" i="167"/>
  <c r="H47" i="167"/>
  <c r="E47" i="167"/>
  <c r="H46" i="167"/>
  <c r="E46" i="167"/>
  <c r="H45" i="167"/>
  <c r="F45" i="167"/>
  <c r="E45" i="167"/>
  <c r="D45" i="167"/>
  <c r="C45" i="167"/>
  <c r="H41" i="167"/>
  <c r="K40" i="167" a="1"/>
  <c r="K40" i="167"/>
  <c r="J40" i="167" a="1"/>
  <c r="J40" i="167"/>
  <c r="H40" i="167"/>
  <c r="G40" i="167"/>
  <c r="D40" i="167"/>
  <c r="C40" i="167"/>
  <c r="B40" i="167"/>
  <c r="H39" i="167"/>
  <c r="G39" i="167"/>
  <c r="D39" i="167"/>
  <c r="C39" i="167"/>
  <c r="B39" i="167"/>
  <c r="H38" i="167"/>
  <c r="G38" i="167"/>
  <c r="D38" i="167"/>
  <c r="C38" i="167"/>
  <c r="B38" i="167"/>
  <c r="H37" i="167"/>
  <c r="G37" i="167"/>
  <c r="D37" i="167"/>
  <c r="C37" i="167"/>
  <c r="B37" i="167"/>
  <c r="Q36" i="167" a="1"/>
  <c r="Q36" i="167"/>
  <c r="H36" i="167"/>
  <c r="G36" i="167"/>
  <c r="D36" i="167"/>
  <c r="C36" i="167"/>
  <c r="B36" i="167"/>
  <c r="H32" i="167"/>
  <c r="H31" i="167"/>
  <c r="F31" i="167"/>
  <c r="E31" i="167"/>
  <c r="C31" i="167"/>
  <c r="B31" i="167"/>
  <c r="H30" i="167"/>
  <c r="F30" i="167"/>
  <c r="E30" i="167"/>
  <c r="C30" i="167"/>
  <c r="B30" i="167"/>
  <c r="H29" i="167"/>
  <c r="F29" i="167"/>
  <c r="E29" i="167"/>
  <c r="C29" i="167"/>
  <c r="B29" i="167"/>
  <c r="J28" i="167" a="1"/>
  <c r="J28" i="167"/>
  <c r="H28" i="167"/>
  <c r="F28" i="167"/>
  <c r="E28" i="167"/>
  <c r="C28" i="167"/>
  <c r="B28" i="167"/>
  <c r="H27" i="167"/>
  <c r="F27" i="167"/>
  <c r="E27" i="167"/>
  <c r="C27" i="167"/>
  <c r="B27" i="167"/>
  <c r="J26" i="167" a="1"/>
  <c r="J26" i="167"/>
  <c r="H26" i="167"/>
  <c r="F26" i="167"/>
  <c r="E26" i="167"/>
  <c r="C26" i="167"/>
  <c r="B26" i="167"/>
  <c r="H25" i="167"/>
  <c r="F25" i="167"/>
  <c r="E25" i="167"/>
  <c r="C25" i="167"/>
  <c r="B25" i="167"/>
  <c r="P24" i="167" a="1"/>
  <c r="P24" i="167"/>
  <c r="H24" i="167"/>
  <c r="F24" i="167"/>
  <c r="E24" i="167"/>
  <c r="C24" i="167"/>
  <c r="B24" i="167"/>
  <c r="H23" i="167"/>
  <c r="F23" i="167"/>
  <c r="E23" i="167"/>
  <c r="C23" i="167"/>
  <c r="B23" i="167"/>
  <c r="H19" i="167"/>
  <c r="H18" i="167"/>
  <c r="F18" i="167"/>
  <c r="C18" i="167"/>
  <c r="B18" i="167"/>
  <c r="H17" i="167"/>
  <c r="F17" i="167"/>
  <c r="C17" i="167"/>
  <c r="B17" i="167"/>
  <c r="H16" i="167"/>
  <c r="F16" i="167"/>
  <c r="C16" i="167"/>
  <c r="B16" i="167"/>
  <c r="H15" i="167"/>
  <c r="F15" i="167"/>
  <c r="C15" i="167"/>
  <c r="B15" i="167"/>
  <c r="H14" i="167"/>
  <c r="F14" i="167"/>
  <c r="C14" i="167"/>
  <c r="B14" i="167"/>
  <c r="H13" i="167"/>
  <c r="F13" i="167"/>
  <c r="C13" i="167"/>
  <c r="B13" i="167"/>
  <c r="H12" i="167"/>
  <c r="F12" i="167"/>
  <c r="C12" i="167"/>
  <c r="B12" i="167"/>
  <c r="H11" i="167"/>
  <c r="F11" i="167"/>
  <c r="C11" i="167"/>
  <c r="B11" i="167"/>
  <c r="J10" i="167" a="1"/>
  <c r="J10" i="167"/>
  <c r="O9" i="167" a="1"/>
  <c r="O9" i="167"/>
  <c r="K6" i="167"/>
  <c r="H6" i="167"/>
  <c r="D6" i="167"/>
  <c r="B6" i="167"/>
  <c r="K5" i="167"/>
  <c r="D5" i="167"/>
  <c r="B5" i="167"/>
  <c r="B3" i="167"/>
  <c r="H51" i="165"/>
  <c r="H49" i="165"/>
  <c r="J48" i="165" a="1"/>
  <c r="J48" i="165"/>
  <c r="H48" i="165"/>
  <c r="E48" i="165"/>
  <c r="H47" i="165"/>
  <c r="E47" i="165"/>
  <c r="H46" i="165"/>
  <c r="E46" i="165"/>
  <c r="H45" i="165"/>
  <c r="F45" i="165"/>
  <c r="E45" i="165"/>
  <c r="D45" i="165"/>
  <c r="C45" i="165"/>
  <c r="H41" i="165"/>
  <c r="K40" i="165" a="1"/>
  <c r="K40" i="165"/>
  <c r="J40" i="165" a="1"/>
  <c r="J40" i="165"/>
  <c r="H40" i="165"/>
  <c r="G40" i="165"/>
  <c r="D40" i="165"/>
  <c r="C40" i="165"/>
  <c r="B40" i="165"/>
  <c r="H39" i="165"/>
  <c r="G39" i="165"/>
  <c r="D39" i="165"/>
  <c r="C39" i="165"/>
  <c r="B39" i="165"/>
  <c r="H38" i="165"/>
  <c r="G38" i="165"/>
  <c r="D38" i="165"/>
  <c r="C38" i="165"/>
  <c r="B38" i="165"/>
  <c r="H37" i="165"/>
  <c r="G37" i="165"/>
  <c r="D37" i="165"/>
  <c r="C37" i="165"/>
  <c r="B37" i="165"/>
  <c r="Q36" i="165" a="1"/>
  <c r="Q36" i="165"/>
  <c r="H36" i="165"/>
  <c r="G36" i="165"/>
  <c r="D36" i="165"/>
  <c r="C36" i="165"/>
  <c r="B36" i="165"/>
  <c r="H32" i="165"/>
  <c r="H31" i="165"/>
  <c r="F31" i="165"/>
  <c r="E31" i="165"/>
  <c r="C31" i="165"/>
  <c r="B31" i="165"/>
  <c r="H30" i="165"/>
  <c r="F30" i="165"/>
  <c r="E30" i="165"/>
  <c r="C30" i="165"/>
  <c r="B30" i="165"/>
  <c r="H29" i="165"/>
  <c r="F29" i="165"/>
  <c r="E29" i="165"/>
  <c r="C29" i="165"/>
  <c r="B29" i="165"/>
  <c r="J28" i="165" a="1"/>
  <c r="J28" i="165"/>
  <c r="H28" i="165"/>
  <c r="F28" i="165"/>
  <c r="E28" i="165"/>
  <c r="C28" i="165"/>
  <c r="B28" i="165"/>
  <c r="H27" i="165"/>
  <c r="F27" i="165"/>
  <c r="E27" i="165"/>
  <c r="C27" i="165"/>
  <c r="B27" i="165"/>
  <c r="J26" i="165" a="1"/>
  <c r="J26" i="165"/>
  <c r="H26" i="165"/>
  <c r="F26" i="165"/>
  <c r="E26" i="165"/>
  <c r="C26" i="165"/>
  <c r="B26" i="165"/>
  <c r="H25" i="165"/>
  <c r="F25" i="165"/>
  <c r="E25" i="165"/>
  <c r="C25" i="165"/>
  <c r="B25" i="165"/>
  <c r="P24" i="165" a="1"/>
  <c r="P24" i="165"/>
  <c r="H24" i="165"/>
  <c r="F24" i="165"/>
  <c r="E24" i="165"/>
  <c r="C24" i="165"/>
  <c r="B24" i="165"/>
  <c r="H23" i="165"/>
  <c r="F23" i="165"/>
  <c r="E23" i="165"/>
  <c r="C23" i="165"/>
  <c r="B23" i="165"/>
  <c r="H19" i="165"/>
  <c r="H18" i="165"/>
  <c r="F18" i="165"/>
  <c r="C18" i="165"/>
  <c r="B18" i="165"/>
  <c r="H17" i="165"/>
  <c r="F17" i="165"/>
  <c r="C17" i="165"/>
  <c r="B17" i="165"/>
  <c r="H16" i="165"/>
  <c r="F16" i="165"/>
  <c r="C16" i="165"/>
  <c r="B16" i="165"/>
  <c r="H15" i="165"/>
  <c r="F15" i="165"/>
  <c r="C15" i="165"/>
  <c r="B15" i="165"/>
  <c r="H14" i="165"/>
  <c r="F14" i="165"/>
  <c r="C14" i="165"/>
  <c r="B14" i="165"/>
  <c r="H13" i="165"/>
  <c r="F13" i="165"/>
  <c r="C13" i="165"/>
  <c r="B13" i="165"/>
  <c r="H12" i="165"/>
  <c r="F12" i="165"/>
  <c r="C12" i="165"/>
  <c r="B12" i="165"/>
  <c r="H11" i="165"/>
  <c r="F11" i="165"/>
  <c r="C11" i="165"/>
  <c r="B11" i="165"/>
  <c r="J10" i="165" a="1"/>
  <c r="J10" i="165"/>
  <c r="O9" i="165" a="1"/>
  <c r="O9" i="165"/>
  <c r="K6" i="165"/>
  <c r="H6" i="165"/>
  <c r="D6" i="165"/>
  <c r="B6" i="165"/>
  <c r="K5" i="165"/>
  <c r="D5" i="165"/>
  <c r="B5" i="165"/>
  <c r="B3" i="165"/>
  <c r="H51" i="164"/>
  <c r="H49" i="164"/>
  <c r="J48" i="164" a="1"/>
  <c r="J48" i="164"/>
  <c r="H48" i="164"/>
  <c r="E48" i="164"/>
  <c r="H47" i="164"/>
  <c r="E47" i="164"/>
  <c r="H46" i="164"/>
  <c r="E46" i="164"/>
  <c r="H45" i="164"/>
  <c r="F45" i="164"/>
  <c r="E45" i="164"/>
  <c r="D45" i="164"/>
  <c r="C45" i="164"/>
  <c r="H41" i="164"/>
  <c r="K40" i="164" a="1"/>
  <c r="K40" i="164"/>
  <c r="J40" i="164" a="1"/>
  <c r="J40" i="164"/>
  <c r="H40" i="164"/>
  <c r="G40" i="164"/>
  <c r="D40" i="164"/>
  <c r="C40" i="164"/>
  <c r="B40" i="164"/>
  <c r="H39" i="164"/>
  <c r="G39" i="164"/>
  <c r="D39" i="164"/>
  <c r="C39" i="164"/>
  <c r="B39" i="164"/>
  <c r="H38" i="164"/>
  <c r="G38" i="164"/>
  <c r="D38" i="164"/>
  <c r="C38" i="164"/>
  <c r="B38" i="164"/>
  <c r="H37" i="164"/>
  <c r="G37" i="164"/>
  <c r="D37" i="164"/>
  <c r="C37" i="164"/>
  <c r="B37" i="164"/>
  <c r="Q36" i="164" a="1"/>
  <c r="Q36" i="164"/>
  <c r="H36" i="164"/>
  <c r="G36" i="164"/>
  <c r="D36" i="164"/>
  <c r="C36" i="164"/>
  <c r="B36" i="164"/>
  <c r="H32" i="164"/>
  <c r="H31" i="164"/>
  <c r="F31" i="164"/>
  <c r="E31" i="164"/>
  <c r="C31" i="164"/>
  <c r="B31" i="164"/>
  <c r="H30" i="164"/>
  <c r="F30" i="164"/>
  <c r="E30" i="164"/>
  <c r="C30" i="164"/>
  <c r="B30" i="164"/>
  <c r="H29" i="164"/>
  <c r="F29" i="164"/>
  <c r="E29" i="164"/>
  <c r="C29" i="164"/>
  <c r="B29" i="164"/>
  <c r="J28" i="164" a="1"/>
  <c r="J28" i="164"/>
  <c r="H28" i="164"/>
  <c r="F28" i="164"/>
  <c r="E28" i="164"/>
  <c r="C28" i="164"/>
  <c r="B28" i="164"/>
  <c r="H27" i="164"/>
  <c r="F27" i="164"/>
  <c r="E27" i="164"/>
  <c r="C27" i="164"/>
  <c r="B27" i="164"/>
  <c r="J26" i="164" a="1"/>
  <c r="J26" i="164"/>
  <c r="H26" i="164"/>
  <c r="F26" i="164"/>
  <c r="E26" i="164"/>
  <c r="C26" i="164"/>
  <c r="B26" i="164"/>
  <c r="H25" i="164"/>
  <c r="F25" i="164"/>
  <c r="E25" i="164"/>
  <c r="C25" i="164"/>
  <c r="B25" i="164"/>
  <c r="P24" i="164" a="1"/>
  <c r="P24" i="164"/>
  <c r="H24" i="164"/>
  <c r="F24" i="164"/>
  <c r="E24" i="164"/>
  <c r="C24" i="164"/>
  <c r="B24" i="164"/>
  <c r="H23" i="164"/>
  <c r="F23" i="164"/>
  <c r="E23" i="164"/>
  <c r="C23" i="164"/>
  <c r="B23" i="164"/>
  <c r="H19" i="164"/>
  <c r="H18" i="164"/>
  <c r="F18" i="164"/>
  <c r="C18" i="164"/>
  <c r="B18" i="164"/>
  <c r="H17" i="164"/>
  <c r="F17" i="164"/>
  <c r="C17" i="164"/>
  <c r="B17" i="164"/>
  <c r="H16" i="164"/>
  <c r="F16" i="164"/>
  <c r="C16" i="164"/>
  <c r="B16" i="164"/>
  <c r="H15" i="164"/>
  <c r="F15" i="164"/>
  <c r="C15" i="164"/>
  <c r="B15" i="164"/>
  <c r="H14" i="164"/>
  <c r="F14" i="164"/>
  <c r="C14" i="164"/>
  <c r="B14" i="164"/>
  <c r="H13" i="164"/>
  <c r="F13" i="164"/>
  <c r="C13" i="164"/>
  <c r="B13" i="164"/>
  <c r="H12" i="164"/>
  <c r="F12" i="164"/>
  <c r="C12" i="164"/>
  <c r="B12" i="164"/>
  <c r="H11" i="164"/>
  <c r="F11" i="164"/>
  <c r="C11" i="164"/>
  <c r="B11" i="164"/>
  <c r="J10" i="164" a="1"/>
  <c r="J10" i="164"/>
  <c r="O9" i="164" a="1"/>
  <c r="O9" i="164"/>
  <c r="K6" i="164"/>
  <c r="H6" i="164"/>
  <c r="D6" i="164"/>
  <c r="B6" i="164"/>
  <c r="K5" i="164"/>
  <c r="D5" i="164"/>
  <c r="B5" i="164"/>
  <c r="B3" i="164"/>
  <c r="H51" i="163"/>
  <c r="H49" i="163"/>
  <c r="J48" i="163" a="1"/>
  <c r="J48" i="163"/>
  <c r="H48" i="163"/>
  <c r="E48" i="163"/>
  <c r="H47" i="163"/>
  <c r="E47" i="163"/>
  <c r="H46" i="163"/>
  <c r="E46" i="163"/>
  <c r="H45" i="163"/>
  <c r="F45" i="163"/>
  <c r="E45" i="163"/>
  <c r="D45" i="163"/>
  <c r="C45" i="163"/>
  <c r="H41" i="163"/>
  <c r="K40" i="163" a="1"/>
  <c r="K40" i="163"/>
  <c r="J40" i="163" a="1"/>
  <c r="J40" i="163"/>
  <c r="H40" i="163"/>
  <c r="G40" i="163"/>
  <c r="D40" i="163"/>
  <c r="C40" i="163"/>
  <c r="B40" i="163"/>
  <c r="H39" i="163"/>
  <c r="G39" i="163"/>
  <c r="D39" i="163"/>
  <c r="C39" i="163"/>
  <c r="B39" i="163"/>
  <c r="H38" i="163"/>
  <c r="G38" i="163"/>
  <c r="D38" i="163"/>
  <c r="C38" i="163"/>
  <c r="B38" i="163"/>
  <c r="H37" i="163"/>
  <c r="G37" i="163"/>
  <c r="D37" i="163"/>
  <c r="C37" i="163"/>
  <c r="B37" i="163"/>
  <c r="Q36" i="163" a="1"/>
  <c r="Q36" i="163"/>
  <c r="H36" i="163"/>
  <c r="G36" i="163"/>
  <c r="D36" i="163"/>
  <c r="C36" i="163"/>
  <c r="B36" i="163"/>
  <c r="H32" i="163"/>
  <c r="H31" i="163"/>
  <c r="F31" i="163"/>
  <c r="E31" i="163"/>
  <c r="C31" i="163"/>
  <c r="B31" i="163"/>
  <c r="H30" i="163"/>
  <c r="F30" i="163"/>
  <c r="E30" i="163"/>
  <c r="C30" i="163"/>
  <c r="B30" i="163"/>
  <c r="H29" i="163"/>
  <c r="F29" i="163"/>
  <c r="E29" i="163"/>
  <c r="C29" i="163"/>
  <c r="B29" i="163"/>
  <c r="J28" i="163" a="1"/>
  <c r="J28" i="163"/>
  <c r="H28" i="163"/>
  <c r="F28" i="163"/>
  <c r="E28" i="163"/>
  <c r="C28" i="163"/>
  <c r="B28" i="163"/>
  <c r="H27" i="163"/>
  <c r="F27" i="163"/>
  <c r="E27" i="163"/>
  <c r="C27" i="163"/>
  <c r="B27" i="163"/>
  <c r="J26" i="163" a="1"/>
  <c r="J26" i="163"/>
  <c r="H26" i="163"/>
  <c r="F26" i="163"/>
  <c r="E26" i="163"/>
  <c r="C26" i="163"/>
  <c r="B26" i="163"/>
  <c r="H25" i="163"/>
  <c r="F25" i="163"/>
  <c r="E25" i="163"/>
  <c r="C25" i="163"/>
  <c r="B25" i="163"/>
  <c r="P24" i="163" a="1"/>
  <c r="P24" i="163"/>
  <c r="H24" i="163"/>
  <c r="F24" i="163"/>
  <c r="E24" i="163"/>
  <c r="C24" i="163"/>
  <c r="B24" i="163"/>
  <c r="H23" i="163"/>
  <c r="F23" i="163"/>
  <c r="E23" i="163"/>
  <c r="C23" i="163"/>
  <c r="B23" i="163"/>
  <c r="H19" i="163"/>
  <c r="H18" i="163"/>
  <c r="F18" i="163"/>
  <c r="C18" i="163"/>
  <c r="B18" i="163"/>
  <c r="H17" i="163"/>
  <c r="F17" i="163"/>
  <c r="C17" i="163"/>
  <c r="B17" i="163"/>
  <c r="H16" i="163"/>
  <c r="F16" i="163"/>
  <c r="C16" i="163"/>
  <c r="B16" i="163"/>
  <c r="H15" i="163"/>
  <c r="F15" i="163"/>
  <c r="C15" i="163"/>
  <c r="B15" i="163"/>
  <c r="H14" i="163"/>
  <c r="F14" i="163"/>
  <c r="C14" i="163"/>
  <c r="B14" i="163"/>
  <c r="H13" i="163"/>
  <c r="F13" i="163"/>
  <c r="C13" i="163"/>
  <c r="B13" i="163"/>
  <c r="H12" i="163"/>
  <c r="F12" i="163"/>
  <c r="C12" i="163"/>
  <c r="B12" i="163"/>
  <c r="H11" i="163"/>
  <c r="F11" i="163"/>
  <c r="C11" i="163"/>
  <c r="B11" i="163"/>
  <c r="J10" i="163" a="1"/>
  <c r="J10" i="163"/>
  <c r="O9" i="163" a="1"/>
  <c r="O9" i="163"/>
  <c r="K6" i="163"/>
  <c r="H6" i="163"/>
  <c r="D6" i="163"/>
  <c r="B6" i="163"/>
  <c r="K5" i="163"/>
  <c r="D5" i="163"/>
  <c r="B5" i="163"/>
  <c r="B3" i="163"/>
  <c r="J36" i="52"/>
  <c r="J34" i="52"/>
  <c r="J33" i="52"/>
  <c r="J32" i="52"/>
  <c r="J31" i="52"/>
  <c r="J29" i="52"/>
  <c r="J25" i="52"/>
  <c r="F25" i="52"/>
  <c r="J24" i="52"/>
  <c r="B24" i="52"/>
  <c r="J21" i="52"/>
  <c r="F21" i="52"/>
  <c r="J20" i="52"/>
  <c r="B20" i="52"/>
  <c r="J19" i="52"/>
  <c r="B19" i="52"/>
  <c r="J18" i="52"/>
  <c r="B18" i="52"/>
  <c r="J15" i="52"/>
  <c r="F15" i="52"/>
  <c r="J14" i="52"/>
  <c r="B14" i="52"/>
  <c r="J13" i="52"/>
  <c r="B13" i="52"/>
  <c r="H51" i="159"/>
  <c r="H49" i="159"/>
  <c r="J48" i="159" a="1"/>
  <c r="J48" i="159"/>
  <c r="H48" i="159"/>
  <c r="E48" i="159"/>
  <c r="H47" i="159"/>
  <c r="E47" i="159"/>
  <c r="H46" i="159"/>
  <c r="E46" i="159"/>
  <c r="H45" i="159"/>
  <c r="F45" i="159"/>
  <c r="E45" i="159"/>
  <c r="D45" i="159"/>
  <c r="C45" i="159"/>
  <c r="H41" i="159"/>
  <c r="K40" i="159" a="1"/>
  <c r="K40" i="159"/>
  <c r="J40" i="159" a="1"/>
  <c r="J40" i="159"/>
  <c r="H40" i="159"/>
  <c r="G40" i="159"/>
  <c r="D40" i="159"/>
  <c r="C40" i="159"/>
  <c r="B40" i="159"/>
  <c r="H39" i="159"/>
  <c r="G39" i="159"/>
  <c r="D39" i="159"/>
  <c r="C39" i="159"/>
  <c r="B39" i="159"/>
  <c r="H38" i="159"/>
  <c r="G38" i="159"/>
  <c r="D38" i="159"/>
  <c r="C38" i="159"/>
  <c r="B38" i="159"/>
  <c r="H37" i="159"/>
  <c r="G37" i="159"/>
  <c r="D37" i="159"/>
  <c r="C37" i="159"/>
  <c r="B37" i="159"/>
  <c r="Q36" i="159" a="1"/>
  <c r="Q36" i="159"/>
  <c r="H36" i="159"/>
  <c r="G36" i="159"/>
  <c r="D36" i="159"/>
  <c r="C36" i="159"/>
  <c r="B36" i="159"/>
  <c r="H32" i="159"/>
  <c r="H31" i="159"/>
  <c r="F31" i="159"/>
  <c r="E31" i="159"/>
  <c r="C31" i="159"/>
  <c r="B31" i="159"/>
  <c r="H30" i="159"/>
  <c r="F30" i="159"/>
  <c r="E30" i="159"/>
  <c r="C30" i="159"/>
  <c r="B30" i="159"/>
  <c r="H29" i="159"/>
  <c r="F29" i="159"/>
  <c r="E29" i="159"/>
  <c r="C29" i="159"/>
  <c r="B29" i="159"/>
  <c r="J28" i="159" a="1"/>
  <c r="J28" i="159"/>
  <c r="H28" i="159"/>
  <c r="F28" i="159"/>
  <c r="E28" i="159"/>
  <c r="C28" i="159"/>
  <c r="B28" i="159"/>
  <c r="H27" i="159"/>
  <c r="F27" i="159"/>
  <c r="E27" i="159"/>
  <c r="C27" i="159"/>
  <c r="B27" i="159"/>
  <c r="J26" i="159" a="1"/>
  <c r="J26" i="159"/>
  <c r="H26" i="159"/>
  <c r="F26" i="159"/>
  <c r="E26" i="159"/>
  <c r="C26" i="159"/>
  <c r="B26" i="159"/>
  <c r="H25" i="159"/>
  <c r="F25" i="159"/>
  <c r="E25" i="159"/>
  <c r="C25" i="159"/>
  <c r="B25" i="159"/>
  <c r="P24" i="159" a="1"/>
  <c r="P24" i="159"/>
  <c r="H24" i="159"/>
  <c r="F24" i="159"/>
  <c r="E24" i="159"/>
  <c r="C24" i="159"/>
  <c r="B24" i="159"/>
  <c r="H23" i="159"/>
  <c r="F23" i="159"/>
  <c r="E23" i="159"/>
  <c r="C23" i="159"/>
  <c r="B23" i="159"/>
  <c r="H19" i="159"/>
  <c r="H18" i="159"/>
  <c r="F18" i="159"/>
  <c r="C18" i="159"/>
  <c r="B18" i="159"/>
  <c r="H17" i="159"/>
  <c r="F17" i="159"/>
  <c r="C17" i="159"/>
  <c r="B17" i="159"/>
  <c r="H16" i="159"/>
  <c r="F16" i="159"/>
  <c r="C16" i="159"/>
  <c r="B16" i="159"/>
  <c r="H15" i="159"/>
  <c r="F15" i="159"/>
  <c r="C15" i="159"/>
  <c r="B15" i="159"/>
  <c r="H14" i="159"/>
  <c r="F14" i="159"/>
  <c r="C14" i="159"/>
  <c r="B14" i="159"/>
  <c r="H13" i="159"/>
  <c r="F13" i="159"/>
  <c r="C13" i="159"/>
  <c r="B13" i="159"/>
  <c r="H12" i="159"/>
  <c r="F12" i="159"/>
  <c r="C12" i="159"/>
  <c r="B12" i="159"/>
  <c r="H11" i="159"/>
  <c r="F11" i="159"/>
  <c r="C11" i="159"/>
  <c r="B11" i="159"/>
  <c r="J10" i="159" a="1"/>
  <c r="J10" i="159"/>
  <c r="O9" i="159" a="1"/>
  <c r="O9" i="159"/>
  <c r="K6" i="159"/>
  <c r="H6" i="159"/>
  <c r="D6" i="159"/>
  <c r="B6" i="159"/>
  <c r="K5" i="159"/>
  <c r="D5" i="159"/>
  <c r="B5" i="159"/>
  <c r="B3" i="159"/>
  <c r="H51" i="158"/>
  <c r="H49" i="158"/>
  <c r="J48" i="158" a="1"/>
  <c r="J48" i="158"/>
  <c r="H48" i="158"/>
  <c r="E48" i="158"/>
  <c r="H47" i="158"/>
  <c r="E47" i="158"/>
  <c r="H46" i="158"/>
  <c r="E46" i="158"/>
  <c r="H45" i="158"/>
  <c r="F45" i="158"/>
  <c r="E45" i="158"/>
  <c r="D45" i="158"/>
  <c r="C45" i="158"/>
  <c r="H41" i="158"/>
  <c r="K40" i="158" a="1"/>
  <c r="K40" i="158"/>
  <c r="J40" i="158" a="1"/>
  <c r="J40" i="158"/>
  <c r="H40" i="158"/>
  <c r="G40" i="158"/>
  <c r="D40" i="158"/>
  <c r="C40" i="158"/>
  <c r="B40" i="158"/>
  <c r="H39" i="158"/>
  <c r="G39" i="158"/>
  <c r="D39" i="158"/>
  <c r="C39" i="158"/>
  <c r="B39" i="158"/>
  <c r="H38" i="158"/>
  <c r="G38" i="158"/>
  <c r="D38" i="158"/>
  <c r="C38" i="158"/>
  <c r="B38" i="158"/>
  <c r="H37" i="158"/>
  <c r="G37" i="158"/>
  <c r="D37" i="158"/>
  <c r="C37" i="158"/>
  <c r="B37" i="158"/>
  <c r="Q36" i="158" a="1"/>
  <c r="Q36" i="158"/>
  <c r="H36" i="158"/>
  <c r="G36" i="158"/>
  <c r="D36" i="158"/>
  <c r="C36" i="158"/>
  <c r="B36" i="158"/>
  <c r="H32" i="158"/>
  <c r="H31" i="158"/>
  <c r="F31" i="158"/>
  <c r="E31" i="158"/>
  <c r="C31" i="158"/>
  <c r="B31" i="158"/>
  <c r="H30" i="158"/>
  <c r="F30" i="158"/>
  <c r="E30" i="158"/>
  <c r="C30" i="158"/>
  <c r="B30" i="158"/>
  <c r="H29" i="158"/>
  <c r="F29" i="158"/>
  <c r="E29" i="158"/>
  <c r="C29" i="158"/>
  <c r="B29" i="158"/>
  <c r="J28" i="158" a="1"/>
  <c r="J28" i="158"/>
  <c r="H28" i="158"/>
  <c r="F28" i="158"/>
  <c r="E28" i="158"/>
  <c r="C28" i="158"/>
  <c r="B28" i="158"/>
  <c r="H27" i="158"/>
  <c r="F27" i="158"/>
  <c r="E27" i="158"/>
  <c r="C27" i="158"/>
  <c r="B27" i="158"/>
  <c r="J26" i="158" a="1"/>
  <c r="J26" i="158"/>
  <c r="H26" i="158"/>
  <c r="F26" i="158"/>
  <c r="E26" i="158"/>
  <c r="C26" i="158"/>
  <c r="B26" i="158"/>
  <c r="H25" i="158"/>
  <c r="F25" i="158"/>
  <c r="E25" i="158"/>
  <c r="C25" i="158"/>
  <c r="B25" i="158"/>
  <c r="P24" i="158" a="1"/>
  <c r="P24" i="158"/>
  <c r="H24" i="158"/>
  <c r="F24" i="158"/>
  <c r="E24" i="158"/>
  <c r="C24" i="158"/>
  <c r="B24" i="158"/>
  <c r="H23" i="158"/>
  <c r="F23" i="158"/>
  <c r="E23" i="158"/>
  <c r="C23" i="158"/>
  <c r="B23" i="158"/>
  <c r="H19" i="158"/>
  <c r="H18" i="158"/>
  <c r="F18" i="158"/>
  <c r="C18" i="158"/>
  <c r="B18" i="158"/>
  <c r="H17" i="158"/>
  <c r="F17" i="158"/>
  <c r="C17" i="158"/>
  <c r="B17" i="158"/>
  <c r="H16" i="158"/>
  <c r="F16" i="158"/>
  <c r="C16" i="158"/>
  <c r="B16" i="158"/>
  <c r="H15" i="158"/>
  <c r="F15" i="158"/>
  <c r="C15" i="158"/>
  <c r="B15" i="158"/>
  <c r="H14" i="158"/>
  <c r="F14" i="158"/>
  <c r="C14" i="158"/>
  <c r="B14" i="158"/>
  <c r="H13" i="158"/>
  <c r="F13" i="158"/>
  <c r="C13" i="158"/>
  <c r="B13" i="158"/>
  <c r="H12" i="158"/>
  <c r="F12" i="158"/>
  <c r="C12" i="158"/>
  <c r="B12" i="158"/>
  <c r="H11" i="158"/>
  <c r="F11" i="158"/>
  <c r="C11" i="158"/>
  <c r="B11" i="158"/>
  <c r="J10" i="158" a="1"/>
  <c r="J10" i="158"/>
  <c r="O9" i="158" a="1"/>
  <c r="O9" i="158"/>
  <c r="K6" i="158"/>
  <c r="H6" i="158"/>
  <c r="D6" i="158"/>
  <c r="B6" i="158"/>
  <c r="K5" i="158"/>
  <c r="D5" i="158"/>
  <c r="B5" i="158"/>
  <c r="B3" i="158"/>
  <c r="H51" i="157"/>
  <c r="H49" i="157"/>
  <c r="J48" i="157" a="1"/>
  <c r="J48" i="157"/>
  <c r="H48" i="157"/>
  <c r="E48" i="157"/>
  <c r="H47" i="157"/>
  <c r="E47" i="157"/>
  <c r="H46" i="157"/>
  <c r="E46" i="157"/>
  <c r="H45" i="157"/>
  <c r="F45" i="157"/>
  <c r="E45" i="157"/>
  <c r="D45" i="157"/>
  <c r="C45" i="157"/>
  <c r="H41" i="157"/>
  <c r="K40" i="157" a="1"/>
  <c r="K40" i="157"/>
  <c r="J40" i="157" a="1"/>
  <c r="J40" i="157"/>
  <c r="H40" i="157"/>
  <c r="G40" i="157"/>
  <c r="D40" i="157"/>
  <c r="C40" i="157"/>
  <c r="B40" i="157"/>
  <c r="H39" i="157"/>
  <c r="G39" i="157"/>
  <c r="D39" i="157"/>
  <c r="C39" i="157"/>
  <c r="B39" i="157"/>
  <c r="H38" i="157"/>
  <c r="G38" i="157"/>
  <c r="D38" i="157"/>
  <c r="C38" i="157"/>
  <c r="B38" i="157"/>
  <c r="H37" i="157"/>
  <c r="G37" i="157"/>
  <c r="D37" i="157"/>
  <c r="C37" i="157"/>
  <c r="B37" i="157"/>
  <c r="Q36" i="157" a="1"/>
  <c r="Q36" i="157"/>
  <c r="H36" i="157"/>
  <c r="G36" i="157"/>
  <c r="D36" i="157"/>
  <c r="C36" i="157"/>
  <c r="B36" i="157"/>
  <c r="H32" i="157"/>
  <c r="H31" i="157"/>
  <c r="F31" i="157"/>
  <c r="E31" i="157"/>
  <c r="C31" i="157"/>
  <c r="B31" i="157"/>
  <c r="H30" i="157"/>
  <c r="F30" i="157"/>
  <c r="E30" i="157"/>
  <c r="C30" i="157"/>
  <c r="B30" i="157"/>
  <c r="H29" i="157"/>
  <c r="F29" i="157"/>
  <c r="E29" i="157"/>
  <c r="C29" i="157"/>
  <c r="B29" i="157"/>
  <c r="J28" i="157" a="1"/>
  <c r="J28" i="157"/>
  <c r="H28" i="157"/>
  <c r="F28" i="157"/>
  <c r="E28" i="157"/>
  <c r="C28" i="157"/>
  <c r="B28" i="157"/>
  <c r="H27" i="157"/>
  <c r="F27" i="157"/>
  <c r="E27" i="157"/>
  <c r="C27" i="157"/>
  <c r="B27" i="157"/>
  <c r="J26" i="157" a="1"/>
  <c r="J26" i="157"/>
  <c r="H26" i="157"/>
  <c r="F26" i="157"/>
  <c r="E26" i="157"/>
  <c r="C26" i="157"/>
  <c r="B26" i="157"/>
  <c r="H25" i="157"/>
  <c r="F25" i="157"/>
  <c r="E25" i="157"/>
  <c r="C25" i="157"/>
  <c r="B25" i="157"/>
  <c r="P24" i="157" a="1"/>
  <c r="P24" i="157"/>
  <c r="H24" i="157"/>
  <c r="F24" i="157"/>
  <c r="E24" i="157"/>
  <c r="C24" i="157"/>
  <c r="B24" i="157"/>
  <c r="H23" i="157"/>
  <c r="F23" i="157"/>
  <c r="E23" i="157"/>
  <c r="C23" i="157"/>
  <c r="B23" i="157"/>
  <c r="H19" i="157"/>
  <c r="H18" i="157"/>
  <c r="F18" i="157"/>
  <c r="C18" i="157"/>
  <c r="B18" i="157"/>
  <c r="H17" i="157"/>
  <c r="F17" i="157"/>
  <c r="C17" i="157"/>
  <c r="B17" i="157"/>
  <c r="H16" i="157"/>
  <c r="F16" i="157"/>
  <c r="C16" i="157"/>
  <c r="B16" i="157"/>
  <c r="H15" i="157"/>
  <c r="F15" i="157"/>
  <c r="C15" i="157"/>
  <c r="B15" i="157"/>
  <c r="H14" i="157"/>
  <c r="F14" i="157"/>
  <c r="C14" i="157"/>
  <c r="B14" i="157"/>
  <c r="H13" i="157"/>
  <c r="F13" i="157"/>
  <c r="C13" i="157"/>
  <c r="B13" i="157"/>
  <c r="H12" i="157"/>
  <c r="F12" i="157"/>
  <c r="C12" i="157"/>
  <c r="B12" i="157"/>
  <c r="H11" i="157"/>
  <c r="F11" i="157"/>
  <c r="C11" i="157"/>
  <c r="B11" i="157"/>
  <c r="J10" i="157" a="1"/>
  <c r="J10" i="157"/>
  <c r="O9" i="157" a="1"/>
  <c r="O9" i="157"/>
  <c r="K6" i="157"/>
  <c r="H6" i="157"/>
  <c r="D6" i="157"/>
  <c r="B6" i="157"/>
  <c r="K5" i="157"/>
  <c r="D5" i="157"/>
  <c r="B5" i="157"/>
  <c r="B3" i="157"/>
  <c r="F90" i="71"/>
  <c r="F89" i="71"/>
  <c r="E89" i="71"/>
  <c r="F88" i="71"/>
  <c r="E88" i="71"/>
  <c r="F87" i="71"/>
  <c r="E87" i="71"/>
  <c r="F86" i="71"/>
  <c r="E86" i="71"/>
  <c r="F85" i="71"/>
  <c r="E85" i="71"/>
  <c r="F81" i="71"/>
  <c r="F80" i="71"/>
  <c r="E80" i="71"/>
  <c r="F79" i="71"/>
  <c r="E79" i="71"/>
  <c r="F78" i="71"/>
  <c r="E78" i="71"/>
  <c r="F77" i="71"/>
  <c r="E77" i="71"/>
  <c r="F76" i="71"/>
  <c r="E76" i="71"/>
  <c r="F72" i="71"/>
  <c r="F71" i="71"/>
  <c r="E71" i="71"/>
  <c r="F70" i="71"/>
  <c r="E70" i="71"/>
  <c r="F69" i="71"/>
  <c r="E69" i="71"/>
  <c r="F68" i="71"/>
  <c r="E68" i="71"/>
  <c r="F64" i="71"/>
  <c r="F63" i="71"/>
  <c r="E63" i="71"/>
  <c r="F62" i="71"/>
  <c r="E62" i="71"/>
  <c r="F61" i="71"/>
  <c r="E61" i="71"/>
  <c r="F60" i="71"/>
  <c r="E60" i="71"/>
  <c r="F56" i="71"/>
  <c r="F55" i="71"/>
  <c r="E55" i="71"/>
  <c r="F54" i="71"/>
  <c r="E54" i="71"/>
  <c r="F53" i="71"/>
  <c r="E53" i="71"/>
  <c r="F52" i="71"/>
  <c r="E52" i="71"/>
  <c r="F43" i="71"/>
  <c r="F42" i="71"/>
  <c r="E42" i="71"/>
  <c r="F41" i="71"/>
  <c r="E41" i="71"/>
  <c r="F40" i="71"/>
  <c r="E40" i="71"/>
  <c r="F39" i="71"/>
  <c r="E39" i="71"/>
  <c r="F35" i="71"/>
  <c r="F34" i="71"/>
  <c r="E34" i="71"/>
  <c r="F33" i="71"/>
  <c r="E33" i="71"/>
  <c r="F32" i="71"/>
  <c r="E32" i="71"/>
  <c r="F31" i="71"/>
  <c r="E31" i="71"/>
  <c r="F27" i="71"/>
  <c r="F26" i="71"/>
  <c r="E26" i="71"/>
  <c r="F25" i="71"/>
  <c r="E25" i="71"/>
  <c r="F24" i="71"/>
  <c r="E24" i="71"/>
  <c r="F23" i="71"/>
  <c r="E23" i="71"/>
  <c r="F19" i="71"/>
  <c r="F18" i="71"/>
  <c r="E18" i="71"/>
  <c r="F17" i="71"/>
  <c r="E17" i="71"/>
  <c r="B17" i="71"/>
  <c r="F16" i="71"/>
  <c r="E16" i="71"/>
  <c r="E6" i="71"/>
  <c r="B3" i="71"/>
  <c r="G42" i="151"/>
  <c r="G41" i="151"/>
  <c r="G40" i="151"/>
  <c r="M26" i="151"/>
  <c r="H24" i="151"/>
  <c r="M23" i="151"/>
  <c r="H23" i="151"/>
  <c r="M22" i="151"/>
  <c r="H22" i="151"/>
  <c r="M21" i="151"/>
  <c r="H21" i="151"/>
  <c r="M20" i="151"/>
  <c r="H20" i="151"/>
  <c r="M19" i="151"/>
  <c r="H19" i="151"/>
  <c r="M18" i="151"/>
  <c r="H18" i="151"/>
  <c r="M17" i="151"/>
  <c r="H17" i="151"/>
  <c r="M16" i="151"/>
  <c r="H16" i="151"/>
  <c r="M15" i="151"/>
  <c r="H15" i="151"/>
  <c r="M14" i="151"/>
  <c r="H14" i="151"/>
  <c r="M13" i="151"/>
  <c r="H13" i="151"/>
  <c r="M12" i="151"/>
  <c r="H12" i="151"/>
  <c r="M11" i="151"/>
  <c r="H11" i="151"/>
  <c r="M10" i="151"/>
  <c r="H10" i="151"/>
  <c r="M9" i="151"/>
  <c r="H9" i="151"/>
  <c r="M6" i="151"/>
  <c r="H26" i="151" s="1"/>
  <c r="I6" i="151"/>
  <c r="G6" i="151"/>
  <c r="A6" i="151"/>
  <c r="K5" i="151"/>
  <c r="J5" i="151"/>
  <c r="H5" i="151"/>
  <c r="G42" i="150"/>
  <c r="G41" i="150"/>
  <c r="G40" i="150"/>
  <c r="M26" i="150"/>
  <c r="H24" i="150"/>
  <c r="M23" i="150"/>
  <c r="H23" i="150"/>
  <c r="M22" i="150"/>
  <c r="H22" i="150"/>
  <c r="M21" i="150"/>
  <c r="H21" i="150"/>
  <c r="M20" i="150"/>
  <c r="H20" i="150"/>
  <c r="M19" i="150"/>
  <c r="H19" i="150"/>
  <c r="M18" i="150"/>
  <c r="H18" i="150"/>
  <c r="M17" i="150"/>
  <c r="H17" i="150"/>
  <c r="M16" i="150"/>
  <c r="H16" i="150"/>
  <c r="M15" i="150"/>
  <c r="H15" i="150"/>
  <c r="M14" i="150"/>
  <c r="H14" i="150"/>
  <c r="M13" i="150"/>
  <c r="H13" i="150"/>
  <c r="M12" i="150"/>
  <c r="H12" i="150"/>
  <c r="M11" i="150"/>
  <c r="H11" i="150"/>
  <c r="M10" i="150"/>
  <c r="H10" i="150"/>
  <c r="M9" i="150"/>
  <c r="H9" i="150"/>
  <c r="M6" i="150"/>
  <c r="H26" i="150" s="1"/>
  <c r="I6" i="150"/>
  <c r="G6" i="150"/>
  <c r="A6" i="150"/>
  <c r="K5" i="150"/>
  <c r="J5" i="150"/>
  <c r="H5" i="150"/>
  <c r="G42" i="149"/>
  <c r="G41" i="149"/>
  <c r="G40" i="149"/>
  <c r="M26" i="149"/>
  <c r="H24" i="149"/>
  <c r="M23" i="149"/>
  <c r="H23" i="149"/>
  <c r="M22" i="149"/>
  <c r="H22" i="149"/>
  <c r="M21" i="149"/>
  <c r="H21" i="149"/>
  <c r="M20" i="149"/>
  <c r="H20" i="149"/>
  <c r="M19" i="149"/>
  <c r="H19" i="149"/>
  <c r="M18" i="149"/>
  <c r="H18" i="149"/>
  <c r="M17" i="149"/>
  <c r="H17" i="149"/>
  <c r="M16" i="149"/>
  <c r="H16" i="149"/>
  <c r="M15" i="149"/>
  <c r="H15" i="149"/>
  <c r="M14" i="149"/>
  <c r="H14" i="149"/>
  <c r="M13" i="149"/>
  <c r="H13" i="149"/>
  <c r="M12" i="149"/>
  <c r="H12" i="149"/>
  <c r="M11" i="149"/>
  <c r="H11" i="149"/>
  <c r="M10" i="149"/>
  <c r="H10" i="149"/>
  <c r="M9" i="149"/>
  <c r="H9" i="149"/>
  <c r="M6" i="149"/>
  <c r="H26" i="149" s="1"/>
  <c r="I6" i="149"/>
  <c r="G6" i="149"/>
  <c r="A6" i="149"/>
  <c r="K5" i="149"/>
  <c r="J5" i="149"/>
  <c r="H5" i="149"/>
  <c r="G42" i="148"/>
  <c r="G41" i="148"/>
  <c r="G40" i="148"/>
  <c r="M26" i="148"/>
  <c r="H24" i="148"/>
  <c r="M23" i="148"/>
  <c r="H23" i="148"/>
  <c r="M22" i="148"/>
  <c r="H22" i="148"/>
  <c r="M21" i="148"/>
  <c r="H21" i="148"/>
  <c r="M20" i="148"/>
  <c r="H20" i="148"/>
  <c r="M19" i="148"/>
  <c r="H19" i="148"/>
  <c r="M18" i="148"/>
  <c r="H18" i="148"/>
  <c r="M17" i="148"/>
  <c r="H17" i="148"/>
  <c r="M16" i="148"/>
  <c r="H16" i="148"/>
  <c r="M15" i="148"/>
  <c r="H15" i="148"/>
  <c r="M14" i="148"/>
  <c r="H14" i="148"/>
  <c r="M13" i="148"/>
  <c r="H13" i="148"/>
  <c r="M12" i="148"/>
  <c r="H12" i="148"/>
  <c r="M11" i="148"/>
  <c r="H11" i="148"/>
  <c r="M10" i="148"/>
  <c r="H10" i="148"/>
  <c r="M9" i="148"/>
  <c r="H9" i="148"/>
  <c r="M6" i="148"/>
  <c r="H26" i="148" s="1"/>
  <c r="I6" i="148"/>
  <c r="G6" i="148"/>
  <c r="A6" i="148"/>
  <c r="K5" i="148"/>
  <c r="J5" i="148"/>
  <c r="H5" i="148"/>
  <c r="G42" i="147"/>
  <c r="G41" i="147"/>
  <c r="G40" i="147"/>
  <c r="M26" i="147"/>
  <c r="H24" i="147"/>
  <c r="M23" i="147"/>
  <c r="H23" i="147"/>
  <c r="M22" i="147"/>
  <c r="H22" i="147"/>
  <c r="M21" i="147"/>
  <c r="H21" i="147"/>
  <c r="M20" i="147"/>
  <c r="H20" i="147"/>
  <c r="M19" i="147"/>
  <c r="H19" i="147"/>
  <c r="M18" i="147"/>
  <c r="H18" i="147"/>
  <c r="M17" i="147"/>
  <c r="H17" i="147"/>
  <c r="M16" i="147"/>
  <c r="H16" i="147"/>
  <c r="M15" i="147"/>
  <c r="H15" i="147"/>
  <c r="M14" i="147"/>
  <c r="H14" i="147"/>
  <c r="M13" i="147"/>
  <c r="H13" i="147"/>
  <c r="M12" i="147"/>
  <c r="H12" i="147"/>
  <c r="M11" i="147"/>
  <c r="H11" i="147"/>
  <c r="M10" i="147"/>
  <c r="H10" i="147"/>
  <c r="M9" i="147"/>
  <c r="H9" i="147"/>
  <c r="M6" i="147"/>
  <c r="H26" i="147" s="1"/>
  <c r="I6" i="147"/>
  <c r="G6" i="147"/>
  <c r="A6" i="147"/>
  <c r="K5" i="147"/>
  <c r="J5" i="147"/>
  <c r="H5" i="147"/>
  <c r="G42" i="145"/>
  <c r="G41" i="145"/>
  <c r="G40" i="145"/>
  <c r="M26" i="145"/>
  <c r="H24" i="145"/>
  <c r="M23" i="145"/>
  <c r="H23" i="145"/>
  <c r="M22" i="145"/>
  <c r="H22" i="145"/>
  <c r="M21" i="145"/>
  <c r="H21" i="145"/>
  <c r="M20" i="145"/>
  <c r="H20" i="145"/>
  <c r="M19" i="145"/>
  <c r="H19" i="145"/>
  <c r="M18" i="145"/>
  <c r="H18" i="145"/>
  <c r="M17" i="145"/>
  <c r="H17" i="145"/>
  <c r="M16" i="145"/>
  <c r="H16" i="145"/>
  <c r="M15" i="145"/>
  <c r="H15" i="145"/>
  <c r="M14" i="145"/>
  <c r="H14" i="145"/>
  <c r="M13" i="145"/>
  <c r="H13" i="145"/>
  <c r="M12" i="145"/>
  <c r="H12" i="145"/>
  <c r="M11" i="145"/>
  <c r="H11" i="145"/>
  <c r="M10" i="145"/>
  <c r="H10" i="145"/>
  <c r="M9" i="145"/>
  <c r="H9" i="145"/>
  <c r="M6" i="145"/>
  <c r="H26" i="145" s="1"/>
  <c r="I6" i="145"/>
  <c r="G6" i="145"/>
  <c r="A6" i="145"/>
  <c r="K5" i="145"/>
  <c r="J5" i="145"/>
  <c r="H5" i="145"/>
  <c r="G42" i="144"/>
  <c r="G41" i="144"/>
  <c r="G40" i="144"/>
  <c r="M26" i="144"/>
  <c r="H24" i="144"/>
  <c r="M23" i="144"/>
  <c r="H23" i="144"/>
  <c r="M22" i="144"/>
  <c r="H22" i="144"/>
  <c r="M21" i="144"/>
  <c r="H21" i="144"/>
  <c r="M20" i="144"/>
  <c r="H20" i="144"/>
  <c r="M19" i="144"/>
  <c r="H19" i="144"/>
  <c r="M18" i="144"/>
  <c r="H18" i="144"/>
  <c r="M17" i="144"/>
  <c r="H17" i="144"/>
  <c r="M16" i="144"/>
  <c r="H16" i="144"/>
  <c r="M15" i="144"/>
  <c r="H15" i="144"/>
  <c r="M14" i="144"/>
  <c r="H14" i="144"/>
  <c r="M13" i="144"/>
  <c r="H13" i="144"/>
  <c r="M12" i="144"/>
  <c r="H12" i="144"/>
  <c r="M11" i="144"/>
  <c r="H11" i="144"/>
  <c r="M10" i="144"/>
  <c r="H10" i="144"/>
  <c r="M9" i="144"/>
  <c r="H9" i="144"/>
  <c r="M6" i="144"/>
  <c r="H26" i="144" s="1"/>
  <c r="I6" i="144"/>
  <c r="G6" i="144"/>
  <c r="A6" i="144"/>
  <c r="K5" i="144"/>
  <c r="J5" i="144"/>
  <c r="H5" i="144"/>
  <c r="G42" i="143"/>
  <c r="G41" i="143"/>
  <c r="G40" i="143"/>
  <c r="M26" i="143"/>
  <c r="H24" i="143"/>
  <c r="M23" i="143"/>
  <c r="H23" i="143"/>
  <c r="M22" i="143"/>
  <c r="H22" i="143"/>
  <c r="M21" i="143"/>
  <c r="H21" i="143"/>
  <c r="M20" i="143"/>
  <c r="H20" i="143"/>
  <c r="M19" i="143"/>
  <c r="H19" i="143"/>
  <c r="M18" i="143"/>
  <c r="H18" i="143"/>
  <c r="M17" i="143"/>
  <c r="H17" i="143"/>
  <c r="M16" i="143"/>
  <c r="H16" i="143"/>
  <c r="M15" i="143"/>
  <c r="H15" i="143"/>
  <c r="M14" i="143"/>
  <c r="H14" i="143"/>
  <c r="M13" i="143"/>
  <c r="H13" i="143"/>
  <c r="M12" i="143"/>
  <c r="H12" i="143"/>
  <c r="M11" i="143"/>
  <c r="H11" i="143"/>
  <c r="M10" i="143"/>
  <c r="H10" i="143"/>
  <c r="M9" i="143"/>
  <c r="H9" i="143"/>
  <c r="M6" i="143"/>
  <c r="H26" i="143" s="1"/>
  <c r="I6" i="143"/>
  <c r="G6" i="143"/>
  <c r="A6" i="143"/>
  <c r="K5" i="143"/>
  <c r="J5" i="143"/>
  <c r="H5" i="143"/>
  <c r="G42" i="142"/>
  <c r="G41" i="142"/>
  <c r="G40" i="142"/>
  <c r="M26" i="142"/>
  <c r="H24" i="142"/>
  <c r="M23" i="142"/>
  <c r="H23" i="142"/>
  <c r="M22" i="142"/>
  <c r="H22" i="142"/>
  <c r="M21" i="142"/>
  <c r="H21" i="142"/>
  <c r="M20" i="142"/>
  <c r="H20" i="142"/>
  <c r="M19" i="142"/>
  <c r="H19" i="142"/>
  <c r="M18" i="142"/>
  <c r="H18" i="142"/>
  <c r="M17" i="142"/>
  <c r="H17" i="142"/>
  <c r="M16" i="142"/>
  <c r="H16" i="142"/>
  <c r="M15" i="142"/>
  <c r="H15" i="142"/>
  <c r="M14" i="142"/>
  <c r="H14" i="142"/>
  <c r="M13" i="142"/>
  <c r="H13" i="142"/>
  <c r="M12" i="142"/>
  <c r="H12" i="142"/>
  <c r="M11" i="142"/>
  <c r="H11" i="142"/>
  <c r="M10" i="142"/>
  <c r="H10" i="142"/>
  <c r="M9" i="142"/>
  <c r="H9" i="142"/>
  <c r="M6" i="142"/>
  <c r="H26" i="142" s="1"/>
  <c r="I6" i="142"/>
  <c r="G6" i="142"/>
  <c r="A6" i="142"/>
  <c r="K5" i="142"/>
  <c r="J5" i="142"/>
  <c r="H5" i="142"/>
  <c r="G42" i="141"/>
  <c r="G41" i="141"/>
  <c r="G40" i="141"/>
  <c r="M26" i="141"/>
  <c r="H24" i="141"/>
  <c r="M23" i="141"/>
  <c r="H23" i="141"/>
  <c r="M22" i="141"/>
  <c r="H22" i="141"/>
  <c r="M21" i="141"/>
  <c r="H21" i="141"/>
  <c r="M20" i="141"/>
  <c r="H20" i="141"/>
  <c r="M19" i="141"/>
  <c r="H19" i="141"/>
  <c r="M18" i="141"/>
  <c r="H18" i="141"/>
  <c r="M17" i="141"/>
  <c r="H17" i="141"/>
  <c r="M16" i="141"/>
  <c r="H16" i="141"/>
  <c r="M15" i="141"/>
  <c r="H15" i="141"/>
  <c r="M14" i="141"/>
  <c r="H14" i="141"/>
  <c r="M13" i="141"/>
  <c r="H13" i="141"/>
  <c r="M12" i="141"/>
  <c r="H12" i="141"/>
  <c r="M11" i="141"/>
  <c r="H11" i="141"/>
  <c r="M10" i="141"/>
  <c r="H10" i="141"/>
  <c r="M9" i="141"/>
  <c r="H9" i="141"/>
  <c r="M6" i="141"/>
  <c r="H26" i="141" s="1"/>
  <c r="I6" i="141"/>
  <c r="G6" i="141"/>
  <c r="A6" i="141"/>
  <c r="K5" i="141"/>
  <c r="J5" i="141"/>
  <c r="H5" i="141"/>
  <c r="G42" i="140"/>
  <c r="G41" i="140"/>
  <c r="G40" i="140"/>
  <c r="M26" i="140"/>
  <c r="H24" i="140"/>
  <c r="M23" i="140"/>
  <c r="H23" i="140"/>
  <c r="M22" i="140"/>
  <c r="H22" i="140"/>
  <c r="M21" i="140"/>
  <c r="H21" i="140"/>
  <c r="M20" i="140"/>
  <c r="H20" i="140"/>
  <c r="M19" i="140"/>
  <c r="H19" i="140"/>
  <c r="M18" i="140"/>
  <c r="H18" i="140"/>
  <c r="M17" i="140"/>
  <c r="H17" i="140"/>
  <c r="M16" i="140"/>
  <c r="H16" i="140"/>
  <c r="M15" i="140"/>
  <c r="H15" i="140"/>
  <c r="M14" i="140"/>
  <c r="H14" i="140"/>
  <c r="M13" i="140"/>
  <c r="H13" i="140"/>
  <c r="M12" i="140"/>
  <c r="H12" i="140"/>
  <c r="M11" i="140"/>
  <c r="H11" i="140"/>
  <c r="M10" i="140"/>
  <c r="H10" i="140"/>
  <c r="M9" i="140"/>
  <c r="H9" i="140"/>
  <c r="M6" i="140"/>
  <c r="H26" i="140" s="1"/>
  <c r="I6" i="140"/>
  <c r="G6" i="140"/>
  <c r="A6" i="140"/>
  <c r="K5" i="140"/>
  <c r="J5" i="140"/>
  <c r="H5" i="140"/>
  <c r="G42" i="139"/>
  <c r="G41" i="139"/>
  <c r="G40" i="139"/>
  <c r="M26" i="139"/>
  <c r="H24" i="139"/>
  <c r="M23" i="139"/>
  <c r="H23" i="139"/>
  <c r="M22" i="139"/>
  <c r="H22" i="139"/>
  <c r="M21" i="139"/>
  <c r="H21" i="139"/>
  <c r="M20" i="139"/>
  <c r="H20" i="139"/>
  <c r="M19" i="139"/>
  <c r="H19" i="139"/>
  <c r="M18" i="139"/>
  <c r="H18" i="139"/>
  <c r="M17" i="139"/>
  <c r="H17" i="139"/>
  <c r="M16" i="139"/>
  <c r="H16" i="139"/>
  <c r="M15" i="139"/>
  <c r="H15" i="139"/>
  <c r="M14" i="139"/>
  <c r="H14" i="139"/>
  <c r="M13" i="139"/>
  <c r="H13" i="139"/>
  <c r="M12" i="139"/>
  <c r="H12" i="139"/>
  <c r="M11" i="139"/>
  <c r="H11" i="139"/>
  <c r="M10" i="139"/>
  <c r="H10" i="139"/>
  <c r="M9" i="139"/>
  <c r="H9" i="139"/>
  <c r="M6" i="139"/>
  <c r="H26" i="139" s="1"/>
  <c r="I6" i="139"/>
  <c r="G6" i="139"/>
  <c r="A6" i="139"/>
  <c r="K5" i="139"/>
  <c r="J5" i="139"/>
  <c r="H5" i="139"/>
  <c r="G42" i="138"/>
  <c r="G41" i="138"/>
  <c r="G40" i="138"/>
  <c r="M26" i="138"/>
  <c r="H24" i="138"/>
  <c r="M23" i="138"/>
  <c r="H23" i="138"/>
  <c r="M22" i="138"/>
  <c r="H22" i="138"/>
  <c r="M21" i="138"/>
  <c r="H21" i="138"/>
  <c r="M20" i="138"/>
  <c r="H20" i="138"/>
  <c r="M19" i="138"/>
  <c r="H19" i="138"/>
  <c r="M18" i="138"/>
  <c r="H18" i="138"/>
  <c r="M17" i="138"/>
  <c r="H17" i="138"/>
  <c r="M16" i="138"/>
  <c r="H16" i="138"/>
  <c r="M15" i="138"/>
  <c r="H15" i="138"/>
  <c r="M14" i="138"/>
  <c r="H14" i="138"/>
  <c r="M13" i="138"/>
  <c r="H13" i="138"/>
  <c r="M12" i="138"/>
  <c r="H12" i="138"/>
  <c r="M11" i="138"/>
  <c r="H11" i="138"/>
  <c r="M10" i="138"/>
  <c r="H10" i="138"/>
  <c r="M9" i="138"/>
  <c r="H9" i="138"/>
  <c r="M6" i="138"/>
  <c r="H26" i="138" s="1"/>
  <c r="I6" i="138"/>
  <c r="G6" i="138"/>
  <c r="A6" i="138"/>
  <c r="K5" i="138"/>
  <c r="J5" i="138"/>
  <c r="H5" i="138"/>
  <c r="G42" i="133"/>
  <c r="G41" i="133"/>
  <c r="G40" i="133"/>
  <c r="M26" i="133"/>
  <c r="H24" i="133"/>
  <c r="M23" i="133"/>
  <c r="H23" i="133"/>
  <c r="M22" i="133"/>
  <c r="H22" i="133"/>
  <c r="M21" i="133"/>
  <c r="H21" i="133"/>
  <c r="M20" i="133"/>
  <c r="H20" i="133"/>
  <c r="M19" i="133"/>
  <c r="H19" i="133"/>
  <c r="M18" i="133"/>
  <c r="H18" i="133"/>
  <c r="M17" i="133"/>
  <c r="H17" i="133"/>
  <c r="M16" i="133"/>
  <c r="H16" i="133"/>
  <c r="M15" i="133"/>
  <c r="H15" i="133"/>
  <c r="M14" i="133"/>
  <c r="H14" i="133"/>
  <c r="M13" i="133"/>
  <c r="H13" i="133"/>
  <c r="M12" i="133"/>
  <c r="H12" i="133"/>
  <c r="M11" i="133"/>
  <c r="H11" i="133"/>
  <c r="M10" i="133"/>
  <c r="H10" i="133"/>
  <c r="M9" i="133"/>
  <c r="H9" i="133"/>
  <c r="M6" i="133"/>
  <c r="H26" i="133" s="1"/>
  <c r="I6" i="133"/>
  <c r="G6" i="133"/>
  <c r="A6" i="133"/>
  <c r="K5" i="133"/>
  <c r="J5" i="133"/>
  <c r="H5" i="133"/>
  <c r="G42" i="132"/>
  <c r="G41" i="132"/>
  <c r="G40" i="132"/>
  <c r="M26" i="132"/>
  <c r="H24" i="132"/>
  <c r="M23" i="132"/>
  <c r="H23" i="132"/>
  <c r="M22" i="132"/>
  <c r="H22" i="132"/>
  <c r="M21" i="132"/>
  <c r="H21" i="132"/>
  <c r="M20" i="132"/>
  <c r="H20" i="132"/>
  <c r="M19" i="132"/>
  <c r="H19" i="132"/>
  <c r="M18" i="132"/>
  <c r="H18" i="132"/>
  <c r="M17" i="132"/>
  <c r="H17" i="132"/>
  <c r="M16" i="132"/>
  <c r="H16" i="132"/>
  <c r="M15" i="132"/>
  <c r="H15" i="132"/>
  <c r="M14" i="132"/>
  <c r="H14" i="132"/>
  <c r="M13" i="132"/>
  <c r="H13" i="132"/>
  <c r="M12" i="132"/>
  <c r="H12" i="132"/>
  <c r="M11" i="132"/>
  <c r="H11" i="132"/>
  <c r="M10" i="132"/>
  <c r="H10" i="132"/>
  <c r="M9" i="132"/>
  <c r="H9" i="132"/>
  <c r="M6" i="132"/>
  <c r="H26" i="132" s="1"/>
  <c r="I6" i="132"/>
  <c r="G6" i="132"/>
  <c r="A6" i="132"/>
  <c r="K5" i="132"/>
  <c r="J5" i="132"/>
  <c r="H5" i="132"/>
  <c r="G42" i="131"/>
  <c r="G41" i="131"/>
  <c r="G40" i="131"/>
  <c r="M26" i="131"/>
  <c r="H24" i="131"/>
  <c r="M23" i="131"/>
  <c r="H23" i="131"/>
  <c r="M22" i="131"/>
  <c r="H22" i="131"/>
  <c r="M21" i="131"/>
  <c r="H21" i="131"/>
  <c r="M20" i="131"/>
  <c r="H20" i="131"/>
  <c r="M19" i="131"/>
  <c r="H19" i="131"/>
  <c r="M18" i="131"/>
  <c r="H18" i="131"/>
  <c r="M17" i="131"/>
  <c r="H17" i="131"/>
  <c r="M16" i="131"/>
  <c r="H16" i="131"/>
  <c r="M15" i="131"/>
  <c r="H15" i="131"/>
  <c r="M14" i="131"/>
  <c r="H14" i="131"/>
  <c r="M13" i="131"/>
  <c r="H13" i="131"/>
  <c r="M12" i="131"/>
  <c r="H12" i="131"/>
  <c r="M11" i="131"/>
  <c r="H11" i="131"/>
  <c r="M10" i="131"/>
  <c r="H10" i="131"/>
  <c r="M9" i="131"/>
  <c r="H9" i="131"/>
  <c r="M6" i="131"/>
  <c r="H26" i="131" s="1"/>
  <c r="I6" i="131"/>
  <c r="G6" i="131"/>
  <c r="A6" i="131"/>
  <c r="K5" i="131"/>
  <c r="J5" i="131"/>
  <c r="H5" i="131"/>
  <c r="G42" i="130"/>
  <c r="G41" i="130"/>
  <c r="G40" i="130"/>
  <c r="M26" i="130"/>
  <c r="H24" i="130"/>
  <c r="M23" i="130"/>
  <c r="H23" i="130"/>
  <c r="M22" i="130"/>
  <c r="H22" i="130"/>
  <c r="M21" i="130"/>
  <c r="H21" i="130"/>
  <c r="M20" i="130"/>
  <c r="H20" i="130"/>
  <c r="M19" i="130"/>
  <c r="H19" i="130"/>
  <c r="M18" i="130"/>
  <c r="H18" i="130"/>
  <c r="M17" i="130"/>
  <c r="H17" i="130"/>
  <c r="M16" i="130"/>
  <c r="H16" i="130"/>
  <c r="M15" i="130"/>
  <c r="H15" i="130"/>
  <c r="M14" i="130"/>
  <c r="H14" i="130"/>
  <c r="M13" i="130"/>
  <c r="H13" i="130"/>
  <c r="M12" i="130"/>
  <c r="H12" i="130"/>
  <c r="M11" i="130"/>
  <c r="H11" i="130"/>
  <c r="M10" i="130"/>
  <c r="H10" i="130"/>
  <c r="M9" i="130"/>
  <c r="H9" i="130"/>
  <c r="M6" i="130"/>
  <c r="H26" i="130" s="1"/>
  <c r="I6" i="130"/>
  <c r="G6" i="130"/>
  <c r="A6" i="130"/>
  <c r="K5" i="130"/>
  <c r="J5" i="130"/>
  <c r="H5" i="130"/>
  <c r="G42" i="129"/>
  <c r="G41" i="129"/>
  <c r="G40" i="129"/>
  <c r="M26" i="129"/>
  <c r="H24" i="129"/>
  <c r="M23" i="129"/>
  <c r="H23" i="129"/>
  <c r="M22" i="129"/>
  <c r="H22" i="129"/>
  <c r="M21" i="129"/>
  <c r="H21" i="129"/>
  <c r="M20" i="129"/>
  <c r="H20" i="129"/>
  <c r="M19" i="129"/>
  <c r="H19" i="129"/>
  <c r="M18" i="129"/>
  <c r="H18" i="129"/>
  <c r="M17" i="129"/>
  <c r="H17" i="129"/>
  <c r="M16" i="129"/>
  <c r="H16" i="129"/>
  <c r="M15" i="129"/>
  <c r="H15" i="129"/>
  <c r="M14" i="129"/>
  <c r="H14" i="129"/>
  <c r="M13" i="129"/>
  <c r="H13" i="129"/>
  <c r="M12" i="129"/>
  <c r="H12" i="129"/>
  <c r="M11" i="129"/>
  <c r="H11" i="129"/>
  <c r="M10" i="129"/>
  <c r="H10" i="129"/>
  <c r="M9" i="129"/>
  <c r="H9" i="129"/>
  <c r="M6" i="129"/>
  <c r="H26" i="129" s="1"/>
  <c r="I6" i="129"/>
  <c r="G6" i="129"/>
  <c r="A6" i="129"/>
  <c r="K5" i="129"/>
  <c r="J5" i="129"/>
  <c r="H5" i="129"/>
  <c r="G42" i="127"/>
  <c r="G41" i="127"/>
  <c r="G40" i="127"/>
  <c r="M26" i="127"/>
  <c r="H24" i="127"/>
  <c r="M23" i="127"/>
  <c r="H23" i="127"/>
  <c r="M22" i="127"/>
  <c r="H22" i="127"/>
  <c r="M21" i="127"/>
  <c r="H21" i="127"/>
  <c r="M20" i="127"/>
  <c r="H20" i="127"/>
  <c r="M19" i="127"/>
  <c r="H19" i="127"/>
  <c r="M18" i="127"/>
  <c r="H18" i="127"/>
  <c r="M17" i="127"/>
  <c r="H17" i="127"/>
  <c r="M16" i="127"/>
  <c r="H16" i="127"/>
  <c r="M15" i="127"/>
  <c r="H15" i="127"/>
  <c r="M14" i="127"/>
  <c r="H14" i="127"/>
  <c r="M13" i="127"/>
  <c r="H13" i="127"/>
  <c r="M12" i="127"/>
  <c r="H12" i="127"/>
  <c r="M11" i="127"/>
  <c r="H11" i="127"/>
  <c r="M10" i="127"/>
  <c r="H10" i="127"/>
  <c r="M9" i="127"/>
  <c r="H9" i="127"/>
  <c r="M6" i="127"/>
  <c r="H26" i="127" s="1"/>
  <c r="I6" i="127"/>
  <c r="G6" i="127"/>
  <c r="A6" i="127"/>
  <c r="K5" i="127"/>
  <c r="J5" i="127"/>
  <c r="H5" i="127"/>
  <c r="G42" i="126"/>
  <c r="G41" i="126"/>
  <c r="G40" i="126"/>
  <c r="M26" i="126"/>
  <c r="H24" i="126"/>
  <c r="M23" i="126"/>
  <c r="H23" i="126"/>
  <c r="M22" i="126"/>
  <c r="H22" i="126"/>
  <c r="M21" i="126"/>
  <c r="H21" i="126"/>
  <c r="M20" i="126"/>
  <c r="H20" i="126"/>
  <c r="M19" i="126"/>
  <c r="H19" i="126"/>
  <c r="M18" i="126"/>
  <c r="H18" i="126"/>
  <c r="M17" i="126"/>
  <c r="H17" i="126"/>
  <c r="M16" i="126"/>
  <c r="H16" i="126"/>
  <c r="M15" i="126"/>
  <c r="H15" i="126"/>
  <c r="M14" i="126"/>
  <c r="H14" i="126"/>
  <c r="M13" i="126"/>
  <c r="H13" i="126"/>
  <c r="M12" i="126"/>
  <c r="H12" i="126"/>
  <c r="M11" i="126"/>
  <c r="H11" i="126"/>
  <c r="M10" i="126"/>
  <c r="H10" i="126"/>
  <c r="M9" i="126"/>
  <c r="H9" i="126"/>
  <c r="M6" i="126"/>
  <c r="H26" i="126" s="1"/>
  <c r="I6" i="126"/>
  <c r="G6" i="126"/>
  <c r="A6" i="126"/>
  <c r="K5" i="126"/>
  <c r="J5" i="126"/>
  <c r="H5" i="126"/>
  <c r="G42" i="125"/>
  <c r="G41" i="125"/>
  <c r="G40" i="125"/>
  <c r="M26" i="125"/>
  <c r="H24" i="125"/>
  <c r="M23" i="125"/>
  <c r="H23" i="125"/>
  <c r="M22" i="125"/>
  <c r="H22" i="125"/>
  <c r="M21" i="125"/>
  <c r="H21" i="125"/>
  <c r="M20" i="125"/>
  <c r="H20" i="125"/>
  <c r="M19" i="125"/>
  <c r="H19" i="125"/>
  <c r="M18" i="125"/>
  <c r="H18" i="125"/>
  <c r="M17" i="125"/>
  <c r="H17" i="125"/>
  <c r="M16" i="125"/>
  <c r="H16" i="125"/>
  <c r="M15" i="125"/>
  <c r="H15" i="125"/>
  <c r="M14" i="125"/>
  <c r="H14" i="125"/>
  <c r="M13" i="125"/>
  <c r="H13" i="125"/>
  <c r="M12" i="125"/>
  <c r="H12" i="125"/>
  <c r="M11" i="125"/>
  <c r="H11" i="125"/>
  <c r="M10" i="125"/>
  <c r="H10" i="125"/>
  <c r="M9" i="125"/>
  <c r="H9" i="125"/>
  <c r="M6" i="125"/>
  <c r="H26" i="125" s="1"/>
  <c r="I6" i="125"/>
  <c r="G6" i="125"/>
  <c r="A6" i="125"/>
  <c r="K5" i="125"/>
  <c r="J5" i="125"/>
  <c r="H5" i="125"/>
  <c r="G42" i="121"/>
  <c r="G41" i="121"/>
  <c r="G40" i="121"/>
  <c r="M26" i="121"/>
  <c r="H24" i="121"/>
  <c r="M23" i="121"/>
  <c r="H23" i="121"/>
  <c r="M22" i="121"/>
  <c r="H22" i="121"/>
  <c r="M21" i="121"/>
  <c r="H21" i="121"/>
  <c r="M20" i="121"/>
  <c r="H20" i="121"/>
  <c r="M19" i="121"/>
  <c r="H19" i="121"/>
  <c r="M18" i="121"/>
  <c r="H18" i="121"/>
  <c r="M17" i="121"/>
  <c r="H17" i="121"/>
  <c r="M16" i="121"/>
  <c r="H16" i="121"/>
  <c r="M15" i="121"/>
  <c r="H15" i="121"/>
  <c r="M14" i="121"/>
  <c r="H14" i="121"/>
  <c r="M13" i="121"/>
  <c r="H13" i="121"/>
  <c r="M12" i="121"/>
  <c r="H12" i="121"/>
  <c r="M11" i="121"/>
  <c r="H11" i="121"/>
  <c r="M10" i="121"/>
  <c r="H10" i="121"/>
  <c r="M9" i="121"/>
  <c r="H9" i="121"/>
  <c r="M6" i="121"/>
  <c r="H26" i="121" s="1"/>
  <c r="I6" i="121"/>
  <c r="G6" i="121"/>
  <c r="A6" i="121"/>
  <c r="K5" i="121"/>
  <c r="J5" i="121"/>
  <c r="H5" i="121"/>
  <c r="G42" i="120"/>
  <c r="G41" i="120"/>
  <c r="G40" i="120"/>
  <c r="M26" i="120"/>
  <c r="H24" i="120"/>
  <c r="M23" i="120"/>
  <c r="H23" i="120"/>
  <c r="M22" i="120"/>
  <c r="H22" i="120"/>
  <c r="M21" i="120"/>
  <c r="H21" i="120"/>
  <c r="M20" i="120"/>
  <c r="H20" i="120"/>
  <c r="M19" i="120"/>
  <c r="H19" i="120"/>
  <c r="M18" i="120"/>
  <c r="H18" i="120"/>
  <c r="M17" i="120"/>
  <c r="H17" i="120"/>
  <c r="M16" i="120"/>
  <c r="H16" i="120"/>
  <c r="M15" i="120"/>
  <c r="H15" i="120"/>
  <c r="M14" i="120"/>
  <c r="H14" i="120"/>
  <c r="M13" i="120"/>
  <c r="H13" i="120"/>
  <c r="M12" i="120"/>
  <c r="H12" i="120"/>
  <c r="M11" i="120"/>
  <c r="H11" i="120"/>
  <c r="M10" i="120"/>
  <c r="H10" i="120"/>
  <c r="M9" i="120"/>
  <c r="H9" i="120"/>
  <c r="M6" i="120"/>
  <c r="H26" i="120" s="1"/>
  <c r="I6" i="120"/>
  <c r="G6" i="120"/>
  <c r="A6" i="120"/>
  <c r="K5" i="120"/>
  <c r="J5" i="120"/>
  <c r="H5" i="120"/>
  <c r="G42" i="119"/>
  <c r="G41" i="119"/>
  <c r="G40" i="119"/>
  <c r="M26" i="119"/>
  <c r="H24" i="119"/>
  <c r="M23" i="119"/>
  <c r="H23" i="119"/>
  <c r="M22" i="119"/>
  <c r="H22" i="119"/>
  <c r="M21" i="119"/>
  <c r="H21" i="119"/>
  <c r="M20" i="119"/>
  <c r="H20" i="119"/>
  <c r="M19" i="119"/>
  <c r="H19" i="119"/>
  <c r="M18" i="119"/>
  <c r="H18" i="119"/>
  <c r="M17" i="119"/>
  <c r="H17" i="119"/>
  <c r="M16" i="119"/>
  <c r="H16" i="119"/>
  <c r="M15" i="119"/>
  <c r="H15" i="119"/>
  <c r="M14" i="119"/>
  <c r="H14" i="119"/>
  <c r="M13" i="119"/>
  <c r="H13" i="119"/>
  <c r="M12" i="119"/>
  <c r="H12" i="119"/>
  <c r="M11" i="119"/>
  <c r="H11" i="119"/>
  <c r="M10" i="119"/>
  <c r="H10" i="119"/>
  <c r="M9" i="119"/>
  <c r="H9" i="119"/>
  <c r="M6" i="119"/>
  <c r="H26" i="119" s="1"/>
  <c r="I6" i="119"/>
  <c r="G6" i="119"/>
  <c r="A6" i="119"/>
  <c r="K5" i="119"/>
  <c r="J5" i="119"/>
  <c r="H5" i="11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<sst xmlns="http://schemas.openxmlformats.org/spreadsheetml/2006/main" count="2058" uniqueCount="139">
  <si>
    <t>MEMORIA DE CANTIDADES DE OBRAS</t>
  </si>
  <si>
    <t>DEPARTAMENTO DE BOLIVAR</t>
  </si>
  <si>
    <t>CORREGIMIENTO DE CAUSADO, JURISDICCION DEL MUNICIPIO DE MARGARITA</t>
  </si>
  <si>
    <t>OBJETO DEL PROYECTO</t>
  </si>
  <si>
    <t xml:space="preserve">CAPITULO </t>
  </si>
  <si>
    <t xml:space="preserve">ITEM </t>
  </si>
  <si>
    <t>UNIDAD</t>
  </si>
  <si>
    <t xml:space="preserve">LOCALIZACION </t>
  </si>
  <si>
    <t>DESCRIPCION / ELEMENTO / AREA</t>
  </si>
  <si>
    <t>CANTIDAD</t>
  </si>
  <si>
    <t>LONGITUD</t>
  </si>
  <si>
    <t xml:space="preserve">ANCHO </t>
  </si>
  <si>
    <t>ALTO</t>
  </si>
  <si>
    <t>SUB TOTAL</t>
  </si>
  <si>
    <t>GRAFICA / ESQUEMA</t>
  </si>
  <si>
    <t>TOTAL CANTIDAD</t>
  </si>
  <si>
    <t>OBSERVACIONES;</t>
  </si>
  <si>
    <t>Planos:</t>
  </si>
  <si>
    <t>Informe:</t>
  </si>
  <si>
    <t>MORTEROS Y CONCRETOS 2023</t>
  </si>
  <si>
    <t>unitario</t>
  </si>
  <si>
    <t xml:space="preserve">Bulto </t>
  </si>
  <si>
    <t>Cemento Gris</t>
  </si>
  <si>
    <t>kg</t>
  </si>
  <si>
    <t>Arena de peña</t>
  </si>
  <si>
    <t>m³</t>
  </si>
  <si>
    <t>Arena Lavada de rio</t>
  </si>
  <si>
    <t>Grava triturada Ø max 3/4"</t>
  </si>
  <si>
    <t>Agua</t>
  </si>
  <si>
    <t>L</t>
  </si>
  <si>
    <t>Impermeabilizante para Concreto</t>
  </si>
  <si>
    <t>Impermeabilizante para Mortero</t>
  </si>
  <si>
    <t xml:space="preserve">mortero 1:4 </t>
  </si>
  <si>
    <t>material</t>
  </si>
  <si>
    <t>Unidad</t>
  </si>
  <si>
    <t>Cantidad</t>
  </si>
  <si>
    <t>Valor unitario</t>
  </si>
  <si>
    <t>Valor parcial</t>
  </si>
  <si>
    <t>Cemento</t>
  </si>
  <si>
    <t xml:space="preserve">Agua </t>
  </si>
  <si>
    <t>Total</t>
  </si>
  <si>
    <t xml:space="preserve">mortero Impermeabilizado 1:4 </t>
  </si>
  <si>
    <t>Arena de Peña</t>
  </si>
  <si>
    <t>Concreto 4000 psi</t>
  </si>
  <si>
    <t>280 kg/cm²</t>
  </si>
  <si>
    <t>Cemento kg</t>
  </si>
  <si>
    <t>Arena lavada de rio</t>
  </si>
  <si>
    <t>Grava</t>
  </si>
  <si>
    <t>Agua Lt</t>
  </si>
  <si>
    <t>Concreto 3500 psi</t>
  </si>
  <si>
    <t>246  kg/cm²</t>
  </si>
  <si>
    <t>Concreto 3000 psi</t>
  </si>
  <si>
    <t>210  kg/cm²</t>
  </si>
  <si>
    <t>Concreto 2500 psi</t>
  </si>
  <si>
    <t>175  kg/cm²</t>
  </si>
  <si>
    <t>Concreto 2000 psi</t>
  </si>
  <si>
    <t>140  kg/cm²</t>
  </si>
  <si>
    <t>Concreto Impermeabilizado de 3500 psi</t>
  </si>
  <si>
    <t>Concreto Impermeabilizado de 4000 psi</t>
  </si>
  <si>
    <t>ANÁLISIS DE PRECIO UNITARIO</t>
  </si>
  <si>
    <t xml:space="preserve">UNIDAD: </t>
  </si>
  <si>
    <t>CAPITULO</t>
  </si>
  <si>
    <t>ITEM</t>
  </si>
  <si>
    <t>EQUIPOS</t>
  </si>
  <si>
    <t>I. EQUIPO</t>
  </si>
  <si>
    <t>EQUIPO:</t>
  </si>
  <si>
    <t>Astilladora de madera para triturar, potencia aproximada 75 HP</t>
  </si>
  <si>
    <t xml:space="preserve">CODIGO </t>
  </si>
  <si>
    <t>DESCRIPCIÓN</t>
  </si>
  <si>
    <t>TIPO</t>
  </si>
  <si>
    <t>TARIFA/HORAD</t>
  </si>
  <si>
    <t>RENDIMIENTO</t>
  </si>
  <si>
    <t>VALOR UNITARIO</t>
  </si>
  <si>
    <t>ID</t>
  </si>
  <si>
    <t>Subtotal Equipo</t>
  </si>
  <si>
    <t>II. MATERIALES EN OBRA</t>
  </si>
  <si>
    <t>MATERIALES</t>
  </si>
  <si>
    <t>CODIGO</t>
  </si>
  <si>
    <t>Acero A-37</t>
  </si>
  <si>
    <t>Subtotal Materiales en Obra</t>
  </si>
  <si>
    <t>III. TRANSPORTES</t>
  </si>
  <si>
    <t>CANT. (1)</t>
  </si>
  <si>
    <t>DISTANCIA (2)</t>
  </si>
  <si>
    <t>TARIFA</t>
  </si>
  <si>
    <t>Transporte de acero</t>
  </si>
  <si>
    <t>Subtotal transportes</t>
  </si>
  <si>
    <t>IV. MANO DE OBRA</t>
  </si>
  <si>
    <t>JORNAL</t>
  </si>
  <si>
    <t>% PRE.</t>
  </si>
  <si>
    <t>JORNAL TOTAL</t>
  </si>
  <si>
    <t>Cuadrilla AA 1 Ay</t>
  </si>
  <si>
    <t>Subtotal mano de obra</t>
  </si>
  <si>
    <t>V. COSTOS DIRECTOS</t>
  </si>
  <si>
    <t xml:space="preserve">FORMATO PROPUETSA ECONÓMICA
</t>
  </si>
  <si>
    <t>OBJETO:</t>
  </si>
  <si>
    <t>RECUPERACION Y CONSERVACIÓN  DE ÁREAS DE IMPORTANCIA ESTRATEGICA DE LA ZONA DE INFLUENCIA DEL COMPLEJO CENAGOSO DE CASCALOA DE MAGANGUÉ, BOLÍVAR</t>
  </si>
  <si>
    <t xml:space="preserve">PRESUPUESTO DE CONSTRUCCION </t>
  </si>
  <si>
    <t>No.</t>
  </si>
  <si>
    <t>ÌTEM DE PAGO</t>
  </si>
  <si>
    <t xml:space="preserve">ESPECIFICACIONES </t>
  </si>
  <si>
    <t>Descripcion</t>
  </si>
  <si>
    <t xml:space="preserve">Unidad </t>
  </si>
  <si>
    <t>Valor Unitario</t>
  </si>
  <si>
    <t>GENERAL 2022</t>
  </si>
  <si>
    <t>PARTICULAR</t>
  </si>
  <si>
    <t>PRELIMINARES Y COMPLEMENTARIAS</t>
  </si>
  <si>
    <t>Realizar el desplazamiento del equipo al sitio de la obra</t>
  </si>
  <si>
    <t>UND</t>
  </si>
  <si>
    <t>Realizar trabajos topográficos y batimétricos para la localización, trazado y replanteo (2 recorridos)</t>
  </si>
  <si>
    <t>MES</t>
  </si>
  <si>
    <t>EXPLANACIONES</t>
  </si>
  <si>
    <t>200-22</t>
  </si>
  <si>
    <t>Retiro de especies invasivas de flora acuática área de caño y ciénaga</t>
  </si>
  <si>
    <t>M2</t>
  </si>
  <si>
    <t>210.1.1</t>
  </si>
  <si>
    <t>210-22</t>
  </si>
  <si>
    <t>Realizar la excavación con maquina en lecho de caños y Ciénegas priorizados para el complejo hídricos de Cascaloa (Magangué)</t>
  </si>
  <si>
    <t>M3</t>
  </si>
  <si>
    <t>220-22</t>
  </si>
  <si>
    <t>Realizar extendida de material de excavación con espesor de 0.50 m</t>
  </si>
  <si>
    <t>SUBBASE,BASE Y AFIRMADOS</t>
  </si>
  <si>
    <t>320-22</t>
  </si>
  <si>
    <t>Realizar talleres de capacitación en educación ambiental y participación comunitaria</t>
  </si>
  <si>
    <t>UN</t>
  </si>
  <si>
    <t xml:space="preserve">COSTO TOTAL OBRA FISICA </t>
  </si>
  <si>
    <t>TOTAL COSTOS DIRECTOS</t>
  </si>
  <si>
    <t>ADMINISTRACIÓN</t>
  </si>
  <si>
    <t>IMPREVISTOS</t>
  </si>
  <si>
    <t>UTILIDAD</t>
  </si>
  <si>
    <t>VALOR TORAL DEL PROYECTO</t>
  </si>
  <si>
    <t>Mezcladora de concreto tipo trompo</t>
  </si>
  <si>
    <t>Emulsion acuosa de parafina para curado de concreto, que evite la pérdida prematura de humedad de concretos y morteros</t>
  </si>
  <si>
    <t>Transporte de concreto</t>
  </si>
  <si>
    <t>Cuadrilla AA  5 Ay</t>
  </si>
  <si>
    <t>Herramienta menor 5% M.O.</t>
  </si>
  <si>
    <t>Compactador manual (saltarín) peso de operación (kg.) 52, fuerza de impacto por golpe (KN) 12</t>
  </si>
  <si>
    <t>Transporte de material de relleno</t>
  </si>
  <si>
    <t>Formaleta</t>
  </si>
  <si>
    <t>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</si>
</sst>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_);[Red]\(&quot;$&quot;#,##0\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 * #,##0.00_ ;_ * \-#,##0.00_ ;_ * &quot;-&quot;??_ ;_ @_ "/>
    <numFmt numFmtId="169" formatCode="_ &quot;$&quot;\ * #,##0.00_ ;_ &quot;$&quot;\ * \-#,##0.00_ ;_ &quot;$&quot;\ * &quot;-&quot;??_ ;_ @_ "/>
    <numFmt numFmtId="171" formatCode="_ [$€-2]\ * #,##0.00_ ;_ [$€-2]\ * \-#,##0.00_ ;_ [$€-2]\ * &quot;-&quot;??_ "/>
    <numFmt numFmtId="172" formatCode="_-[$€-2]* #,##0.00_-;\-[$€-2]* #,##0.00_-;_-[$€-2]* &quot;-&quot;??_-"/>
    <numFmt numFmtId="173" formatCode="_-* #,##0.00\ _€_-;\-* #,##0.00\ _€_-;_-* &quot;-&quot;??\ _€_-;_-@_-"/>
    <numFmt numFmtId="174" formatCode="&quot;$&quot;\ #,##0;[Red]&quot;$&quot;\ \-#,##0"/>
    <numFmt numFmtId="175" formatCode="_ &quot;$&quot;\ * #,##0_ ;_ &quot;$&quot;\ * \-#,##0_ ;_ &quot;$&quot;\ * &quot;-&quot;_ ;_ @_ "/>
    <numFmt numFmtId="176" formatCode="_-&quot;$&quot;* #,##0_-;\-&quot;$&quot;* #,##0_-;_-&quot;$&quot;* &quot;-&quot;_-;_-@_-"/>
    <numFmt numFmtId="177" formatCode="_-* #,##0.00\ &quot;Pts&quot;_-;\-* #,##0.00\ &quot;Pts&quot;_-;_-* &quot;-&quot;??\ &quot;Pts&quot;_-;_-@_-"/>
    <numFmt numFmtId="178" formatCode="dd\/mm\/yyyy"/>
    <numFmt numFmtId="179" formatCode="&quot;$&quot;\ #,##0.00;[Red]&quot;$&quot;\ \-#,##0.00"/>
    <numFmt numFmtId="180" formatCode="_-* #,##0.00\ &quot;€&quot;_-;\-* #,##0.00\ &quot;€&quot;_-;_-* &quot;-&quot;??\ &quot;€&quot;_-;_-@_-"/>
    <numFmt numFmtId="181" formatCode="_-&quot;$&quot;* #,##0.00_-;\-&quot;$&quot;* #,##0.00_-;_-&quot;$&quot;* &quot;-&quot;??_-;_-@_-"/>
    <numFmt numFmtId="182" formatCode="_(&quot;$&quot;\ * #,##0.00_);_(&quot;$&quot;\ * \(#,##0.00\);_(&quot;$&quot;\ * &quot;-&quot;??_);_(@_)"/>
    <numFmt numFmtId="183" formatCode="_(&quot;$&quot;\ * #,##0_);_(&quot;$&quot;\ * \(#,##0\);_(&quot;$&quot;\ * &quot;-&quot;??_);_(@_)"/>
    <numFmt numFmtId="184" formatCode="_ &quot;$&quot;\ * #,##0_ ;_ &quot;$&quot;\ * \-#,##0_ ;_ &quot;$&quot;\ * &quot;-&quot;??_ ;_ @_ "/>
    <numFmt numFmtId="185" formatCode="0.000"/>
    <numFmt numFmtId="186" formatCode="0.0000"/>
    <numFmt numFmtId="187" formatCode="#,##0.00\ _€"/>
    <numFmt numFmtId="188" formatCode="_(&quot;$&quot;\ * #,##0.000_);_(&quot;$&quot;\ * \(#,##0.000\);_(&quot;$&quot;\ * &quot;-&quot;??_);_(@_)"/>
    <numFmt numFmtId="189" formatCode="#,##0.000\ _€"/>
    <numFmt numFmtId="190" formatCode="#,##0.0"/>
    <numFmt numFmtId="191" formatCode="_ &quot;$&quot;\ * #,##0.0_ ;_ &quot;$&quot;\ * \-#,##0.0_ ;_ &quot;$&quot;\ * &quot;-&quot;??_ ;_ @_ "/>
    <numFmt numFmtId="192" formatCode="0.000%"/>
    <numFmt numFmtId="193" formatCode="&quot;$&quot;\ #,##0"/>
    <numFmt numFmtId="194" formatCode="_-* #,##0.00_-;\-* #,##0.00_-;_-* &quot;-&quot;_-;_-@_-"/>
    <numFmt numFmtId="195" formatCode="_-* #,##0.0_-;\-* #,##0.0_-;_-* &quot;-&quot;_-;_-@_-"/>
  </numFmts>
  <fonts count="44">
    <font>
      <sz val="10"/>
      <name val="Arial"/>
      <charset val="134"/>
    </font>
    <font>
      <i/>
      <sz val="10"/>
      <name val="Arial"/>
      <charset val="134"/>
    </font>
    <font>
      <i/>
      <sz val="10"/>
      <color rgb="FF000000"/>
      <name val="Calibri"/>
      <charset val="134"/>
    </font>
    <font>
      <b/>
      <i/>
      <sz val="10"/>
      <name val="Arial"/>
      <charset val="134"/>
    </font>
    <font>
      <i/>
      <sz val="9"/>
      <name val="Arial"/>
      <charset val="134"/>
    </font>
    <font>
      <b/>
      <i/>
      <sz val="16"/>
      <name val="Calibri"/>
      <charset val="134"/>
    </font>
    <font>
      <i/>
      <sz val="11"/>
      <color rgb="FF000000"/>
      <name val="Calibri"/>
      <charset val="134"/>
    </font>
    <font>
      <b/>
      <i/>
      <sz val="9"/>
      <name val="Arial"/>
      <charset val="134"/>
    </font>
    <font>
      <b/>
      <i/>
      <sz val="10"/>
      <name val="Calibri"/>
      <charset val="134"/>
    </font>
    <font>
      <i/>
      <sz val="10"/>
      <name val="Calibri"/>
      <charset val="134"/>
    </font>
    <font>
      <i/>
      <sz val="11"/>
      <name val="Calibri"/>
      <charset val="134"/>
    </font>
    <font>
      <b/>
      <i/>
      <sz val="13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i/>
      <sz val="12"/>
      <name val="Calibri"/>
      <charset val="134"/>
      <scheme val="minor"/>
    </font>
    <font>
      <i/>
      <sz val="11"/>
      <name val="Calibri"/>
      <charset val="134"/>
      <scheme val="minor"/>
    </font>
    <font>
      <b/>
      <sz val="11"/>
      <name val="Calibri"/>
      <charset val="134"/>
      <scheme val="minor"/>
    </font>
    <font>
      <b/>
      <sz val="12"/>
      <name val="Calibri"/>
      <charset val="134"/>
      <scheme val="minor"/>
    </font>
    <font>
      <b/>
      <i/>
      <sz val="11"/>
      <color indexed="8"/>
      <name val="Calibri"/>
      <charset val="134"/>
      <scheme val="minor"/>
    </font>
    <font>
      <b/>
      <sz val="14"/>
      <color indexed="8"/>
      <name val="Calibri"/>
      <charset val="134"/>
      <scheme val="minor"/>
    </font>
    <font>
      <b/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b/>
      <sz val="1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b/>
      <sz val="10"/>
      <name val="Arial"/>
      <charset val="134"/>
    </font>
    <font>
      <sz val="8"/>
      <name val="Arial"/>
      <charset val="134"/>
    </font>
    <font>
      <sz val="8"/>
      <color rgb="FF000000"/>
      <name val="Arial"/>
      <charset val="134"/>
    </font>
    <font>
      <sz val="11"/>
      <color rgb="FF000000"/>
      <name val="Calibri"/>
      <charset val="134"/>
    </font>
    <font>
      <b/>
      <sz val="8"/>
      <name val="Arial"/>
      <charset val="134"/>
    </font>
    <font>
      <b/>
      <sz val="10"/>
      <name val="Calibri"/>
      <charset val="134"/>
    </font>
    <font>
      <sz val="10"/>
      <name val="Arial"/>
      <charset val="134"/>
    </font>
    <font>
      <sz val="10"/>
      <name val="Calibri"/>
      <charset val="134"/>
    </font>
    <font>
      <b/>
      <sz val="11"/>
      <color indexed="8"/>
      <name val="Calibri"/>
      <charset val="134"/>
    </font>
    <font>
      <i/>
      <sz val="11"/>
      <color theme="1"/>
      <name val="Calibri"/>
      <charset val="134"/>
      <scheme val="minor"/>
    </font>
    <font>
      <b/>
      <i/>
      <sz val="16"/>
      <color theme="1"/>
      <name val="Calibri"/>
      <charset val="134"/>
      <scheme val="minor"/>
    </font>
    <font>
      <b/>
      <i/>
      <sz val="11"/>
      <name val="Calibri"/>
      <charset val="134"/>
      <scheme val="minor"/>
    </font>
    <font>
      <b/>
      <i/>
      <sz val="9"/>
      <color theme="1"/>
      <name val="Calibri"/>
      <charset val="134"/>
      <scheme val="minor"/>
    </font>
    <font>
      <i/>
      <sz val="9"/>
      <color theme="1"/>
      <name val="Calibri"/>
      <charset val="134"/>
      <scheme val="minor"/>
    </font>
    <font>
      <i/>
      <sz val="10"/>
      <color theme="1"/>
      <name val="Calibri"/>
      <charset val="134"/>
      <scheme val="minor"/>
    </font>
    <font>
      <i/>
      <sz val="9"/>
      <name val="Calibri"/>
      <charset val="134"/>
      <scheme val="minor"/>
    </font>
    <font>
      <u/>
      <sz val="10"/>
      <color indexed="12"/>
      <name val="Arial"/>
      <charset val="134"/>
    </font>
    <font>
      <sz val="12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color indexed="8"/>
      <name val="MS Sans Serif"/>
      <charset val="134"/>
    </font>
  </fonts>
  <fills count="9">
    <fill>
      <patternFill patternType="none"/>
    </fill>
    <fill>
      <patternFill patternType="gray125"/>
    </fill>
    <fill>
      <gradientFill degree="270">
        <stop position="0">
          <color theme="9" tint="0.79998168889431442"/>
        </stop>
        <stop position="1">
          <color theme="9" tint="0.59999389629810485"/>
        </stop>
      </gradient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gradientFill degree="270">
        <stop position="0">
          <color theme="0"/>
        </stop>
        <stop position="1">
          <color theme="1" tint="0.49800103762932219"/>
        </stop>
      </gradient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88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/>
      <top style="hair">
        <color theme="0" tint="-0.34998626667073579"/>
      </top>
      <bottom style="medium">
        <color theme="0" tint="-0.34998626667073579"/>
      </bottom>
      <diagonal/>
    </border>
    <border>
      <left/>
      <right/>
      <top style="hair">
        <color theme="0" tint="-0.34998626667073579"/>
      </top>
      <bottom style="medium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 style="hair">
        <color theme="0" tint="-0.34998626667073579"/>
      </left>
      <right style="medium">
        <color theme="0" tint="-0.34998626667073579"/>
      </right>
      <top style="hair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/>
      <diagonal/>
    </border>
    <border>
      <left/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hair">
        <color auto="1"/>
      </right>
      <top style="thin">
        <color theme="0" tint="-0.34998626667073579"/>
      </top>
      <bottom/>
      <diagonal/>
    </border>
    <border>
      <left style="hair">
        <color auto="1"/>
      </left>
      <right style="hair">
        <color auto="1"/>
      </right>
      <top style="thin">
        <color theme="0" tint="-0.34998626667073579"/>
      </top>
      <bottom/>
      <diagonal/>
    </border>
    <border>
      <left style="hair">
        <color auto="1"/>
      </left>
      <right/>
      <top style="thin">
        <color theme="0" tint="-0.34998626667073579"/>
      </top>
      <bottom/>
      <diagonal/>
    </border>
    <border>
      <left/>
      <right style="hair">
        <color auto="1"/>
      </right>
      <top style="thin">
        <color theme="0" tint="-0.34998626667073579"/>
      </top>
      <bottom/>
      <diagonal/>
    </border>
    <border>
      <left style="hair">
        <color auto="1"/>
      </left>
      <right/>
      <top/>
      <bottom/>
      <diagonal/>
    </border>
    <border>
      <left style="thin">
        <color theme="0" tint="-0.34998626667073579"/>
      </left>
      <right style="hair">
        <color auto="1"/>
      </right>
      <top/>
      <bottom style="thin">
        <color theme="0" tint="-0.34998626667073579"/>
      </bottom>
      <diagonal/>
    </border>
    <border>
      <left style="hair">
        <color auto="1"/>
      </left>
      <right style="hair">
        <color auto="1"/>
      </right>
      <top/>
      <bottom style="thin">
        <color theme="0" tint="-0.34998626667073579"/>
      </bottom>
      <diagonal/>
    </border>
    <border>
      <left/>
      <right style="hair">
        <color auto="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/>
      <bottom/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/>
      <top style="thin">
        <color theme="0" tint="-0.34998626667073579"/>
      </top>
      <bottom style="hair">
        <color theme="0" tint="-0.34998626667073579"/>
      </bottom>
      <diagonal/>
    </border>
    <border>
      <left/>
      <right/>
      <top style="thin">
        <color theme="0" tint="-0.34998626667073579"/>
      </top>
      <bottom style="hair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theme="0" tint="-0.34998626667073579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theme="0" tint="-0.34998626667073579"/>
      </right>
      <top style="hair">
        <color auto="1"/>
      </top>
      <bottom style="hair">
        <color auto="1"/>
      </bottom>
      <diagonal/>
    </border>
    <border>
      <left style="thin">
        <color theme="0" tint="-0.34998626667073579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auto="1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auto="1"/>
      </right>
      <top/>
      <bottom style="thin">
        <color theme="0" tint="-0.34998626667073579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30">
    <xf numFmtId="0" fontId="0" fillId="0" borderId="0"/>
    <xf numFmtId="16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0" fillId="0" borderId="0"/>
    <xf numFmtId="0" fontId="30" fillId="0" borderId="0"/>
    <xf numFmtId="171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1" fontId="30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166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68" fontId="30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30" fillId="0" borderId="0" applyFont="0" applyFill="0" applyBorder="0" applyAlignment="0" applyProtection="0"/>
    <xf numFmtId="166" fontId="22" fillId="0" borderId="0" applyFont="0" applyFill="0" applyBorder="0" applyAlignment="0" applyProtection="0"/>
    <xf numFmtId="166" fontId="30" fillId="0" borderId="0" applyFont="0" applyFill="0" applyBorder="0" applyAlignment="0" applyProtection="0"/>
    <xf numFmtId="17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6" fontId="30" fillId="0" borderId="0" applyFont="0" applyFill="0" applyBorder="0" applyAlignment="0" applyProtection="0"/>
    <xf numFmtId="166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6" fontId="30" fillId="0" borderId="0" applyFont="0" applyFill="0" applyBorder="0" applyAlignment="0" applyProtection="0"/>
    <xf numFmtId="166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2" fillId="0" borderId="0" applyFont="0" applyFill="0" applyBorder="0" applyAlignment="0" applyProtection="0"/>
    <xf numFmtId="175" fontId="30" fillId="0" borderId="0" applyFont="0" applyFill="0" applyBorder="0" applyAlignment="0" applyProtection="0"/>
    <xf numFmtId="175" fontId="30" fillId="0" borderId="0" applyFont="0" applyFill="0" applyBorder="0" applyAlignment="0" applyProtection="0"/>
    <xf numFmtId="42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0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179" fontId="30" fillId="0" borderId="0" applyFont="0" applyFill="0" applyBorder="0" applyAlignment="0" applyProtection="0"/>
    <xf numFmtId="180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182" fontId="42" fillId="0" borderId="0" applyFont="0" applyFill="0" applyBorder="0" applyAlignment="0" applyProtection="0"/>
    <xf numFmtId="167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182" fontId="22" fillId="0" borderId="0" applyFont="0" applyFill="0" applyBorder="0" applyAlignment="0" applyProtection="0"/>
    <xf numFmtId="0" fontId="2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2" fillId="0" borderId="0"/>
    <xf numFmtId="0" fontId="22" fillId="0" borderId="0"/>
    <xf numFmtId="0" fontId="30" fillId="0" borderId="0"/>
    <xf numFmtId="0" fontId="30" fillId="0" borderId="0" applyAlignment="0"/>
    <xf numFmtId="0" fontId="30" fillId="0" borderId="0" applyAlignment="0"/>
    <xf numFmtId="0" fontId="30" fillId="0" borderId="0"/>
    <xf numFmtId="0" fontId="30" fillId="0" borderId="0"/>
    <xf numFmtId="0" fontId="42" fillId="0" borderId="0"/>
    <xf numFmtId="0" fontId="22" fillId="0" borderId="0"/>
    <xf numFmtId="0" fontId="22" fillId="0" borderId="0"/>
    <xf numFmtId="0" fontId="30" fillId="0" borderId="0"/>
    <xf numFmtId="0" fontId="30" fillId="0" borderId="0"/>
    <xf numFmtId="0" fontId="30" fillId="0" borderId="0" applyAlignment="0"/>
    <xf numFmtId="0" fontId="22" fillId="0" borderId="0"/>
    <xf numFmtId="0" fontId="22" fillId="0" borderId="0"/>
    <xf numFmtId="0" fontId="30" fillId="0" borderId="0" applyAlignment="0"/>
    <xf numFmtId="0" fontId="22" fillId="0" borderId="0"/>
    <xf numFmtId="0" fontId="22" fillId="0" borderId="0"/>
    <xf numFmtId="0" fontId="22" fillId="0" borderId="0"/>
    <xf numFmtId="0" fontId="30" fillId="0" borderId="0"/>
    <xf numFmtId="0" fontId="30" fillId="0" borderId="0"/>
    <xf numFmtId="0" fontId="43" fillId="0" borderId="0"/>
    <xf numFmtId="0" fontId="22" fillId="0" borderId="0"/>
    <xf numFmtId="0" fontId="22" fillId="0" borderId="0"/>
    <xf numFmtId="0" fontId="2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2" fillId="0" borderId="0"/>
    <xf numFmtId="0" fontId="30" fillId="0" borderId="0" applyAlignment="0"/>
    <xf numFmtId="0" fontId="22" fillId="0" borderId="0"/>
    <xf numFmtId="0" fontId="30" fillId="0" borderId="0"/>
    <xf numFmtId="0" fontId="30" fillId="0" borderId="0"/>
    <xf numFmtId="0" fontId="22" fillId="0" borderId="0"/>
    <xf numFmtId="0" fontId="30" fillId="0" borderId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</cellStyleXfs>
  <cellXfs count="28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83" fontId="2" fillId="0" borderId="0" xfId="1" applyNumberFormat="1" applyFont="1" applyFill="1" applyBorder="1" applyAlignment="1">
      <alignment vertical="center"/>
    </xf>
    <xf numFmtId="0" fontId="4" fillId="0" borderId="0" xfId="117" applyFont="1" applyAlignment="1">
      <alignment horizontal="center" vertical="center" wrapText="1"/>
    </xf>
    <xf numFmtId="0" fontId="5" fillId="0" borderId="0" xfId="117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3" borderId="4" xfId="117" applyFont="1" applyFill="1" applyBorder="1" applyAlignment="1">
      <alignment horizontal="center" vertical="center"/>
    </xf>
    <xf numFmtId="0" fontId="3" fillId="0" borderId="0" xfId="0" applyFont="1"/>
    <xf numFmtId="0" fontId="4" fillId="0" borderId="5" xfId="0" applyFont="1" applyBorder="1" applyAlignment="1">
      <alignment horizontal="center" vertical="center"/>
    </xf>
    <xf numFmtId="0" fontId="8" fillId="0" borderId="0" xfId="117" applyFont="1" applyAlignment="1">
      <alignment horizontal="center" vertical="center" wrapText="1"/>
    </xf>
    <xf numFmtId="0" fontId="8" fillId="0" borderId="0" xfId="117" applyFont="1" applyAlignment="1">
      <alignment horizontal="center" vertical="center"/>
    </xf>
    <xf numFmtId="0" fontId="8" fillId="0" borderId="0" xfId="117" applyFont="1" applyAlignment="1">
      <alignment vertical="center"/>
    </xf>
    <xf numFmtId="14" fontId="8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7" fillId="2" borderId="3" xfId="117" applyFont="1" applyFill="1" applyBorder="1" applyAlignment="1">
      <alignment horizontal="center" vertical="center"/>
    </xf>
    <xf numFmtId="183" fontId="7" fillId="2" borderId="3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3" xfId="117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169" fontId="9" fillId="0" borderId="3" xfId="1" applyFont="1" applyBorder="1" applyAlignment="1">
      <alignment vertical="center" wrapText="1"/>
    </xf>
    <xf numFmtId="2" fontId="9" fillId="0" borderId="3" xfId="1" applyNumberFormat="1" applyFont="1" applyFill="1" applyBorder="1" applyAlignment="1">
      <alignment vertical="center" wrapText="1"/>
    </xf>
    <xf numFmtId="183" fontId="9" fillId="0" borderId="3" xfId="1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184" fontId="10" fillId="0" borderId="3" xfId="1" applyNumberFormat="1" applyFont="1" applyFill="1" applyBorder="1" applyAlignment="1">
      <alignment vertical="center" wrapText="1"/>
    </xf>
    <xf numFmtId="183" fontId="8" fillId="0" borderId="3" xfId="1" applyNumberFormat="1" applyFont="1" applyFill="1" applyBorder="1" applyAlignment="1">
      <alignment vertical="center"/>
    </xf>
    <xf numFmtId="0" fontId="9" fillId="0" borderId="0" xfId="117" applyFont="1" applyAlignment="1">
      <alignment horizontal="left" vertical="center"/>
    </xf>
    <xf numFmtId="0" fontId="8" fillId="0" borderId="0" xfId="117" applyFont="1" applyAlignment="1">
      <alignment horizontal="right" vertical="center"/>
    </xf>
    <xf numFmtId="183" fontId="8" fillId="0" borderId="0" xfId="1" applyNumberFormat="1" applyFont="1" applyFill="1" applyBorder="1" applyAlignment="1">
      <alignment vertical="center"/>
    </xf>
    <xf numFmtId="0" fontId="10" fillId="0" borderId="3" xfId="117" applyFont="1" applyBorder="1" applyAlignment="1">
      <alignment horizontal="center" vertical="center" wrapText="1"/>
    </xf>
    <xf numFmtId="169" fontId="10" fillId="0" borderId="3" xfId="1" applyFont="1" applyFill="1" applyBorder="1" applyAlignment="1">
      <alignment vertical="center" wrapText="1"/>
    </xf>
    <xf numFmtId="185" fontId="9" fillId="0" borderId="3" xfId="1" applyNumberFormat="1" applyFont="1" applyFill="1" applyBorder="1" applyAlignment="1">
      <alignment vertical="center" wrapText="1"/>
    </xf>
    <xf numFmtId="0" fontId="7" fillId="2" borderId="3" xfId="117" applyFont="1" applyFill="1" applyBorder="1" applyAlignment="1">
      <alignment vertical="center"/>
    </xf>
    <xf numFmtId="0" fontId="9" fillId="0" borderId="3" xfId="117" applyFont="1" applyBorder="1" applyAlignment="1">
      <alignment vertical="center" wrapText="1"/>
    </xf>
    <xf numFmtId="186" fontId="9" fillId="0" borderId="3" xfId="117" applyNumberFormat="1" applyFont="1" applyBorder="1" applyAlignment="1">
      <alignment horizontal="center" vertical="center" wrapText="1"/>
    </xf>
    <xf numFmtId="187" fontId="9" fillId="0" borderId="3" xfId="117" applyNumberFormat="1" applyFont="1" applyBorder="1" applyAlignment="1">
      <alignment vertical="center" wrapText="1"/>
    </xf>
    <xf numFmtId="188" fontId="9" fillId="0" borderId="3" xfId="1" applyNumberFormat="1" applyFont="1" applyFill="1" applyBorder="1" applyAlignment="1">
      <alignment vertical="center" wrapText="1"/>
    </xf>
    <xf numFmtId="183" fontId="8" fillId="0" borderId="3" xfId="1" applyNumberFormat="1" applyFont="1" applyFill="1" applyBorder="1" applyAlignment="1">
      <alignment horizontal="right" vertical="center"/>
    </xf>
    <xf numFmtId="183" fontId="8" fillId="0" borderId="0" xfId="1" applyNumberFormat="1" applyFont="1" applyFill="1" applyBorder="1" applyAlignment="1">
      <alignment horizontal="right" vertical="center"/>
    </xf>
    <xf numFmtId="187" fontId="9" fillId="0" borderId="3" xfId="0" applyNumberFormat="1" applyFont="1" applyBorder="1" applyAlignment="1">
      <alignment horizontal="left" vertical="center" wrapText="1"/>
    </xf>
    <xf numFmtId="9" fontId="9" fillId="0" borderId="3" xfId="2" applyFont="1" applyBorder="1" applyAlignment="1">
      <alignment horizontal="center" vertical="center" wrapText="1"/>
    </xf>
    <xf numFmtId="3" fontId="9" fillId="0" borderId="3" xfId="117" applyNumberFormat="1" applyFont="1" applyBorder="1" applyAlignment="1">
      <alignment vertical="center" wrapText="1"/>
    </xf>
    <xf numFmtId="189" fontId="9" fillId="0" borderId="3" xfId="117" applyNumberFormat="1" applyFont="1" applyBorder="1" applyAlignment="1">
      <alignment vertical="center" wrapText="1"/>
    </xf>
    <xf numFmtId="183" fontId="1" fillId="0" borderId="0" xfId="0" applyNumberFormat="1" applyFont="1"/>
    <xf numFmtId="183" fontId="8" fillId="4" borderId="3" xfId="1" applyNumberFormat="1" applyFont="1" applyFill="1" applyBorder="1" applyAlignment="1">
      <alignment vertical="center"/>
    </xf>
    <xf numFmtId="183" fontId="2" fillId="0" borderId="0" xfId="1" applyNumberFormat="1" applyFont="1" applyFill="1" applyBorder="1" applyAlignment="1">
      <alignment horizontal="center" vertical="center"/>
    </xf>
    <xf numFmtId="2" fontId="9" fillId="0" borderId="3" xfId="1" applyNumberFormat="1" applyFont="1" applyFill="1" applyBorder="1" applyAlignment="1">
      <alignment horizontal="center" vertical="center" wrapText="1"/>
    </xf>
    <xf numFmtId="185" fontId="9" fillId="0" borderId="3" xfId="1" applyNumberFormat="1" applyFont="1" applyFill="1" applyBorder="1" applyAlignment="1">
      <alignment horizontal="center" vertical="center" wrapText="1"/>
    </xf>
    <xf numFmtId="188" fontId="9" fillId="0" borderId="3" xfId="1" applyNumberFormat="1" applyFont="1" applyFill="1" applyBorder="1" applyAlignment="1">
      <alignment horizontal="center" vertical="center" wrapText="1"/>
    </xf>
    <xf numFmtId="183" fontId="9" fillId="0" borderId="3" xfId="1" applyNumberFormat="1" applyFont="1" applyFill="1" applyBorder="1" applyAlignment="1">
      <alignment horizontal="center" vertical="center" wrapText="1"/>
    </xf>
    <xf numFmtId="187" fontId="9" fillId="0" borderId="3" xfId="117" applyNumberFormat="1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190" fontId="14" fillId="0" borderId="0" xfId="0" applyNumberFormat="1" applyFont="1" applyAlignment="1">
      <alignment horizontal="center"/>
    </xf>
    <xf numFmtId="0" fontId="16" fillId="0" borderId="15" xfId="0" applyFont="1" applyBorder="1" applyAlignment="1">
      <alignment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5" borderId="28" xfId="0" applyFont="1" applyFill="1" applyBorder="1" applyAlignment="1">
      <alignment horizontal="center" vertical="center"/>
    </xf>
    <xf numFmtId="0" fontId="21" fillId="5" borderId="29" xfId="0" applyFont="1" applyFill="1" applyBorder="1" applyAlignment="1">
      <alignment vertical="center"/>
    </xf>
    <xf numFmtId="0" fontId="21" fillId="5" borderId="0" xfId="0" applyFont="1" applyFill="1" applyAlignment="1">
      <alignment vertical="center" wrapText="1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justify" vertical="center" wrapText="1"/>
    </xf>
    <xf numFmtId="0" fontId="20" fillId="0" borderId="32" xfId="0" applyFont="1" applyBorder="1" applyAlignment="1">
      <alignment horizontal="center" vertical="center"/>
    </xf>
    <xf numFmtId="190" fontId="20" fillId="0" borderId="32" xfId="16" applyNumberFormat="1" applyFont="1" applyFill="1" applyBorder="1" applyAlignment="1">
      <alignment horizontal="center" vertical="center"/>
    </xf>
    <xf numFmtId="191" fontId="20" fillId="0" borderId="32" xfId="1" applyNumberFormat="1" applyFont="1" applyFill="1" applyBorder="1" applyAlignment="1">
      <alignment horizontal="right" vertical="center"/>
    </xf>
    <xf numFmtId="191" fontId="20" fillId="0" borderId="33" xfId="1" applyNumberFormat="1" applyFont="1" applyFill="1" applyBorder="1" applyAlignment="1">
      <alignment vertical="center"/>
    </xf>
    <xf numFmtId="0" fontId="20" fillId="0" borderId="18" xfId="0" applyFont="1" applyBorder="1"/>
    <xf numFmtId="0" fontId="20" fillId="0" borderId="32" xfId="0" applyFont="1" applyBorder="1" applyAlignment="1">
      <alignment horizontal="justify" vertical="center" wrapText="1"/>
    </xf>
    <xf numFmtId="0" fontId="20" fillId="3" borderId="34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0" fontId="15" fillId="3" borderId="36" xfId="0" applyFont="1" applyFill="1" applyBorder="1" applyAlignment="1">
      <alignment vertical="center" wrapText="1"/>
    </xf>
    <xf numFmtId="0" fontId="20" fillId="3" borderId="36" xfId="0" applyFont="1" applyFill="1" applyBorder="1" applyAlignment="1">
      <alignment horizontal="center" vertical="center"/>
    </xf>
    <xf numFmtId="190" fontId="20" fillId="3" borderId="36" xfId="0" applyNumberFormat="1" applyFont="1" applyFill="1" applyBorder="1" applyAlignment="1">
      <alignment horizontal="center" vertical="center"/>
    </xf>
    <xf numFmtId="169" fontId="20" fillId="3" borderId="36" xfId="1" applyFont="1" applyFill="1" applyBorder="1" applyAlignment="1">
      <alignment horizontal="right" vertical="center"/>
    </xf>
    <xf numFmtId="191" fontId="15" fillId="3" borderId="37" xfId="1" applyNumberFormat="1" applyFont="1" applyFill="1" applyBorder="1" applyAlignment="1">
      <alignment vertical="center"/>
    </xf>
    <xf numFmtId="0" fontId="22" fillId="0" borderId="32" xfId="0" applyFont="1" applyBorder="1" applyAlignment="1">
      <alignment horizontal="justify" vertical="center"/>
    </xf>
    <xf numFmtId="0" fontId="21" fillId="5" borderId="38" xfId="0" applyFont="1" applyFill="1" applyBorder="1" applyAlignment="1">
      <alignment vertical="center"/>
    </xf>
    <xf numFmtId="0" fontId="21" fillId="5" borderId="39" xfId="0" applyFont="1" applyFill="1" applyBorder="1" applyAlignment="1">
      <alignment vertical="center" wrapText="1"/>
    </xf>
    <xf numFmtId="0" fontId="21" fillId="5" borderId="40" xfId="0" applyFont="1" applyFill="1" applyBorder="1" applyAlignment="1">
      <alignment vertical="center" wrapText="1"/>
    </xf>
    <xf numFmtId="0" fontId="15" fillId="5" borderId="0" xfId="0" applyFont="1" applyFill="1" applyAlignment="1">
      <alignment horizontal="left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190" fontId="20" fillId="0" borderId="0" xfId="16" applyNumberFormat="1" applyFont="1" applyFill="1" applyBorder="1" applyAlignment="1">
      <alignment horizontal="center" vertical="center"/>
    </xf>
    <xf numFmtId="168" fontId="20" fillId="0" borderId="0" xfId="16" applyFont="1" applyFill="1" applyBorder="1" applyAlignment="1">
      <alignment horizontal="right" vertical="center"/>
    </xf>
    <xf numFmtId="168" fontId="20" fillId="0" borderId="19" xfId="16" applyFont="1" applyFill="1" applyBorder="1" applyAlignment="1">
      <alignment vertical="center"/>
    </xf>
    <xf numFmtId="0" fontId="16" fillId="6" borderId="43" xfId="0" applyFont="1" applyFill="1" applyBorder="1" applyAlignment="1">
      <alignment vertical="center"/>
    </xf>
    <xf numFmtId="0" fontId="16" fillId="6" borderId="44" xfId="0" applyFont="1" applyFill="1" applyBorder="1" applyAlignment="1">
      <alignment vertical="center"/>
    </xf>
    <xf numFmtId="0" fontId="16" fillId="6" borderId="45" xfId="0" applyFont="1" applyFill="1" applyBorder="1" applyAlignment="1">
      <alignment vertical="center"/>
    </xf>
    <xf numFmtId="184" fontId="16" fillId="6" borderId="46" xfId="1" applyNumberFormat="1" applyFont="1" applyFill="1" applyBorder="1" applyAlignment="1"/>
    <xf numFmtId="184" fontId="16" fillId="6" borderId="47" xfId="1" applyNumberFormat="1" applyFont="1" applyFill="1" applyBorder="1" applyAlignment="1"/>
    <xf numFmtId="192" fontId="13" fillId="0" borderId="0" xfId="2" applyNumberFormat="1" applyFont="1"/>
    <xf numFmtId="0" fontId="16" fillId="0" borderId="48" xfId="0" applyFont="1" applyBorder="1" applyAlignment="1"/>
    <xf numFmtId="0" fontId="16" fillId="0" borderId="49" xfId="0" applyFont="1" applyBorder="1" applyAlignment="1"/>
    <xf numFmtId="10" fontId="16" fillId="6" borderId="46" xfId="2" applyNumberFormat="1" applyFont="1" applyFill="1" applyBorder="1" applyAlignment="1"/>
    <xf numFmtId="0" fontId="16" fillId="2" borderId="1" xfId="0" applyFont="1" applyFill="1" applyBorder="1" applyAlignment="1">
      <alignment vertical="center"/>
    </xf>
    <xf numFmtId="0" fontId="16" fillId="2" borderId="2" xfId="0" applyFont="1" applyFill="1" applyBorder="1" applyAlignment="1">
      <alignment vertical="center"/>
    </xf>
    <xf numFmtId="184" fontId="16" fillId="2" borderId="2" xfId="1" applyNumberFormat="1" applyFont="1" applyFill="1" applyBorder="1" applyAlignment="1">
      <alignment vertical="center"/>
    </xf>
    <xf numFmtId="184" fontId="16" fillId="2" borderId="6" xfId="1" applyNumberFormat="1" applyFont="1" applyFill="1" applyBorder="1" applyAlignment="1">
      <alignment vertical="center"/>
    </xf>
    <xf numFmtId="190" fontId="20" fillId="0" borderId="0" xfId="0" applyNumberFormat="1" applyFont="1" applyAlignment="1">
      <alignment horizontal="center"/>
    </xf>
    <xf numFmtId="184" fontId="20" fillId="0" borderId="0" xfId="0" applyNumberFormat="1" applyFont="1"/>
    <xf numFmtId="0" fontId="23" fillId="0" borderId="0" xfId="0" applyFont="1" applyAlignment="1">
      <alignment vertical="center"/>
    </xf>
    <xf numFmtId="0" fontId="15" fillId="0" borderId="0" xfId="0" applyFont="1"/>
    <xf numFmtId="0" fontId="26" fillId="0" borderId="0" xfId="0" applyFont="1"/>
    <xf numFmtId="0" fontId="26" fillId="0" borderId="3" xfId="0" applyFont="1" applyBorder="1" applyAlignment="1">
      <alignment horizontal="center"/>
    </xf>
    <xf numFmtId="0" fontId="27" fillId="0" borderId="0" xfId="0" applyFont="1"/>
    <xf numFmtId="0" fontId="28" fillId="4" borderId="3" xfId="0" applyFont="1" applyFill="1" applyBorder="1" applyAlignment="1">
      <alignment horizontal="center" vertical="center" wrapText="1"/>
    </xf>
    <xf numFmtId="193" fontId="26" fillId="0" borderId="3" xfId="0" applyNumberFormat="1" applyFont="1" applyBorder="1" applyAlignment="1">
      <alignment horizontal="right"/>
    </xf>
    <xf numFmtId="193" fontId="26" fillId="0" borderId="3" xfId="0" applyNumberFormat="1" applyFont="1" applyBorder="1" applyAlignment="1">
      <alignment horizontal="center"/>
    </xf>
    <xf numFmtId="0" fontId="25" fillId="0" borderId="3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0" fontId="29" fillId="7" borderId="0" xfId="0" applyFont="1" applyFill="1"/>
    <xf numFmtId="0" fontId="29" fillId="7" borderId="0" xfId="0" applyFont="1" applyFill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right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193" fontId="0" fillId="0" borderId="3" xfId="0" applyNumberFormat="1" applyBorder="1" applyAlignment="1">
      <alignment horizontal="right"/>
    </xf>
    <xf numFmtId="182" fontId="22" fillId="0" borderId="3" xfId="67" applyFont="1" applyBorder="1" applyAlignment="1">
      <alignment horizontal="center" vertical="center" wrapText="1"/>
    </xf>
    <xf numFmtId="0" fontId="30" fillId="0" borderId="3" xfId="0" applyFont="1" applyBorder="1"/>
    <xf numFmtId="0" fontId="31" fillId="0" borderId="3" xfId="0" applyFont="1" applyBorder="1" applyAlignment="1">
      <alignment horizontal="center" vertical="center" wrapText="1"/>
    </xf>
    <xf numFmtId="182" fontId="32" fillId="0" borderId="3" xfId="67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0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93" fontId="0" fillId="0" borderId="3" xfId="0" applyNumberFormat="1" applyBorder="1" applyAlignment="1">
      <alignment horizontal="right" vertical="center"/>
    </xf>
    <xf numFmtId="182" fontId="32" fillId="0" borderId="0" xfId="67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/>
    </xf>
    <xf numFmtId="182" fontId="22" fillId="0" borderId="0" xfId="67" applyFont="1" applyBorder="1" applyAlignment="1">
      <alignment horizontal="center" vertical="center" wrapText="1"/>
    </xf>
    <xf numFmtId="0" fontId="29" fillId="7" borderId="0" xfId="0" applyFont="1" applyFill="1" applyAlignment="1">
      <alignment wrapText="1"/>
    </xf>
    <xf numFmtId="0" fontId="29" fillId="7" borderId="0" xfId="0" applyFont="1" applyFill="1" applyAlignment="1">
      <alignment horizontal="center" vertical="center"/>
    </xf>
    <xf numFmtId="0" fontId="33" fillId="0" borderId="0" xfId="116" applyFont="1" applyAlignment="1">
      <alignment vertical="center" wrapText="1"/>
    </xf>
    <xf numFmtId="0" fontId="33" fillId="0" borderId="0" xfId="116" applyFont="1"/>
    <xf numFmtId="0" fontId="33" fillId="0" borderId="57" xfId="116" applyFont="1" applyBorder="1"/>
    <xf numFmtId="0" fontId="33" fillId="0" borderId="58" xfId="116" applyFont="1" applyBorder="1"/>
    <xf numFmtId="0" fontId="36" fillId="3" borderId="64" xfId="116" applyFont="1" applyFill="1" applyBorder="1" applyAlignment="1">
      <alignment horizontal="center"/>
    </xf>
    <xf numFmtId="0" fontId="37" fillId="0" borderId="0" xfId="116" applyFont="1"/>
    <xf numFmtId="0" fontId="36" fillId="3" borderId="65" xfId="116" applyFont="1" applyFill="1" applyBorder="1" applyAlignment="1">
      <alignment horizontal="center"/>
    </xf>
    <xf numFmtId="2" fontId="36" fillId="0" borderId="66" xfId="116" applyNumberFormat="1" applyFont="1" applyBorder="1"/>
    <xf numFmtId="0" fontId="36" fillId="3" borderId="66" xfId="116" applyFont="1" applyFill="1" applyBorder="1" applyAlignment="1">
      <alignment horizontal="center"/>
    </xf>
    <xf numFmtId="0" fontId="37" fillId="0" borderId="0" xfId="116" applyFont="1" applyAlignment="1">
      <alignment vertical="center" wrapText="1"/>
    </xf>
    <xf numFmtId="0" fontId="39" fillId="0" borderId="69" xfId="116" applyFont="1" applyBorder="1" applyAlignment="1">
      <alignment horizontal="center" vertical="center" wrapText="1"/>
    </xf>
    <xf numFmtId="0" fontId="36" fillId="8" borderId="65" xfId="116" applyFont="1" applyFill="1" applyBorder="1" applyAlignment="1">
      <alignment horizontal="center"/>
    </xf>
    <xf numFmtId="0" fontId="36" fillId="8" borderId="66" xfId="116" applyFont="1" applyFill="1" applyBorder="1" applyAlignment="1">
      <alignment horizontal="center"/>
    </xf>
    <xf numFmtId="0" fontId="36" fillId="8" borderId="75" xfId="116" applyFont="1" applyFill="1" applyBorder="1" applyAlignment="1">
      <alignment horizontal="center"/>
    </xf>
    <xf numFmtId="0" fontId="36" fillId="8" borderId="76" xfId="116" applyFont="1" applyFill="1" applyBorder="1" applyAlignment="1">
      <alignment horizontal="center"/>
    </xf>
    <xf numFmtId="0" fontId="37" fillId="0" borderId="77" xfId="116" applyFont="1" applyBorder="1"/>
    <xf numFmtId="2" fontId="37" fillId="0" borderId="78" xfId="116" applyNumberFormat="1" applyFont="1" applyBorder="1" applyAlignment="1">
      <alignment horizontal="center"/>
    </xf>
    <xf numFmtId="2" fontId="37" fillId="0" borderId="78" xfId="116" applyNumberFormat="1" applyFont="1" applyBorder="1" applyAlignment="1">
      <alignment horizontal="center" vertical="center" wrapText="1"/>
    </xf>
    <xf numFmtId="194" fontId="37" fillId="0" borderId="78" xfId="10" applyNumberFormat="1" applyFont="1" applyBorder="1" applyAlignment="1">
      <alignment horizontal="center" vertical="center" wrapText="1"/>
    </xf>
    <xf numFmtId="195" fontId="37" fillId="0" borderId="78" xfId="10" applyNumberFormat="1" applyFont="1" applyBorder="1" applyAlignment="1">
      <alignment horizontal="center" vertical="center" wrapText="1"/>
    </xf>
    <xf numFmtId="194" fontId="37" fillId="0" borderId="78" xfId="10" applyNumberFormat="1" applyFont="1" applyBorder="1" applyAlignment="1">
      <alignment horizontal="center"/>
    </xf>
    <xf numFmtId="194" fontId="37" fillId="0" borderId="79" xfId="10" applyNumberFormat="1" applyFont="1" applyBorder="1" applyAlignment="1">
      <alignment horizontal="center"/>
    </xf>
    <xf numFmtId="0" fontId="37" fillId="0" borderId="80" xfId="116" applyFont="1" applyBorder="1"/>
    <xf numFmtId="2" fontId="37" fillId="0" borderId="45" xfId="116" applyNumberFormat="1" applyFont="1" applyBorder="1" applyAlignment="1">
      <alignment horizontal="center"/>
    </xf>
    <xf numFmtId="194" fontId="37" fillId="0" borderId="45" xfId="10" applyNumberFormat="1" applyFont="1" applyBorder="1" applyAlignment="1">
      <alignment horizontal="center"/>
    </xf>
    <xf numFmtId="194" fontId="37" fillId="0" borderId="81" xfId="10" applyNumberFormat="1" applyFont="1" applyBorder="1" applyAlignment="1">
      <alignment horizontal="center"/>
    </xf>
    <xf numFmtId="0" fontId="37" fillId="0" borderId="45" xfId="116" applyFont="1" applyBorder="1" applyAlignment="1">
      <alignment horizontal="center"/>
    </xf>
    <xf numFmtId="0" fontId="37" fillId="0" borderId="82" xfId="116" applyFont="1" applyBorder="1"/>
    <xf numFmtId="0" fontId="37" fillId="0" borderId="83" xfId="116" applyFont="1" applyBorder="1" applyAlignment="1">
      <alignment horizontal="center"/>
    </xf>
    <xf numFmtId="0" fontId="37" fillId="0" borderId="84" xfId="116" applyFont="1" applyBorder="1" applyAlignment="1">
      <alignment horizontal="center"/>
    </xf>
    <xf numFmtId="0" fontId="36" fillId="0" borderId="85" xfId="116" applyFont="1" applyBorder="1"/>
    <xf numFmtId="0" fontId="36" fillId="0" borderId="86" xfId="116" applyFont="1" applyBorder="1" applyAlignment="1">
      <alignment horizontal="center"/>
    </xf>
    <xf numFmtId="0" fontId="36" fillId="0" borderId="0" xfId="116" applyFont="1" applyAlignment="1">
      <alignment horizontal="center"/>
    </xf>
    <xf numFmtId="2" fontId="36" fillId="8" borderId="87" xfId="116" applyNumberFormat="1" applyFont="1" applyFill="1" applyBorder="1" applyAlignment="1">
      <alignment horizontal="center"/>
    </xf>
    <xf numFmtId="0" fontId="33" fillId="0" borderId="54" xfId="116" applyFont="1" applyBorder="1"/>
    <xf numFmtId="0" fontId="33" fillId="0" borderId="55" xfId="116" applyFont="1" applyBorder="1"/>
    <xf numFmtId="0" fontId="33" fillId="0" borderId="56" xfId="116" applyFont="1" applyBorder="1"/>
    <xf numFmtId="49" fontId="14" fillId="0" borderId="0" xfId="116" applyNumberFormat="1" applyFont="1" applyAlignment="1">
      <alignment horizontal="left"/>
    </xf>
    <xf numFmtId="0" fontId="33" fillId="0" borderId="59" xfId="116" applyFont="1" applyBorder="1"/>
    <xf numFmtId="0" fontId="33" fillId="0" borderId="60" xfId="116" applyFont="1" applyBorder="1"/>
    <xf numFmtId="0" fontId="33" fillId="0" borderId="61" xfId="116" applyFont="1" applyBorder="1"/>
    <xf numFmtId="0" fontId="33" fillId="0" borderId="59" xfId="116" applyFont="1" applyBorder="1" applyAlignment="1">
      <alignment vertical="center"/>
    </xf>
    <xf numFmtId="0" fontId="33" fillId="0" borderId="60" xfId="116" applyFont="1" applyBorder="1" applyAlignment="1">
      <alignment vertical="center"/>
    </xf>
    <xf numFmtId="0" fontId="33" fillId="0" borderId="61" xfId="116" applyFont="1" applyBorder="1" applyAlignment="1">
      <alignment vertical="center"/>
    </xf>
    <xf numFmtId="0" fontId="34" fillId="0" borderId="54" xfId="116" applyFont="1" applyBorder="1" applyAlignment="1">
      <alignment horizontal="center" vertical="center"/>
    </xf>
    <xf numFmtId="0" fontId="34" fillId="0" borderId="55" xfId="116" applyFont="1" applyBorder="1" applyAlignment="1">
      <alignment horizontal="center" vertical="center"/>
    </xf>
    <xf numFmtId="0" fontId="34" fillId="0" borderId="56" xfId="116" applyFont="1" applyBorder="1" applyAlignment="1">
      <alignment horizontal="center" vertical="center"/>
    </xf>
    <xf numFmtId="0" fontId="35" fillId="0" borderId="57" xfId="116" applyFont="1" applyBorder="1" applyAlignment="1">
      <alignment horizontal="center" vertical="center"/>
    </xf>
    <xf numFmtId="0" fontId="35" fillId="0" borderId="0" xfId="116" applyFont="1" applyAlignment="1">
      <alignment horizontal="center" vertical="center"/>
    </xf>
    <xf numFmtId="0" fontId="35" fillId="0" borderId="58" xfId="116" applyFont="1" applyBorder="1" applyAlignment="1">
      <alignment horizontal="center" vertical="center"/>
    </xf>
    <xf numFmtId="0" fontId="35" fillId="0" borderId="59" xfId="116" applyFont="1" applyBorder="1" applyAlignment="1">
      <alignment horizontal="center" vertical="center"/>
    </xf>
    <xf numFmtId="0" fontId="35" fillId="0" borderId="60" xfId="116" applyFont="1" applyBorder="1" applyAlignment="1">
      <alignment horizontal="center" vertical="center"/>
    </xf>
    <xf numFmtId="0" fontId="35" fillId="0" borderId="61" xfId="116" applyFont="1" applyBorder="1" applyAlignment="1">
      <alignment horizontal="center" vertical="center"/>
    </xf>
    <xf numFmtId="0" fontId="36" fillId="3" borderId="62" xfId="116" applyFont="1" applyFill="1" applyBorder="1" applyAlignment="1">
      <alignment horizontal="center"/>
    </xf>
    <xf numFmtId="0" fontId="36" fillId="3" borderId="63" xfId="116" applyFont="1" applyFill="1" applyBorder="1" applyAlignment="1">
      <alignment horizontal="center"/>
    </xf>
    <xf numFmtId="0" fontId="36" fillId="3" borderId="64" xfId="116" applyFont="1" applyFill="1" applyBorder="1" applyAlignment="1">
      <alignment horizontal="center"/>
    </xf>
    <xf numFmtId="0" fontId="36" fillId="0" borderId="66" xfId="116" applyFont="1" applyBorder="1" applyAlignment="1">
      <alignment horizontal="center"/>
    </xf>
    <xf numFmtId="0" fontId="37" fillId="0" borderId="67" xfId="116" applyFont="1" applyBorder="1" applyAlignment="1">
      <alignment horizontal="center" vertical="center" wrapText="1"/>
    </xf>
    <xf numFmtId="0" fontId="37" fillId="0" borderId="68" xfId="116" applyFont="1" applyBorder="1" applyAlignment="1">
      <alignment horizontal="center" vertical="center" wrapText="1"/>
    </xf>
    <xf numFmtId="0" fontId="37" fillId="0" borderId="69" xfId="116" applyFont="1" applyBorder="1" applyAlignment="1">
      <alignment horizontal="center" vertical="center" wrapText="1"/>
    </xf>
    <xf numFmtId="2" fontId="38" fillId="0" borderId="70" xfId="116" applyNumberFormat="1" applyFont="1" applyBorder="1" applyAlignment="1">
      <alignment horizontal="center" vertical="center" wrapText="1"/>
    </xf>
    <xf numFmtId="2" fontId="38" fillId="0" borderId="71" xfId="116" applyNumberFormat="1" applyFont="1" applyBorder="1" applyAlignment="1">
      <alignment horizontal="center" vertical="center" wrapText="1"/>
    </xf>
    <xf numFmtId="0" fontId="38" fillId="0" borderId="71" xfId="116" applyFont="1" applyBorder="1" applyAlignment="1">
      <alignment horizontal="center" vertical="center" wrapText="1"/>
    </xf>
    <xf numFmtId="0" fontId="33" fillId="8" borderId="72" xfId="116" applyFont="1" applyFill="1" applyBorder="1" applyAlignment="1">
      <alignment horizontal="center" vertical="center"/>
    </xf>
    <xf numFmtId="0" fontId="33" fillId="8" borderId="73" xfId="116" applyFont="1" applyFill="1" applyBorder="1" applyAlignment="1">
      <alignment horizontal="center" vertical="center"/>
    </xf>
    <xf numFmtId="0" fontId="33" fillId="8" borderId="74" xfId="116" applyFont="1" applyFill="1" applyBorder="1" applyAlignment="1">
      <alignment horizontal="center" vertical="center"/>
    </xf>
    <xf numFmtId="0" fontId="39" fillId="0" borderId="57" xfId="116" applyFont="1" applyBorder="1" applyAlignment="1">
      <alignment horizontal="center" vertical="center"/>
    </xf>
    <xf numFmtId="0" fontId="39" fillId="0" borderId="0" xfId="116" applyFont="1" applyAlignment="1">
      <alignment horizontal="center" vertical="center"/>
    </xf>
    <xf numFmtId="0" fontId="39" fillId="0" borderId="58" xfId="116" applyFont="1" applyBorder="1" applyAlignment="1">
      <alignment horizontal="center" vertical="center"/>
    </xf>
    <xf numFmtId="0" fontId="39" fillId="0" borderId="57" xfId="116" applyFont="1" applyBorder="1" applyAlignment="1">
      <alignment horizontal="center" vertical="top"/>
    </xf>
    <xf numFmtId="0" fontId="39" fillId="0" borderId="0" xfId="116" applyFont="1" applyAlignment="1">
      <alignment horizontal="center" vertical="top"/>
    </xf>
    <xf numFmtId="0" fontId="39" fillId="0" borderId="58" xfId="116" applyFont="1" applyBorder="1" applyAlignment="1">
      <alignment horizontal="center" vertical="top"/>
    </xf>
    <xf numFmtId="0" fontId="33" fillId="0" borderId="57" xfId="116" applyFont="1" applyBorder="1" applyAlignment="1">
      <alignment horizontal="left" vertical="center" wrapText="1"/>
    </xf>
    <xf numFmtId="0" fontId="33" fillId="0" borderId="0" xfId="116" applyFont="1" applyAlignment="1">
      <alignment horizontal="left" vertical="center" wrapText="1"/>
    </xf>
    <xf numFmtId="0" fontId="33" fillId="0" borderId="58" xfId="116" applyFont="1" applyBorder="1" applyAlignment="1">
      <alignment horizontal="left" vertical="center" wrapText="1"/>
    </xf>
    <xf numFmtId="0" fontId="33" fillId="0" borderId="59" xfId="116" applyFont="1" applyBorder="1" applyAlignment="1">
      <alignment horizontal="left" vertical="center" wrapText="1"/>
    </xf>
    <xf numFmtId="0" fontId="33" fillId="0" borderId="60" xfId="116" applyFont="1" applyBorder="1" applyAlignment="1">
      <alignment horizontal="left" vertical="center" wrapText="1"/>
    </xf>
    <xf numFmtId="0" fontId="33" fillId="0" borderId="61" xfId="116" applyFont="1" applyBorder="1" applyAlignment="1">
      <alignment horizontal="left" vertical="center" wrapText="1"/>
    </xf>
    <xf numFmtId="0" fontId="33" fillId="0" borderId="54" xfId="116" applyFont="1" applyBorder="1" applyAlignment="1">
      <alignment horizontal="center" vertical="center"/>
    </xf>
    <xf numFmtId="0" fontId="33" fillId="0" borderId="55" xfId="116" applyFont="1" applyBorder="1" applyAlignment="1">
      <alignment horizontal="center" vertical="center"/>
    </xf>
    <xf numFmtId="0" fontId="33" fillId="0" borderId="56" xfId="116" applyFont="1" applyBorder="1" applyAlignment="1">
      <alignment horizontal="center" vertical="center"/>
    </xf>
    <xf numFmtId="0" fontId="33" fillId="0" borderId="57" xfId="116" applyFont="1" applyBorder="1" applyAlignment="1">
      <alignment horizontal="center" vertical="center"/>
    </xf>
    <xf numFmtId="0" fontId="33" fillId="0" borderId="0" xfId="116" applyFont="1" applyAlignment="1">
      <alignment horizontal="center" vertical="center"/>
    </xf>
    <xf numFmtId="0" fontId="33" fillId="0" borderId="58" xfId="116" applyFont="1" applyBorder="1" applyAlignment="1">
      <alignment horizontal="center" vertical="center"/>
    </xf>
    <xf numFmtId="0" fontId="33" fillId="0" borderId="59" xfId="116" applyFont="1" applyBorder="1" applyAlignment="1">
      <alignment horizontal="center" vertical="center"/>
    </xf>
    <xf numFmtId="0" fontId="33" fillId="0" borderId="60" xfId="116" applyFont="1" applyBorder="1" applyAlignment="1">
      <alignment horizontal="center" vertical="center"/>
    </xf>
    <xf numFmtId="0" fontId="33" fillId="0" borderId="61" xfId="116" applyFont="1" applyBorder="1" applyAlignment="1">
      <alignment horizontal="center" vertical="center"/>
    </xf>
    <xf numFmtId="0" fontId="33" fillId="0" borderId="0" xfId="116" applyFont="1" applyAlignment="1">
      <alignment horizontal="left" wrapText="1"/>
    </xf>
    <xf numFmtId="0" fontId="33" fillId="0" borderId="58" xfId="116" applyFont="1" applyBorder="1" applyAlignment="1">
      <alignment horizontal="left" wrapText="1"/>
    </xf>
    <xf numFmtId="0" fontId="24" fillId="7" borderId="1" xfId="0" applyFont="1" applyFill="1" applyBorder="1" applyAlignment="1">
      <alignment horizontal="center" wrapText="1"/>
    </xf>
    <xf numFmtId="0" fontId="24" fillId="7" borderId="2" xfId="0" applyFont="1" applyFill="1" applyBorder="1" applyAlignment="1">
      <alignment horizont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5" fillId="0" borderId="50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3" fillId="2" borderId="1" xfId="117" applyFont="1" applyFill="1" applyBorder="1" applyAlignment="1">
      <alignment horizontal="center" vertical="center" wrapText="1"/>
    </xf>
    <xf numFmtId="0" fontId="3" fillId="2" borderId="2" xfId="117" applyFont="1" applyFill="1" applyBorder="1" applyAlignment="1">
      <alignment horizontal="center" vertical="center" wrapText="1"/>
    </xf>
    <xf numFmtId="0" fontId="1" fillId="0" borderId="1" xfId="117" applyFont="1" applyBorder="1" applyAlignment="1">
      <alignment horizontal="center" vertical="center" wrapText="1"/>
    </xf>
    <xf numFmtId="0" fontId="1" fillId="0" borderId="2" xfId="117" applyFont="1" applyBorder="1" applyAlignment="1">
      <alignment horizontal="center" vertical="center" wrapText="1"/>
    </xf>
    <xf numFmtId="0" fontId="7" fillId="3" borderId="1" xfId="117" applyFont="1" applyFill="1" applyBorder="1" applyAlignment="1">
      <alignment horizontal="center" vertical="center"/>
    </xf>
    <xf numFmtId="0" fontId="7" fillId="3" borderId="2" xfId="117" applyFont="1" applyFill="1" applyBorder="1" applyAlignment="1">
      <alignment horizontal="center" vertical="center"/>
    </xf>
    <xf numFmtId="0" fontId="4" fillId="0" borderId="3" xfId="117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3" fontId="3" fillId="3" borderId="3" xfId="117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7" fillId="2" borderId="2" xfId="117" applyFont="1" applyFill="1" applyBorder="1" applyAlignment="1">
      <alignment horizontal="center" vertical="center"/>
    </xf>
    <xf numFmtId="0" fontId="7" fillId="2" borderId="6" xfId="117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8" fillId="0" borderId="3" xfId="117" applyFont="1" applyBorder="1" applyAlignment="1">
      <alignment horizontal="right" vertical="center"/>
    </xf>
    <xf numFmtId="0" fontId="10" fillId="0" borderId="1" xfId="117" applyFont="1" applyBorder="1" applyAlignment="1">
      <alignment horizontal="left" vertical="center" wrapText="1"/>
    </xf>
    <xf numFmtId="0" fontId="10" fillId="0" borderId="6" xfId="117" applyFont="1" applyBorder="1" applyAlignment="1">
      <alignment horizontal="left" vertical="center" wrapText="1"/>
    </xf>
    <xf numFmtId="3" fontId="3" fillId="3" borderId="1" xfId="117" applyNumberFormat="1" applyFont="1" applyFill="1" applyBorder="1" applyAlignment="1">
      <alignment horizontal="left" vertical="center" wrapText="1"/>
    </xf>
    <xf numFmtId="3" fontId="3" fillId="3" borderId="2" xfId="117" applyNumberFormat="1" applyFont="1" applyFill="1" applyBorder="1" applyAlignment="1">
      <alignment horizontal="left" vertical="center" wrapText="1"/>
    </xf>
    <xf numFmtId="3" fontId="3" fillId="3" borderId="6" xfId="117" applyNumberFormat="1" applyFont="1" applyFill="1" applyBorder="1" applyAlignment="1">
      <alignment horizontal="left" vertical="center" wrapText="1"/>
    </xf>
    <xf numFmtId="0" fontId="8" fillId="4" borderId="3" xfId="117" applyFont="1" applyFill="1" applyBorder="1" applyAlignment="1">
      <alignment horizontal="left" vertical="center"/>
    </xf>
    <xf numFmtId="0" fontId="4" fillId="0" borderId="3" xfId="117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7" fillId="0" borderId="16" xfId="0" applyFont="1" applyBorder="1" applyAlignment="1" applyProtection="1">
      <alignment horizontal="left" vertical="center" wrapText="1"/>
      <protection locked="0"/>
    </xf>
    <xf numFmtId="0" fontId="17" fillId="0" borderId="17" xfId="0" applyFont="1" applyBorder="1" applyAlignment="1" applyProtection="1">
      <alignment horizontal="left" vertical="center" wrapText="1"/>
      <protection locked="0"/>
    </xf>
    <xf numFmtId="0" fontId="18" fillId="5" borderId="18" xfId="0" applyFont="1" applyFill="1" applyBorder="1" applyAlignment="1" applyProtection="1">
      <alignment horizontal="center" vertical="center" wrapText="1"/>
      <protection locked="0"/>
    </xf>
    <xf numFmtId="0" fontId="18" fillId="5" borderId="0" xfId="0" applyFont="1" applyFill="1" applyAlignment="1" applyProtection="1">
      <alignment horizontal="center" vertical="center" wrapText="1"/>
      <protection locked="0"/>
    </xf>
    <xf numFmtId="0" fontId="17" fillId="0" borderId="18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7" fillId="0" borderId="19" xfId="0" applyFont="1" applyBorder="1" applyAlignment="1" applyProtection="1">
      <alignment horizontal="left" vertical="center" wrapText="1"/>
      <protection locked="0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9" fillId="2" borderId="20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/>
    </xf>
    <xf numFmtId="0" fontId="19" fillId="2" borderId="26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19" fillId="2" borderId="26" xfId="0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horizontal="center"/>
    </xf>
    <xf numFmtId="0" fontId="10" fillId="0" borderId="1" xfId="117" applyFont="1" applyBorder="1" applyAlignment="1">
      <alignment horizontal="justify" vertical="center" wrapText="1"/>
    </xf>
    <xf numFmtId="0" fontId="10" fillId="0" borderId="6" xfId="117" applyFont="1" applyBorder="1" applyAlignment="1">
      <alignment horizontal="justify" vertical="center" wrapText="1"/>
    </xf>
  </cellXfs>
  <cellStyles count="130">
    <cellStyle name="%" xfId="3" xr:uid="{00000000-0005-0000-0000-000031000000}"/>
    <cellStyle name="% 2" xfId="4" xr:uid="{00000000-0005-0000-0000-000032000000}"/>
    <cellStyle name="Euro" xfId="5" xr:uid="{00000000-0005-0000-0000-000033000000}"/>
    <cellStyle name="Euro 2" xfId="6" xr:uid="{00000000-0005-0000-0000-000034000000}"/>
    <cellStyle name="Euro 2 2" xfId="7" xr:uid="{00000000-0005-0000-0000-000035000000}"/>
    <cellStyle name="Euro 3" xfId="8" xr:uid="{00000000-0005-0000-0000-000036000000}"/>
    <cellStyle name="Hipervínculo 2" xfId="9" xr:uid="{00000000-0005-0000-0000-000037000000}"/>
    <cellStyle name="Millares [0] 2" xfId="10" xr:uid="{00000000-0005-0000-0000-000038000000}"/>
    <cellStyle name="Millares [0] 3" xfId="11" xr:uid="{00000000-0005-0000-0000-000039000000}"/>
    <cellStyle name="Millares 10" xfId="12" xr:uid="{00000000-0005-0000-0000-00003A000000}"/>
    <cellStyle name="Millares 10 2" xfId="13" xr:uid="{00000000-0005-0000-0000-00003B000000}"/>
    <cellStyle name="Millares 10 2 2" xfId="14" xr:uid="{00000000-0005-0000-0000-00003C000000}"/>
    <cellStyle name="Millares 2" xfId="15" xr:uid="{00000000-0005-0000-0000-00003D000000}"/>
    <cellStyle name="Millares 2 2" xfId="16" xr:uid="{00000000-0005-0000-0000-00003E000000}"/>
    <cellStyle name="Millares 2 2 2" xfId="17" xr:uid="{00000000-0005-0000-0000-00003F000000}"/>
    <cellStyle name="Millares 2 2 2 2" xfId="18" xr:uid="{00000000-0005-0000-0000-000040000000}"/>
    <cellStyle name="Millares 2 2 2 2 2" xfId="19" xr:uid="{00000000-0005-0000-0000-000041000000}"/>
    <cellStyle name="Millares 2 2 2 3" xfId="20" xr:uid="{00000000-0005-0000-0000-000042000000}"/>
    <cellStyle name="Millares 2 2 3" xfId="21" xr:uid="{00000000-0005-0000-0000-000043000000}"/>
    <cellStyle name="Millares 2 3" xfId="22" xr:uid="{00000000-0005-0000-0000-000044000000}"/>
    <cellStyle name="Millares 2 3 2" xfId="23" xr:uid="{00000000-0005-0000-0000-000045000000}"/>
    <cellStyle name="Millares 2 4" xfId="24" xr:uid="{00000000-0005-0000-0000-000046000000}"/>
    <cellStyle name="Millares 2 5" xfId="25" xr:uid="{00000000-0005-0000-0000-000047000000}"/>
    <cellStyle name="Millares 2 6" xfId="26" xr:uid="{00000000-0005-0000-0000-000048000000}"/>
    <cellStyle name="Millares 3" xfId="27" xr:uid="{00000000-0005-0000-0000-000049000000}"/>
    <cellStyle name="Millares 3 2" xfId="28" xr:uid="{00000000-0005-0000-0000-00004A000000}"/>
    <cellStyle name="Millares 3 2 2" xfId="29" xr:uid="{00000000-0005-0000-0000-00004B000000}"/>
    <cellStyle name="Millares 3 3" xfId="30" xr:uid="{00000000-0005-0000-0000-00004C000000}"/>
    <cellStyle name="Millares 3 3 2" xfId="31" xr:uid="{00000000-0005-0000-0000-00004D000000}"/>
    <cellStyle name="Millares 4" xfId="32" xr:uid="{00000000-0005-0000-0000-00004E000000}"/>
    <cellStyle name="Millares 4 2" xfId="33" xr:uid="{00000000-0005-0000-0000-00004F000000}"/>
    <cellStyle name="Millares 4 2 2" xfId="34" xr:uid="{00000000-0005-0000-0000-000050000000}"/>
    <cellStyle name="Millares 5" xfId="35" xr:uid="{00000000-0005-0000-0000-000051000000}"/>
    <cellStyle name="Millares 5 2" xfId="36" xr:uid="{00000000-0005-0000-0000-000052000000}"/>
    <cellStyle name="Millares 6" xfId="37" xr:uid="{00000000-0005-0000-0000-000053000000}"/>
    <cellStyle name="Millares 6 2" xfId="38" xr:uid="{00000000-0005-0000-0000-000054000000}"/>
    <cellStyle name="Millares 7" xfId="39" xr:uid="{00000000-0005-0000-0000-000055000000}"/>
    <cellStyle name="Millares 7 2" xfId="40" xr:uid="{00000000-0005-0000-0000-000056000000}"/>
    <cellStyle name="Millares 7 2 2" xfId="41" xr:uid="{00000000-0005-0000-0000-000057000000}"/>
    <cellStyle name="Millares 7 2 2 2" xfId="42" xr:uid="{00000000-0005-0000-0000-000058000000}"/>
    <cellStyle name="Millares 7 2 2 2 2" xfId="43" xr:uid="{00000000-0005-0000-0000-000059000000}"/>
    <cellStyle name="Millares 7 2 3" xfId="44" xr:uid="{00000000-0005-0000-0000-00005A000000}"/>
    <cellStyle name="Millares 8" xfId="45" xr:uid="{00000000-0005-0000-0000-00005B000000}"/>
    <cellStyle name="Millares 8 2" xfId="46" xr:uid="{00000000-0005-0000-0000-00005C000000}"/>
    <cellStyle name="Millares 8 2 2" xfId="47" xr:uid="{00000000-0005-0000-0000-00005D000000}"/>
    <cellStyle name="Millares 9" xfId="48" xr:uid="{00000000-0005-0000-0000-00005E000000}"/>
    <cellStyle name="Moneda" xfId="1" builtinId="4"/>
    <cellStyle name="Moneda [0] 2" xfId="49" xr:uid="{00000000-0005-0000-0000-00005F000000}"/>
    <cellStyle name="Moneda [0] 2 2" xfId="50" xr:uid="{00000000-0005-0000-0000-000060000000}"/>
    <cellStyle name="Moneda [0] 3" xfId="51" xr:uid="{00000000-0005-0000-0000-000061000000}"/>
    <cellStyle name="Moneda [0] 4" xfId="52" xr:uid="{00000000-0005-0000-0000-000062000000}"/>
    <cellStyle name="Moneda 2" xfId="53" xr:uid="{00000000-0005-0000-0000-000063000000}"/>
    <cellStyle name="Moneda 2 2" xfId="54" xr:uid="{00000000-0005-0000-0000-000064000000}"/>
    <cellStyle name="Moneda 2 2 2" xfId="55" xr:uid="{00000000-0005-0000-0000-000065000000}"/>
    <cellStyle name="Moneda 2 2 2 2" xfId="56" xr:uid="{00000000-0005-0000-0000-000066000000}"/>
    <cellStyle name="Moneda 2 2 2 2 2" xfId="57" xr:uid="{00000000-0005-0000-0000-000067000000}"/>
    <cellStyle name="Moneda 2 2 3" xfId="58" xr:uid="{00000000-0005-0000-0000-000068000000}"/>
    <cellStyle name="Moneda 2 3" xfId="59" xr:uid="{00000000-0005-0000-0000-000069000000}"/>
    <cellStyle name="Moneda 2 3 2" xfId="60" xr:uid="{00000000-0005-0000-0000-00006A000000}"/>
    <cellStyle name="Moneda 2 4" xfId="61" xr:uid="{00000000-0005-0000-0000-00006B000000}"/>
    <cellStyle name="Moneda 2 5" xfId="62" xr:uid="{00000000-0005-0000-0000-00006C000000}"/>
    <cellStyle name="Moneda 3" xfId="63" xr:uid="{00000000-0005-0000-0000-00006D000000}"/>
    <cellStyle name="Moneda 3 2" xfId="64" xr:uid="{00000000-0005-0000-0000-00006E000000}"/>
    <cellStyle name="Moneda 3 2 2" xfId="65" xr:uid="{00000000-0005-0000-0000-00006F000000}"/>
    <cellStyle name="Moneda 3 3" xfId="66" xr:uid="{00000000-0005-0000-0000-000070000000}"/>
    <cellStyle name="Moneda 3 4" xfId="67" xr:uid="{00000000-0005-0000-0000-000071000000}"/>
    <cellStyle name="Moneda 4" xfId="68" xr:uid="{00000000-0005-0000-0000-000072000000}"/>
    <cellStyle name="Moneda 4 2" xfId="69" xr:uid="{00000000-0005-0000-0000-000073000000}"/>
    <cellStyle name="Moneda 4 2 2" xfId="70" xr:uid="{00000000-0005-0000-0000-000074000000}"/>
    <cellStyle name="Moneda 5" xfId="71" xr:uid="{00000000-0005-0000-0000-000075000000}"/>
    <cellStyle name="Normal" xfId="0" builtinId="0"/>
    <cellStyle name="Normal 10" xfId="72" xr:uid="{00000000-0005-0000-0000-000076000000}"/>
    <cellStyle name="Normal 11" xfId="73" xr:uid="{00000000-0005-0000-0000-000077000000}"/>
    <cellStyle name="Normal 11 2" xfId="74" xr:uid="{00000000-0005-0000-0000-000078000000}"/>
    <cellStyle name="Normal 14 2" xfId="75" xr:uid="{00000000-0005-0000-0000-000079000000}"/>
    <cellStyle name="Normal 2" xfId="76" xr:uid="{00000000-0005-0000-0000-00007A000000}"/>
    <cellStyle name="Normal 2 10" xfId="77" xr:uid="{00000000-0005-0000-0000-00007B000000}"/>
    <cellStyle name="Normal 2 10 2" xfId="78" xr:uid="{00000000-0005-0000-0000-00007C000000}"/>
    <cellStyle name="Normal 2 10 2 2" xfId="79" xr:uid="{00000000-0005-0000-0000-00007D000000}"/>
    <cellStyle name="Normal 2 10 3" xfId="80" xr:uid="{00000000-0005-0000-0000-00007E000000}"/>
    <cellStyle name="Normal 2 2" xfId="81" xr:uid="{00000000-0005-0000-0000-00007F000000}"/>
    <cellStyle name="Normal 2 2 2" xfId="82" xr:uid="{00000000-0005-0000-0000-000080000000}"/>
    <cellStyle name="Normal 2 2 2 2" xfId="83" xr:uid="{00000000-0005-0000-0000-000081000000}"/>
    <cellStyle name="Normal 2 2 3" xfId="84" xr:uid="{00000000-0005-0000-0000-000082000000}"/>
    <cellStyle name="Normal 2 3" xfId="85" xr:uid="{00000000-0005-0000-0000-000083000000}"/>
    <cellStyle name="Normal 2 3 2" xfId="86" xr:uid="{00000000-0005-0000-0000-000084000000}"/>
    <cellStyle name="Normal 2 3 3" xfId="87" xr:uid="{00000000-0005-0000-0000-000085000000}"/>
    <cellStyle name="Normal 2 4" xfId="88" xr:uid="{00000000-0005-0000-0000-000086000000}"/>
    <cellStyle name="Normal 2_PRESUPUESTO SAN ANDRES" xfId="89" xr:uid="{00000000-0005-0000-0000-000087000000}"/>
    <cellStyle name="Normal 3" xfId="90" xr:uid="{00000000-0005-0000-0000-000088000000}"/>
    <cellStyle name="Normal 3 11" xfId="91" xr:uid="{00000000-0005-0000-0000-000089000000}"/>
    <cellStyle name="Normal 3 2" xfId="92" xr:uid="{00000000-0005-0000-0000-00008A000000}"/>
    <cellStyle name="Normal 3 2 2" xfId="93" xr:uid="{00000000-0005-0000-0000-00008B000000}"/>
    <cellStyle name="Normal 3 3" xfId="94" xr:uid="{00000000-0005-0000-0000-00008C000000}"/>
    <cellStyle name="Normal 3 3 2" xfId="95" xr:uid="{00000000-0005-0000-0000-00008D000000}"/>
    <cellStyle name="Normal 3 3 2 2" xfId="96" xr:uid="{00000000-0005-0000-0000-00008E000000}"/>
    <cellStyle name="Normal 3 3 3" xfId="97" xr:uid="{00000000-0005-0000-0000-00008F000000}"/>
    <cellStyle name="Normal 3 4" xfId="98" xr:uid="{00000000-0005-0000-0000-000090000000}"/>
    <cellStyle name="Normal 3 5" xfId="99" xr:uid="{00000000-0005-0000-0000-000091000000}"/>
    <cellStyle name="Normal 4" xfId="100" xr:uid="{00000000-0005-0000-0000-000092000000}"/>
    <cellStyle name="Normal 4 2" xfId="101" xr:uid="{00000000-0005-0000-0000-000093000000}"/>
    <cellStyle name="Normal 4 2 2" xfId="102" xr:uid="{00000000-0005-0000-0000-000094000000}"/>
    <cellStyle name="Normal 4 2 3" xfId="103" xr:uid="{00000000-0005-0000-0000-000095000000}"/>
    <cellStyle name="Normal 4 3" xfId="104" xr:uid="{00000000-0005-0000-0000-000096000000}"/>
    <cellStyle name="Normal 4 3 2" xfId="105" xr:uid="{00000000-0005-0000-0000-000097000000}"/>
    <cellStyle name="Normal 4 4" xfId="106" xr:uid="{00000000-0005-0000-0000-000098000000}"/>
    <cellStyle name="Normal 5" xfId="107" xr:uid="{00000000-0005-0000-0000-000099000000}"/>
    <cellStyle name="Normal 5 2" xfId="108" xr:uid="{00000000-0005-0000-0000-00009A000000}"/>
    <cellStyle name="Normal 51" xfId="109" xr:uid="{00000000-0005-0000-0000-00009B000000}"/>
    <cellStyle name="Normal 51 2" xfId="110" xr:uid="{00000000-0005-0000-0000-00009C000000}"/>
    <cellStyle name="Normal 6" xfId="111" xr:uid="{00000000-0005-0000-0000-00009D000000}"/>
    <cellStyle name="Normal 6 2" xfId="112" xr:uid="{00000000-0005-0000-0000-00009E000000}"/>
    <cellStyle name="Normal 7" xfId="113" xr:uid="{00000000-0005-0000-0000-00009F000000}"/>
    <cellStyle name="Normal 8" xfId="114" xr:uid="{00000000-0005-0000-0000-0000A0000000}"/>
    <cellStyle name="Normal 8 2" xfId="115" xr:uid="{00000000-0005-0000-0000-0000A1000000}"/>
    <cellStyle name="Normal 9" xfId="116" xr:uid="{00000000-0005-0000-0000-0000A2000000}"/>
    <cellStyle name="Normal_APU ADICIONALES" xfId="117" xr:uid="{00000000-0005-0000-0000-0000A3000000}"/>
    <cellStyle name="Porcentaje" xfId="2" builtinId="5"/>
    <cellStyle name="Porcentaje 2" xfId="118" xr:uid="{00000000-0005-0000-0000-0000A4000000}"/>
    <cellStyle name="Porcentaje 2 2" xfId="119" xr:uid="{00000000-0005-0000-0000-0000A5000000}"/>
    <cellStyle name="Porcentaje 2 4" xfId="120" xr:uid="{00000000-0005-0000-0000-0000A6000000}"/>
    <cellStyle name="Porcentaje 2 4 2" xfId="121" xr:uid="{00000000-0005-0000-0000-0000A7000000}"/>
    <cellStyle name="Porcentaje 3" xfId="122" xr:uid="{00000000-0005-0000-0000-0000A8000000}"/>
    <cellStyle name="Porcentaje 3 2" xfId="123" xr:uid="{00000000-0005-0000-0000-0000A9000000}"/>
    <cellStyle name="Porcentaje 4" xfId="124" xr:uid="{00000000-0005-0000-0000-0000AA000000}"/>
    <cellStyle name="Porcentaje 4 2" xfId="125" xr:uid="{00000000-0005-0000-0000-0000AB000000}"/>
    <cellStyle name="Porcentaje 5" xfId="126" xr:uid="{00000000-0005-0000-0000-0000AC000000}"/>
    <cellStyle name="Porcentaje 6" xfId="127" xr:uid="{00000000-0005-0000-0000-0000AD000000}"/>
    <cellStyle name="Porcentual 2" xfId="128" xr:uid="{00000000-0005-0000-0000-0000AE000000}"/>
    <cellStyle name="Porcentual 2 2" xfId="129" xr:uid="{00000000-0005-0000-0000-0000AF000000}"/>
  </cellStyles>
  <dxfs count="3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externalLink" Target="externalLinks/externalLink6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12.xml"/><Relationship Id="rId68" Type="http://schemas.openxmlformats.org/officeDocument/2006/relationships/externalLink" Target="externalLinks/externalLink17.xml"/><Relationship Id="rId84" Type="http://schemas.openxmlformats.org/officeDocument/2006/relationships/externalLink" Target="externalLinks/externalLink33.xml"/><Relationship Id="rId89" Type="http://schemas.openxmlformats.org/officeDocument/2006/relationships/externalLink" Target="externalLinks/externalLink38.xml"/><Relationship Id="rId112" Type="http://schemas.openxmlformats.org/officeDocument/2006/relationships/externalLink" Target="externalLinks/externalLink61.xml"/><Relationship Id="rId133" Type="http://schemas.openxmlformats.org/officeDocument/2006/relationships/theme" Target="theme/theme1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5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externalLink" Target="externalLinks/externalLink2.xml"/><Relationship Id="rId58" Type="http://schemas.openxmlformats.org/officeDocument/2006/relationships/externalLink" Target="externalLinks/externalLink7.xml"/><Relationship Id="rId74" Type="http://schemas.openxmlformats.org/officeDocument/2006/relationships/externalLink" Target="externalLinks/externalLink23.xml"/><Relationship Id="rId79" Type="http://schemas.openxmlformats.org/officeDocument/2006/relationships/externalLink" Target="externalLinks/externalLink28.xml"/><Relationship Id="rId102" Type="http://schemas.openxmlformats.org/officeDocument/2006/relationships/externalLink" Target="externalLinks/externalLink51.xml"/><Relationship Id="rId123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7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39.xml"/><Relationship Id="rId95" Type="http://schemas.openxmlformats.org/officeDocument/2006/relationships/externalLink" Target="externalLinks/externalLink44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5.xml"/><Relationship Id="rId64" Type="http://schemas.openxmlformats.org/officeDocument/2006/relationships/externalLink" Target="externalLinks/externalLink13.xml"/><Relationship Id="rId69" Type="http://schemas.openxmlformats.org/officeDocument/2006/relationships/externalLink" Target="externalLinks/externalLink18.xml"/><Relationship Id="rId77" Type="http://schemas.openxmlformats.org/officeDocument/2006/relationships/externalLink" Target="externalLinks/externalLink26.xml"/><Relationship Id="rId100" Type="http://schemas.openxmlformats.org/officeDocument/2006/relationships/externalLink" Target="externalLinks/externalLink49.xml"/><Relationship Id="rId105" Type="http://schemas.openxmlformats.org/officeDocument/2006/relationships/externalLink" Target="externalLinks/externalLink54.xml"/><Relationship Id="rId113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67.xml"/><Relationship Id="rId126" Type="http://schemas.openxmlformats.org/officeDocument/2006/relationships/externalLink" Target="externalLinks/externalLink75.xml"/><Relationship Id="rId13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21.xml"/><Relationship Id="rId80" Type="http://schemas.openxmlformats.org/officeDocument/2006/relationships/externalLink" Target="externalLinks/externalLink29.xml"/><Relationship Id="rId85" Type="http://schemas.openxmlformats.org/officeDocument/2006/relationships/externalLink" Target="externalLinks/externalLink34.xml"/><Relationship Id="rId93" Type="http://schemas.openxmlformats.org/officeDocument/2006/relationships/externalLink" Target="externalLinks/externalLink42.xml"/><Relationship Id="rId98" Type="http://schemas.openxmlformats.org/officeDocument/2006/relationships/externalLink" Target="externalLinks/externalLink47.xml"/><Relationship Id="rId121" Type="http://schemas.openxmlformats.org/officeDocument/2006/relationships/externalLink" Target="externalLinks/externalLink7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8.xml"/><Relationship Id="rId67" Type="http://schemas.openxmlformats.org/officeDocument/2006/relationships/externalLink" Target="externalLinks/externalLink16.xml"/><Relationship Id="rId103" Type="http://schemas.openxmlformats.org/officeDocument/2006/relationships/externalLink" Target="externalLinks/externalLink52.xml"/><Relationship Id="rId108" Type="http://schemas.openxmlformats.org/officeDocument/2006/relationships/externalLink" Target="externalLinks/externalLink57.xml"/><Relationship Id="rId116" Type="http://schemas.openxmlformats.org/officeDocument/2006/relationships/externalLink" Target="externalLinks/externalLink65.xml"/><Relationship Id="rId124" Type="http://schemas.openxmlformats.org/officeDocument/2006/relationships/externalLink" Target="externalLinks/externalLink73.xml"/><Relationship Id="rId129" Type="http://schemas.openxmlformats.org/officeDocument/2006/relationships/externalLink" Target="externalLinks/externalLink78.xml"/><Relationship Id="rId13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3.xml"/><Relationship Id="rId62" Type="http://schemas.openxmlformats.org/officeDocument/2006/relationships/externalLink" Target="externalLinks/externalLink11.xml"/><Relationship Id="rId70" Type="http://schemas.openxmlformats.org/officeDocument/2006/relationships/externalLink" Target="externalLinks/externalLink19.xml"/><Relationship Id="rId75" Type="http://schemas.openxmlformats.org/officeDocument/2006/relationships/externalLink" Target="externalLinks/externalLink24.xml"/><Relationship Id="rId83" Type="http://schemas.openxmlformats.org/officeDocument/2006/relationships/externalLink" Target="externalLinks/externalLink32.xml"/><Relationship Id="rId88" Type="http://schemas.openxmlformats.org/officeDocument/2006/relationships/externalLink" Target="externalLinks/externalLink37.xml"/><Relationship Id="rId91" Type="http://schemas.openxmlformats.org/officeDocument/2006/relationships/externalLink" Target="externalLinks/externalLink40.xml"/><Relationship Id="rId96" Type="http://schemas.openxmlformats.org/officeDocument/2006/relationships/externalLink" Target="externalLinks/externalLink45.xml"/><Relationship Id="rId111" Type="http://schemas.openxmlformats.org/officeDocument/2006/relationships/externalLink" Target="externalLinks/externalLink60.xml"/><Relationship Id="rId132" Type="http://schemas.openxmlformats.org/officeDocument/2006/relationships/externalLink" Target="externalLinks/externalLink8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6.xml"/><Relationship Id="rId106" Type="http://schemas.openxmlformats.org/officeDocument/2006/relationships/externalLink" Target="externalLinks/externalLink55.xml"/><Relationship Id="rId114" Type="http://schemas.openxmlformats.org/officeDocument/2006/relationships/externalLink" Target="externalLinks/externalLink63.xml"/><Relationship Id="rId119" Type="http://schemas.openxmlformats.org/officeDocument/2006/relationships/externalLink" Target="externalLinks/externalLink68.xml"/><Relationship Id="rId127" Type="http://schemas.openxmlformats.org/officeDocument/2006/relationships/externalLink" Target="externalLinks/externalLink7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60" Type="http://schemas.openxmlformats.org/officeDocument/2006/relationships/externalLink" Target="externalLinks/externalLink9.xml"/><Relationship Id="rId65" Type="http://schemas.openxmlformats.org/officeDocument/2006/relationships/externalLink" Target="externalLinks/externalLink14.xml"/><Relationship Id="rId73" Type="http://schemas.openxmlformats.org/officeDocument/2006/relationships/externalLink" Target="externalLinks/externalLink22.xml"/><Relationship Id="rId78" Type="http://schemas.openxmlformats.org/officeDocument/2006/relationships/externalLink" Target="externalLinks/externalLink27.xml"/><Relationship Id="rId81" Type="http://schemas.openxmlformats.org/officeDocument/2006/relationships/externalLink" Target="externalLinks/externalLink30.xml"/><Relationship Id="rId86" Type="http://schemas.openxmlformats.org/officeDocument/2006/relationships/externalLink" Target="externalLinks/externalLink35.xml"/><Relationship Id="rId94" Type="http://schemas.openxmlformats.org/officeDocument/2006/relationships/externalLink" Target="externalLinks/externalLink43.xml"/><Relationship Id="rId99" Type="http://schemas.openxmlformats.org/officeDocument/2006/relationships/externalLink" Target="externalLinks/externalLink48.xml"/><Relationship Id="rId101" Type="http://schemas.openxmlformats.org/officeDocument/2006/relationships/externalLink" Target="externalLinks/externalLink50.xml"/><Relationship Id="rId122" Type="http://schemas.openxmlformats.org/officeDocument/2006/relationships/externalLink" Target="externalLinks/externalLink71.xml"/><Relationship Id="rId130" Type="http://schemas.openxmlformats.org/officeDocument/2006/relationships/externalLink" Target="externalLinks/externalLink79.xml"/><Relationship Id="rId13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58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4.xml"/><Relationship Id="rId76" Type="http://schemas.openxmlformats.org/officeDocument/2006/relationships/externalLink" Target="externalLinks/externalLink25.xml"/><Relationship Id="rId97" Type="http://schemas.openxmlformats.org/officeDocument/2006/relationships/externalLink" Target="externalLinks/externalLink46.xml"/><Relationship Id="rId104" Type="http://schemas.openxmlformats.org/officeDocument/2006/relationships/externalLink" Target="externalLinks/externalLink53.xml"/><Relationship Id="rId120" Type="http://schemas.openxmlformats.org/officeDocument/2006/relationships/externalLink" Target="externalLinks/externalLink69.xml"/><Relationship Id="rId125" Type="http://schemas.openxmlformats.org/officeDocument/2006/relationships/externalLink" Target="externalLinks/externalLink7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20.xml"/><Relationship Id="rId92" Type="http://schemas.openxmlformats.org/officeDocument/2006/relationships/externalLink" Target="externalLinks/externalLink4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externalLink" Target="externalLinks/externalLink15.xml"/><Relationship Id="rId87" Type="http://schemas.openxmlformats.org/officeDocument/2006/relationships/externalLink" Target="externalLinks/externalLink36.xml"/><Relationship Id="rId110" Type="http://schemas.openxmlformats.org/officeDocument/2006/relationships/externalLink" Target="externalLinks/externalLink59.xml"/><Relationship Id="rId115" Type="http://schemas.openxmlformats.org/officeDocument/2006/relationships/externalLink" Target="externalLinks/externalLink64.xml"/><Relationship Id="rId131" Type="http://schemas.openxmlformats.org/officeDocument/2006/relationships/externalLink" Target="externalLinks/externalLink80.xml"/><Relationship Id="rId136" Type="http://schemas.openxmlformats.org/officeDocument/2006/relationships/sheetMetadata" Target="metadata.xml"/><Relationship Id="rId61" Type="http://schemas.openxmlformats.org/officeDocument/2006/relationships/externalLink" Target="externalLinks/externalLink10.xml"/><Relationship Id="rId82" Type="http://schemas.openxmlformats.org/officeDocument/2006/relationships/externalLink" Target="externalLinks/externalLink31.xml"/><Relationship Id="rId19" Type="http://schemas.openxmlformats.org/officeDocument/2006/relationships/worksheet" Target="worksheets/sheet1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38900" y="8261350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6438900" y="8261350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6438900" y="8261350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1781175</xdr:colOff>
      <xdr:row>39</xdr:row>
      <xdr:rowOff>0</xdr:rowOff>
    </xdr:from>
    <xdr:to>
      <xdr:col>11</xdr:col>
      <xdr:colOff>9525</xdr:colOff>
      <xdr:row>39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CxnSpPr/>
      </xdr:nvCxnSpPr>
      <xdr:spPr>
        <a:xfrm>
          <a:off x="6438900" y="8256905"/>
          <a:ext cx="2924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</xdr:colOff>
      <xdr:row>0</xdr:row>
      <xdr:rowOff>114300</xdr:rowOff>
    </xdr:from>
    <xdr:to>
      <xdr:col>0</xdr:col>
      <xdr:colOff>1173479</xdr:colOff>
      <xdr:row>2</xdr:row>
      <xdr:rowOff>229282</xdr:rowOff>
    </xdr:to>
    <xdr:pic>
      <xdr:nvPicPr>
        <xdr:cNvPr id="3" name="Picture 13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5740" y="114300"/>
          <a:ext cx="967105" cy="9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259080</xdr:colOff>
      <xdr:row>0</xdr:row>
      <xdr:rowOff>152400</xdr:rowOff>
    </xdr:from>
    <xdr:to>
      <xdr:col>12</xdr:col>
      <xdr:colOff>643628</xdr:colOff>
      <xdr:row>2</xdr:row>
      <xdr:rowOff>167640</xdr:rowOff>
    </xdr:to>
    <xdr:pic>
      <xdr:nvPicPr>
        <xdr:cNvPr id="4" name="Imagen 3" descr="1200px-Escudo_de_Margarita_(Bolívar)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612630" y="152400"/>
          <a:ext cx="1146175" cy="8515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1</xdr:row>
      <xdr:rowOff>57150</xdr:rowOff>
    </xdr:from>
    <xdr:to>
      <xdr:col>5</xdr:col>
      <xdr:colOff>800100</xdr:colOff>
      <xdr:row>2</xdr:row>
      <xdr:rowOff>456783</xdr:rowOff>
    </xdr:to>
    <xdr:pic>
      <xdr:nvPicPr>
        <xdr:cNvPr id="2" name="Imagen 1" descr="Citación a Sesión No Presencial OCAD Región Caribe - 21 de Septiembre de  2020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3350" y="219075"/>
          <a:ext cx="1685925" cy="561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487680</xdr:colOff>
      <xdr:row>1</xdr:row>
      <xdr:rowOff>30480</xdr:rowOff>
    </xdr:from>
    <xdr:to>
      <xdr:col>7</xdr:col>
      <xdr:colOff>571500</xdr:colOff>
      <xdr:row>2</xdr:row>
      <xdr:rowOff>548640</xdr:rowOff>
    </xdr:to>
    <xdr:pic>
      <xdr:nvPicPr>
        <xdr:cNvPr id="2" name="Imagen 1" descr="1200px-Escudo_de_Margarita_(Bolívar)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764530" y="30480"/>
          <a:ext cx="998220" cy="7181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bolivargovco-my.sharepoint.com\Users\user\Downloads\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rgeMario\Google%20Drive\Archivos\Magnum%20Constructions%20Inc\Proyectos\Plan%20Centro%20Codazzi\PC%20Definitivo\Cronograma%20y%20Presupuesto\Rev%20DIC%2011-13%20de%20PRESUPUESTO%20PLAN%20CENTR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qbex1\Escritorio\San%20Bernardo%20del%20Viento\Proyecto%20AJUSTADO\San%20Bernardo\PRES%20SANBERNA\PRESUPUESTO%20AL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AppData\Local\Microsoft\Windows\Temporary%20Internet%20Files\Content.IE5\3TV58KWS\ESNEIDER\EVELIN%20OCHOA%20IMBRECHTS\MUNICIPIO%20DE%20PINTO\CONTRATACION%20YASMET%202.007\PRESUPUESTO%20ALCANTARRILL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_DOCUM\ACTAS\2002\Miraflores-cra1\_PRESUPU\Bachu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Hugo%20Silva\FRED\PITALITO%20ACUEDUCTO\2017\HUI-PIT-PRES-V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\LEP\PPILOTO\FORM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HP\Downloads\APUs%20MAESTR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ntratos.gov.co\Documents%20and%20Settings\yguerrero\Configuraci&#243;n%20local\Temp\admon%20Vial%20henry\Mis%20documentos\OBRAS\BANADIA\INFORMES\BANADIACD\1erINFORM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DOCUME~1\ADMINI~1\CONFIG~1\Temp\Rar$DI38.047\PROPUESTA%20Y%20AP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WINDOWS\TEMP\CBoyaca\CUADRILLA%20DIURN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ATOS\T.M.Z.%20%20INGENIERIA%20S.A.S\PINTO\PINTO%20-%20BARRO%20BLANCO\Users\OJFONSECA\Downloads\analisis%20de%20precios%20unitarios%20-%20PLANTILLA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lomsat.net.co\Mis%20documentos\ASTEQ\Nuevos%20ASTEQ%20TECH\GESTI&#211;N%20DE%20AUDITORI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x\Propuesta%20Efren\DOCUME~1\user\LOCALS~1\Temp\Temporary%20Directory%201%20for%20PRESUPUESTO%20Y%20UNITARIOS.zip\PRESUPUESTO%20Y%20UNITARI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ntratos.gov.co\Documents%20and%20Settings\yguerrero\Configuraci&#243;n%20local\Temp\admon%20Vial%20henry\Mis%20documentos\ALEX\TERMINAL\PROPUESTATERMINAL\PRECIOS%20TRANSI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GENIERA%20CIVIL\OBRAS\META\CN569-2010%20ACAPULCO1\AVANCE%20DE%20OBRA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Proyectos%20Activos\82.%20C-085-2016-EAH-ICS\5.%20Documentos%20T&#233;cnicos\3.%20Garzon\32.%20Aspectos%20Financieros\5.%20Garzon%20COL\V-GRP\HUI-GRZ-ALC-PRES-APU-V02-12-10-17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ALEX%20CORZO\PROYECTOS\2009\CHIRIGUANA\130002009\Documents%20and%20Settings\Juan%20Carlos%20Garc&#237;a\Mis%20documentos\PRESUPUESTOS\PRESUPUESTO%20PARA%20ROCH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Hugo%20Silva\FRED\JERUSALEN%202017\DEFINITIVO%20ENTREGABLE\CND-JER-ACU-PRES-V2017-17.02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_Archivo%202009\Obras\2.%20CAMARA%20BOX\_PRESUPU\Bachu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UI-PIT-PRES-SUBPROY%20v1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1\CIRCUITOS%20CODENSA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ERI&#209;O\Documents\PARTICULAR\Users\ABSAESP03\Documents\MERI&#209;O\EDESA\PRESUPUESTO-V7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388\Actas\HACE\Mis%20documentos\INF.BIMENSUAL\INFORME%20BIMENSUAL%20JUL-AGO-200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Administrador\Mis%20documentos\Downloads\DISPROYECTOS\OIM-GUAPI\SAN%20ANTONIO%20DE%20GUAJUI\14%20PRESUPUESTO\PPTO_QUIROGA_23-10-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MEDPPLALM\GTECNICA\mvilla\SILO%2015000\users\AndreasK\MyProjects\Estimating%20Environment\Standard%20V1.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ctor/OneDrive/TRABAJO/Proyectos%20Carlos%20Mario/Form1%20-%20PTA%20elcedro%20lp038%204vientos%20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auro\datos\Trab\Codensa-RSA\Densidades%20de%20carga\Cargabilidad%20econ&#243;mica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Presupuesto\Mis%20documentos\IRF\PresupelectricosOct25-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ametro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F488CE5\PAVIMENTO%20EN%20%20CONCRETO%20PREMEZCLADO%20HIDRAULICO%20MR%20=%204.2%20Mpa%20EN%20VIAS%20URBANAS%20PAOLA.xls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-FA\Puentes%20Mochilero%20Quebradon\TCC%20Obra%20definitivos\AIU%20Mochilero%20Quebrado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aola\Downloads\Users\enrique%20mu&#241;oz\AppData\Local\Microsoft\Windows\Temporary%20Internet%20Files\Content.IE5\ZXH2XELS\presupuesto%20electrico%20guainia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_Archivo%202008\Obras\Anganoy%20-%20Cra%2036B\Actas\Anganoy%20-%20acta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_Archivo%202009\Obras\4.%20ANDENES%20CUJACAL\ACTAS%20ANDENES%20CUJACAL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MARCO%20AURELIO%20NU&#209;EZ\Mis%20documentos\ACUEDUCTO%20REGIONAL%20LA%20L&#205;NEA\PLAN%20DE%20INVERSION\Presupuesto\Soplaviento\PRESUPUESTO%20ALCANTARILLADO%20SOPLAVIEN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aola\Downloads\Users\enrique%20mu&#241;oz\EM\Documents\contratacion%20publica\GOBERNACION%20DEL%20GUAINIA\COLEGIO%20SERES\CALCULO%20ELECTRICO\presupuesto%20electrico%20guainia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.%20Hugo%20Silva\FRED\FINDETER%20OPORAPA\HUI-OPO-PRES-GEN%20V7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Proyectos%20Activos\81.%20C-002-2016-ADB-%20(Bolivar)%20ACUEBOL\5.%20Documentos%20T&#233;cnicos\0.%20Recolectada\34.%20Aspectos%20Financieros\29.%20Bajo%20Grande\PRESS\BOL-SNJ-BGRD-PRES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DATOS\T.M.Z.%20%20INGENIERIA%20S.A.S\PINTO\PINTO%20-%20BARRO%20BLANCO\F\Documentos\2.%20CONSTRUCCION\3.%20PUERTO%20BERRIO\Macintosh%20HDPresupuestos\Presupuestos\Grupo%2045\IMV\Unitarios%20SF-Sup%20y%20LV-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OBRAS\BANADIA\INFORMES\BANADIACD\1erINFORM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Users\usuario\Desktop\PRESUPUESTO%20PARQUE%20POLIDEPORTIVO%20LOS%20JIMENEZ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landa\compartida\PRES_MUNDO%20BOLIVARIANO_LINAv-2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DOCUME~1\temporal\CONFIG~1\Temp\Rar$DI01.906\EMR%20-%20PRESUP%20ELECTRICO%20ARENAL%20-%20dic%203%20-%202010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rrecion\APU%20ARQUITECTONICOS%20GUAINIA\Users\TOSHE\Desktop\APU%20ARQUITECTONICOS%20GUAINIA\Presupuesto%20de%20ob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D1F38E0\ASTREA%20PARA%20ENTREGA%20CAFETEROS%201502201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is%20documentos\ADMON00\COSTOS\ESTRUCTURA%20DE%20COSTOS%20G&amp;J%20ING%20ASOCIADOS%20LTD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leoca\temp\Mis%20documentos\Con%200605%2002\actas\acta%20noviembre02\Mauricio\Bases-Contrataci&#243;n\Bases%202002\Chusac&#225;-Soacha-Bosa\SCV-CD-007-02-Talud-Occidental\Form-SCV-CD-007-02-Talud-Occident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_produccion\1991_ituvia\Tecnica\Cotizaciones\APU%20PREFABRICADOS\Precios%20Materia%20Prima%20ceno%20y%20%20FERRASA%20a%20Marzo%2013%202003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www.contratos.gov.co\Documents%20and%20Settings\yguerrero\Configuraci&#243;n%20local\Temp\admon%20Vial%20henry\henry\Propuestas\invias\RCAS-007-2002\precios%20unitarios%20cara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OTALVARO%20BARRETO\Documents\YERALDIN\PLANEACION\PROYECTOS%202013\Analisis%20Unit%20Acueducto%20CORREGIDOS%20SEP%205%20DE%20201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aola\Downloads\DCE\DCE%202013\liceo%20casablanca\entrega%20definitiva%20liceo%20casa%20blanca%2008-07-2013\Users\TOSHIBA\Google%20Drive\APUS\HGC\29.%20OFICINA%20IPIALES\APUs%20OFICINA%20IPIALES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SIMULACI&#211;NEDIFICIO.ok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copc2421\correo\PLANOBRASING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En%20ejecucion\21.%20C-214%20de%202012%20(Oporapa)%20%20CAH\5.%20Doc%20Tec\0.%20Recolectada\35.%20Aspectos%20Financieros\Acueducto%20FASE%20II\10.%20Materiales%20de%20calculo\HUI-OPO-PRES-CANT-V2.0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.%20En%20ejecucion\55.%20C-PDA-C-282%20de%202014%20(Cachipay)\5.%20Documentos%20Tecnicos\P3\15.%20Presupuesto%20de%20Obra\CALCULOS%20CANTIDADES%20SANITARIO%20CACHIPAY.xlsm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g%20Hugo\PITALITO%20ALCANTARILLADO\HUI-PIT-ALC-PRESUPUESTO%20V02.xlsx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s:\d.docs.live.net\PEDRO%20BURGOS\CONSORCIO%20ELECTROBECERRIL%202019\2.PEDRO%20BURGOS%20ELECTROBECERRIL\NUEVOS%20PROYECTOS\_OBRAS%20FIP\Nuevos-Riegos\Caicedo-C4-5-k16-17-rieg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uarios\Victor\Desktop\DOCUMENTACION%20ALCALDIA\PRESUPUESTOS%20REVISADOS\REPOSICION%20DE%20PLACAS%20EN%20CONCRETO%20HIDRAULICO%20PREMEZCLADO%20MR%20=%204.2%20Mpa%20-MEZCLA%20DENSA%20EN%20CALIENTE%20TIPO%20MDC%20-%202%20vr03.xlsm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PUESTA%20BECERRIL\PRESUPUESTO%20OBRAS%20DE%20URBANISMO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T.M.Z.%20%20INGENIERIA%20S.A.S/PINTO/PINTO%20-%20BARRO%20BLANCO/F/Documentos/2.%20CONSTRUCCION/3.%20PUERTO%20BERRIO/Macintosh%20HDINTERVENTORIA%20HONDA-RIO%20ERMITA&#209;O/INFORMES/INTERVENTORIA/MENSUAL/08%20JULIO-2007/FORMATOS%20SGT%20INFORME%20INTERVENTORIA%20No.0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ccidentalidad"/>
      <sheetName val="Causa Posible"/>
      <sheetName val="TARIFAS MATERIALES"/>
      <sheetName val="TARIFAS EQUIPOS "/>
      <sheetName val="TARIFA SALARIOS"/>
      <sheetName val="PRES"/>
      <sheetName val="Base de Datos"/>
      <sheetName val="Elementos Involucrados"/>
      <sheetName val="㈀㰰⌀㈀㰮⌀䰀଒v頀"/>
      <sheetName val="ó&gt;_x005f_x0000__x005f_x0001__x005f_x0000__x005f_x0000__"/>
      <sheetName val="CRA.MODI"/>
      <sheetName val="SNP7 Anclajes pasivos6j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ó&gt;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/>
      <sheetData sheetId="1056" refreshError="1"/>
      <sheetData sheetId="1057" refreshError="1"/>
      <sheetData sheetId="1058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 refreshError="1"/>
      <sheetData sheetId="1080" refreshError="1"/>
      <sheetData sheetId="1081"/>
      <sheetData sheetId="1082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/>
      <sheetData sheetId="1110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 refreshError="1"/>
      <sheetData sheetId="1755" refreshError="1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 refreshError="1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 refreshError="1"/>
      <sheetData sheetId="5520"/>
      <sheetData sheetId="5521" refreshError="1"/>
      <sheetData sheetId="5522" refreshError="1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"/>
      <sheetName val="Resumen APU"/>
      <sheetName val="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"/>
      <sheetName val="Gráfico1"/>
      <sheetName val="ANALISIS"/>
      <sheetName val="SUBANALISIS"/>
      <sheetName val="ACTIVIDADES"/>
      <sheetName val="INSUMOS"/>
      <sheetName val="MANO DE OBRA"/>
      <sheetName val="TABLAUX"/>
      <sheetName val="TABLA"/>
      <sheetName val="PRESTACIONES"/>
      <sheetName val="AUI"/>
      <sheetName val="CRONOGRAMA"/>
      <sheetName val="FORMULARIO"/>
      <sheetName val="PRESUP"/>
      <sheetName val="apu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ACUED"/>
      <sheetName val="HUI-PIT-ACU-PRES"/>
      <sheetName val="BOCATOMA"/>
      <sheetName val="ADUCCION 1"/>
      <sheetName val="CAM 1"/>
      <sheetName val="DES"/>
      <sheetName val="OPT.ADXN.AC.16&quot;"/>
      <sheetName val="CAM 2"/>
      <sheetName val="ADUXN 2"/>
      <sheetName val="CERR"/>
      <sheetName val="DES 2"/>
      <sheetName val="ADUCCION 2"/>
      <sheetName val="TUB INT NO"/>
      <sheetName val="ANX.VENT.24&quot;"/>
      <sheetName val="ANX.PURG. 24&quot;"/>
      <sheetName val="ANX.VENT.16&quot;"/>
      <sheetName val="ANX.PURG. 16&quot;"/>
      <sheetName val="VIADUCTO"/>
      <sheetName val="TUBERIA INTER"/>
      <sheetName val="PASO ESP"/>
      <sheetName val="VALV.SEC."/>
      <sheetName val="LISTA APU"/>
      <sheetName val="1.1"/>
      <sheetName val="1.2"/>
      <sheetName val="67"/>
      <sheetName val="68"/>
      <sheetName val="2.1"/>
      <sheetName val="2.2"/>
      <sheetName val="2.3"/>
      <sheetName val="3.1"/>
      <sheetName val="3.2"/>
      <sheetName val="3.3"/>
      <sheetName val="4.1"/>
      <sheetName val="4.2"/>
      <sheetName val="4.3"/>
      <sheetName val="5.1"/>
      <sheetName val="5.2"/>
      <sheetName val="5.3"/>
      <sheetName val="5.4"/>
      <sheetName val="5.5"/>
      <sheetName val="6.1"/>
      <sheetName val="7.1"/>
      <sheetName val="7.2"/>
      <sheetName val="7.3"/>
      <sheetName val="7.4"/>
      <sheetName val="7.5"/>
      <sheetName val="7.63"/>
      <sheetName val="7.64"/>
      <sheetName val="7.65"/>
      <sheetName val="7.66"/>
      <sheetName val="7.67"/>
      <sheetName val="7.68"/>
      <sheetName val="7.69"/>
      <sheetName val="7.71"/>
      <sheetName val="7.72"/>
      <sheetName val="7.73"/>
      <sheetName val="7.74"/>
      <sheetName val="7.75"/>
      <sheetName val="7.76"/>
      <sheetName val="7.77"/>
      <sheetName val="7.78"/>
      <sheetName val="7.79"/>
      <sheetName val="7.81"/>
      <sheetName val="7.82"/>
      <sheetName val="7.83"/>
      <sheetName val="7.84"/>
      <sheetName val="7.85"/>
      <sheetName val="7.86"/>
      <sheetName val="7.87"/>
      <sheetName val="7.88"/>
      <sheetName val="7.89"/>
      <sheetName val="7.91"/>
      <sheetName val="7.92"/>
      <sheetName val="7.93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8.1"/>
      <sheetName val="8.2"/>
      <sheetName val="8.3"/>
      <sheetName val="8.4"/>
      <sheetName val="9.1"/>
      <sheetName val="APU"/>
      <sheetName val="9.2"/>
      <sheetName val="9.3"/>
      <sheetName val="9.4"/>
      <sheetName val="9.5"/>
      <sheetName val="9.6"/>
      <sheetName val="9.7"/>
      <sheetName val="9.16"/>
      <sheetName val="9.41"/>
      <sheetName val="9.42"/>
      <sheetName val="10.1"/>
      <sheetName val="10.2s"/>
      <sheetName val="10.3s"/>
      <sheetName val="10.4s"/>
      <sheetName val="10.5s"/>
      <sheetName val="10.6s"/>
      <sheetName val="10.7s"/>
      <sheetName val="10.8"/>
      <sheetName val="10.8s"/>
      <sheetName val="11.1"/>
      <sheetName val="11.2"/>
      <sheetName val="11.3"/>
      <sheetName val="11.4"/>
      <sheetName val="11.5"/>
      <sheetName val="11.6"/>
      <sheetName val="61"/>
      <sheetName val="62"/>
      <sheetName val="63"/>
      <sheetName val="11.7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22"/>
      <sheetName val="11.23"/>
      <sheetName val="11.24"/>
      <sheetName val="11.25"/>
      <sheetName val="11.26"/>
      <sheetName val="11.27"/>
      <sheetName val="11.28"/>
      <sheetName val="11.29"/>
      <sheetName val="11.30"/>
      <sheetName val="11.31"/>
      <sheetName val="11.32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1"/>
      <sheetName val="12.1"/>
      <sheetName val="16.1"/>
      <sheetName val="22.1"/>
      <sheetName val="22.2"/>
      <sheetName val="22.3"/>
      <sheetName val="22.4"/>
      <sheetName val="22.5"/>
      <sheetName val="22.6"/>
      <sheetName val="22.7"/>
      <sheetName val="22.8"/>
      <sheetName val="22.9"/>
      <sheetName val="9.18"/>
      <sheetName val="64"/>
      <sheetName val="11.33"/>
      <sheetName val="11.34"/>
      <sheetName val="13.1"/>
      <sheetName val="6.2"/>
      <sheetName val="66"/>
      <sheetName val="Insumos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FACTOR PRESTACIONAL"/>
      <sheetName val="%AIU"/>
      <sheetName val="INTERVENTORIA"/>
      <sheetName val="FM"/>
      <sheetName val="SUELDOS"/>
      <sheetName val="Jornales"/>
      <sheetName val="PRECIOS CASETAS PTAP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P05"/>
      <sheetName val="GP06"/>
    </sheetNames>
    <sheetDataSet>
      <sheetData sheetId="0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EQUIPOS"/>
      <sheetName val="ACTIVIDADES"/>
      <sheetName val="APUs"/>
      <sheetName val="CUADRILLAS"/>
      <sheetName val="FACTORPRESTACIONAL"/>
      <sheetName val="1SALARI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\Escritorio\amv 2011\a  aaInfo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Res-Accide-10"/>
      <sheetName val="\Users\ANDRES FELIPE MUÑOZ\Down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HISTORICOS FUEL OIL EXP"/>
      <sheetName val="EQUIPOS"/>
      <sheetName val="MANO DE OBRA"/>
      <sheetName val="TRANSPORTE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URO PR25+221-235"/>
      <sheetName val="MURO PR25+261-267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LISTADO "/>
      <sheetName val="M.O.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l_4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 ACTA FINAL + MODIFICATORIA "/>
      <sheetName val="MURO PR25+267-273"/>
      <sheetName val="MURO PR25+273-277"/>
      <sheetName val="AC2-AG96"/>
      <sheetName val="_aCCIDENTES_DE_1995___1996_xl_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l_8"/>
      <sheetName val="_aCCIDENTES_DE_1995___1996_xl_6"/>
      <sheetName val="_aCCIDENTES_DE_1995___1996_xl_7"/>
      <sheetName val="MATERIAL"/>
      <sheetName val="ANALISIS RESUMIDOS"/>
      <sheetName val="INDICE"/>
      <sheetName val="_aCCIDENTES_DE_1995___1996_x_11"/>
      <sheetName val="_aCCIDENTES_DE_1995___1996_xl_9"/>
      <sheetName val="_aCCIDENTES_DE_1995___1996_x_10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 refreshError="1"/>
      <sheetData sheetId="337"/>
      <sheetData sheetId="338" refreshError="1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/>
      <sheetData sheetId="618"/>
      <sheetData sheetId="619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/>
      <sheetData sheetId="650" refreshError="1"/>
      <sheetData sheetId="651"/>
      <sheetData sheetId="652" refreshError="1"/>
      <sheetData sheetId="653" refreshError="1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"/>
      <sheetName val="BOSCONIA"/>
      <sheetName val="Equipo"/>
      <sheetName val="Materiales"/>
      <sheetName val="Básicos"/>
      <sheetName val="cuadrillas"/>
      <sheetName val="1.1.1"/>
      <sheetName val="1.1.2"/>
      <sheetName val="1.1.3"/>
      <sheetName val="1.1.4"/>
      <sheetName val="1.1.5"/>
      <sheetName val="1.1.6"/>
      <sheetName val="1.1.7"/>
      <sheetName val="1.1.8"/>
      <sheetName val="1.2.1"/>
      <sheetName val="1.2.2"/>
      <sheetName val="2.1.1"/>
      <sheetName val="2.1.2"/>
      <sheetName val="2.1.1A"/>
      <sheetName val="2.1.2 A"/>
      <sheetName val="3,1"/>
      <sheetName val="3,2"/>
      <sheetName val="3,3"/>
      <sheetName val="3,4"/>
      <sheetName val="3,5"/>
      <sheetName val="3,6"/>
      <sheetName val="3,7"/>
      <sheetName val="4,1"/>
      <sheetName val="4,2"/>
      <sheetName val="5,1"/>
      <sheetName val="5,2"/>
      <sheetName val="5,3"/>
      <sheetName val="5,4"/>
      <sheetName val="5,6"/>
      <sheetName val="5,7"/>
      <sheetName val="5,8"/>
      <sheetName val="5,9"/>
      <sheetName val="5,1A"/>
      <sheetName val="6,1"/>
      <sheetName val="6,2"/>
      <sheetName val="6,3"/>
      <sheetName val="6,4"/>
      <sheetName val="6,5"/>
      <sheetName val="6,6"/>
      <sheetName val="7,1"/>
      <sheetName val="8,1"/>
      <sheetName val="8,2"/>
      <sheetName val="8,3"/>
      <sheetName val="8,4"/>
      <sheetName val="8,5"/>
      <sheetName val="8,6"/>
      <sheetName val="9,1"/>
      <sheetName val="9,2"/>
      <sheetName val="9,3"/>
      <sheetName val="9,4"/>
      <sheetName val="9,5"/>
      <sheetName val="9,6"/>
      <sheetName val="10,1,1"/>
      <sheetName val="10,1,2"/>
      <sheetName val="10,2,1"/>
      <sheetName val="10,2,2"/>
      <sheetName val="11,1"/>
      <sheetName val="11,2"/>
      <sheetName val="11,3"/>
      <sheetName val="11,4"/>
      <sheetName val="11,5"/>
      <sheetName val="11,6"/>
      <sheetName val="11,7"/>
      <sheetName val="11,8"/>
      <sheetName val="11,9"/>
      <sheetName val="11,10"/>
      <sheetName val="11,12"/>
      <sheetName val="11,13"/>
      <sheetName val="11,14"/>
      <sheetName val="11,15"/>
      <sheetName val="12.1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4,1"/>
      <sheetName val="14,2"/>
      <sheetName val="14,3"/>
      <sheetName val="14,4"/>
      <sheetName val="15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-DIURNA"/>
      <sheetName val="LIQU-CUAD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Formulario N° 4"/>
      <sheetName val="MATERIALES"/>
      <sheetName val="EQUIPO"/>
      <sheetName val="PARAMETROS"/>
      <sheetName val="PROGRAMACIÓN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</sheetNames>
    <sheetDataSet>
      <sheetData sheetId="0"/>
      <sheetData sheetId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 refreshError="1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RepSem"/>
      <sheetName val="InfSem"/>
      <sheetName val="InfAcm"/>
      <sheetName val="InfGraf"/>
      <sheetName val="InfInd"/>
      <sheetName val="infProg"/>
      <sheetName val="dts"/>
      <sheetName val="Pres"/>
      <sheetName val="Avc"/>
      <sheetName val="Acm"/>
      <sheetName val="Acm$"/>
      <sheetName val="auxProgr"/>
      <sheetName val="ct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"/>
      <sheetName val="NEW"/>
      <sheetName val="LISTADO PRECIOS"/>
      <sheetName val="0.1 BAS"/>
      <sheetName val="0.2 BAS"/>
      <sheetName val="0.3 BAS"/>
      <sheetName val="0.4 BAS"/>
      <sheetName val="0.5 BAS"/>
      <sheetName val="0.6 BAS"/>
      <sheetName val="0.7 BAS"/>
      <sheetName val="0.8 BAS"/>
      <sheetName val="1"/>
      <sheetName val="1.A"/>
      <sheetName val="5"/>
      <sheetName val="5.A"/>
      <sheetName val="6"/>
      <sheetName val="7"/>
      <sheetName val="8"/>
      <sheetName val="9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7"/>
      <sheetName val="33"/>
      <sheetName val="34"/>
      <sheetName val="35"/>
      <sheetName val="36"/>
      <sheetName val="37"/>
      <sheetName val="38"/>
      <sheetName val="36A"/>
      <sheetName val="39"/>
      <sheetName val="43"/>
      <sheetName val="44"/>
      <sheetName val="49"/>
      <sheetName val="55"/>
      <sheetName val="57"/>
      <sheetName val="58"/>
      <sheetName val="59"/>
      <sheetName val="60"/>
      <sheetName val="61"/>
      <sheetName val="62"/>
      <sheetName val="64"/>
      <sheetName val="73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INSUMOS"/>
      <sheetName val="AN.TRF.VLQ"/>
      <sheetName val="MO"/>
      <sheetName val="CUADRILLAS MANO DE OBRA"/>
      <sheetName val="FACTOR PRESTACIONAL"/>
      <sheetName val="%AIU"/>
      <sheetName val="INTERVENTORIA"/>
      <sheetName val="FM"/>
      <sheetName val="SUELDOS"/>
      <sheetName val="DESC 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BASES"/>
    </sheetNames>
    <sheetDataSet>
      <sheetData sheetId="0"/>
      <sheetData sheetId="1"/>
      <sheetData sheetId="2" refreshError="1"/>
      <sheetData sheetId="3"/>
      <sheetData sheetId="4"/>
      <sheetData sheetId="5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ADUCCION 1"/>
      <sheetName val="PRES"/>
      <sheetName val="LISTA APU"/>
      <sheetName val="PRES.NEW"/>
      <sheetName val="APUS.LIS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3.4"/>
      <sheetName val="1.1"/>
      <sheetName val="1.2"/>
      <sheetName val="1.3"/>
      <sheetName val="1.4"/>
      <sheetName val="1.5"/>
      <sheetName val="1.6"/>
      <sheetName val="1.7"/>
      <sheetName val="1.8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.9"/>
      <sheetName val="1.10"/>
      <sheetName val="1.11"/>
      <sheetName val="1.12"/>
      <sheetName val="2.1"/>
      <sheetName val="2.2"/>
      <sheetName val="2.3"/>
      <sheetName val="3,1"/>
      <sheetName val="3,2"/>
      <sheetName val="3,3"/>
      <sheetName val="3,5"/>
      <sheetName val="3,6"/>
      <sheetName val="3,7"/>
      <sheetName val="4,1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5,1"/>
      <sheetName val="5,2"/>
      <sheetName val="5,3"/>
      <sheetName val="5,4"/>
      <sheetName val="5,5"/>
      <sheetName val="5,6"/>
      <sheetName val="5,7"/>
      <sheetName val="5,8"/>
      <sheetName val="5,9"/>
      <sheetName val="5,10"/>
      <sheetName val="5,11"/>
      <sheetName val="5,12"/>
      <sheetName val="5,13"/>
      <sheetName val="5,14"/>
      <sheetName val="5,15"/>
      <sheetName val="5,16"/>
      <sheetName val="5,17"/>
      <sheetName val="5,18"/>
      <sheetName val="5.19"/>
      <sheetName val="5,20"/>
      <sheetName val="7,1"/>
      <sheetName val="7,2"/>
      <sheetName val="7,3"/>
      <sheetName val="7,4"/>
      <sheetName val="7,5"/>
      <sheetName val="7,6"/>
      <sheetName val="7,7"/>
      <sheetName val="7,8"/>
      <sheetName val="7,9"/>
      <sheetName val="7,10"/>
      <sheetName val="7,11"/>
      <sheetName val="7,12"/>
      <sheetName val="7,13"/>
      <sheetName val="7,14"/>
      <sheetName val="7,15"/>
      <sheetName val="7,16"/>
      <sheetName val="7,17"/>
      <sheetName val="7,18"/>
      <sheetName val="7,19"/>
      <sheetName val="7,20"/>
      <sheetName val="7,21"/>
      <sheetName val="7,22"/>
      <sheetName val="7,23"/>
      <sheetName val="7,24"/>
      <sheetName val="7,25"/>
      <sheetName val="7,26"/>
      <sheetName val="7,27"/>
      <sheetName val="7,28"/>
      <sheetName val="7,29"/>
      <sheetName val="7,30"/>
      <sheetName val="7,31"/>
      <sheetName val="7,32"/>
      <sheetName val="7,33"/>
      <sheetName val="7,34"/>
      <sheetName val="7,35"/>
      <sheetName val="7,36"/>
      <sheetName val="7,37"/>
      <sheetName val="7,38"/>
      <sheetName val="7,39"/>
      <sheetName val="7,40"/>
      <sheetName val="7,41"/>
      <sheetName val="7,42"/>
      <sheetName val="7,43"/>
      <sheetName val="7,44"/>
      <sheetName val="7,45"/>
      <sheetName val="7,46"/>
      <sheetName val="7,47"/>
      <sheetName val="7,48"/>
      <sheetName val="7,49"/>
      <sheetName val="7,50"/>
      <sheetName val="7,51"/>
      <sheetName val="7,52"/>
      <sheetName val="7,53"/>
      <sheetName val="7,54"/>
      <sheetName val="7,55"/>
      <sheetName val="7,56"/>
      <sheetName val="7,57"/>
      <sheetName val="7,58"/>
      <sheetName val="7,59"/>
      <sheetName val="7,60"/>
      <sheetName val="7,61"/>
      <sheetName val="PRECIOS"/>
      <sheetName val="CUADRILLAS MANO DE OBRA"/>
      <sheetName val="INTERVENTORIA"/>
      <sheetName val="FM"/>
      <sheetName val="SUELDOS"/>
      <sheetName val="%AIU (2)"/>
      <sheetName val="DESC PRESTACIONES SOCIALES"/>
      <sheetName val="0.2"/>
      <sheetName val="0.3"/>
      <sheetName val="0.4"/>
      <sheetName val="0.5"/>
      <sheetName val="0.6"/>
      <sheetName val="0.7"/>
      <sheetName val="0.8"/>
      <sheetName val="0.9"/>
      <sheetName val="0.11"/>
      <sheetName val="0.12"/>
      <sheetName val="0.13"/>
      <sheetName val="0.14"/>
      <sheetName val="0.15"/>
      <sheetName val="0.16"/>
      <sheetName val="0.17"/>
      <sheetName val="0.18"/>
      <sheetName val="0.19"/>
      <sheetName val="0.21"/>
      <sheetName val="DES 1"/>
      <sheetName val="DES 2"/>
      <sheetName val="CAM 2"/>
      <sheetName val="ADUXN 2"/>
      <sheetName val="ADUCCION 2"/>
      <sheetName val="TUBERIA INTER"/>
      <sheetName val="VIADUCTO"/>
      <sheetName val="CERR"/>
      <sheetName val="ANX.VENT"/>
      <sheetName val="ANX.PURG"/>
      <sheetName val="APU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MCantera"/>
      <sheetName val="Tuberia"/>
      <sheetName val="ManoDeObra"/>
      <sheetName val="%AIU"/>
      <sheetName val="PRECIOS CASETAS PTAP 2014"/>
      <sheetName val="6,1"/>
      <sheetName val="6,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ACUED"/>
      <sheetName val="BOCATOMA"/>
      <sheetName val="1.2"/>
      <sheetName val="3.1"/>
      <sheetName val="3.2"/>
      <sheetName val="4.1"/>
      <sheetName val="4.2"/>
      <sheetName val="4.3"/>
      <sheetName val="5.1"/>
      <sheetName val="5.2"/>
      <sheetName val="5.3"/>
      <sheetName val="5.4"/>
      <sheetName val="6.1"/>
      <sheetName val="ADUCCION 1"/>
      <sheetName val="1.1"/>
      <sheetName val="2.1"/>
      <sheetName val="2.2"/>
      <sheetName val="2.3"/>
      <sheetName val="7.1"/>
      <sheetName val="8.1"/>
      <sheetName val="8.2"/>
      <sheetName val="8.3"/>
      <sheetName val="9.1"/>
      <sheetName val="DES"/>
      <sheetName val="5.5"/>
      <sheetName val="8.4"/>
      <sheetName val="11.5"/>
      <sheetName val="11.6"/>
      <sheetName val="11.7"/>
      <sheetName val="11.8"/>
      <sheetName val="11.9"/>
      <sheetName val="11.10"/>
      <sheetName val="10.4"/>
      <sheetName val="7.5"/>
      <sheetName val="7.6"/>
      <sheetName val="7.7"/>
      <sheetName val="7.8"/>
      <sheetName val="7.9"/>
      <sheetName val="9.5"/>
      <sheetName val="9.6"/>
      <sheetName val="9.7"/>
      <sheetName val="CAMARA 2"/>
      <sheetName val="7.12"/>
      <sheetName val="10.2"/>
      <sheetName val="11.11"/>
      <sheetName val="11.12"/>
      <sheetName val="TUBERIA INTER"/>
      <sheetName val="7.2"/>
      <sheetName val="9.2"/>
      <sheetName val="11.13"/>
      <sheetName val="11.14"/>
      <sheetName val="APU"/>
      <sheetName val="VIADUCTO"/>
      <sheetName val="12.1"/>
      <sheetName val="VALVULAS"/>
      <sheetName val="7.4"/>
      <sheetName val="9.4"/>
      <sheetName val="10.5"/>
      <sheetName val="10.6"/>
      <sheetName val="10.7"/>
      <sheetName val="10.8"/>
      <sheetName val="11.22"/>
      <sheetName val="11.23"/>
      <sheetName val="11.24"/>
      <sheetName val="11.25"/>
      <sheetName val="11.26"/>
      <sheetName val="11.27"/>
      <sheetName val="11.28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CERR"/>
      <sheetName val="7.16"/>
      <sheetName val="16.1"/>
      <sheetName val="9.16"/>
      <sheetName val="Insumos"/>
      <sheetName val="MCantera"/>
      <sheetName val="Tuberia"/>
      <sheetName val="ManoDeObra"/>
      <sheetName val="%AIU"/>
      <sheetName val="Jornales"/>
      <sheetName val="PRECIOS CASETAS PTAP 2014"/>
      <sheetName val="13.1"/>
      <sheetName val="13.2"/>
      <sheetName val="13.3"/>
      <sheetName val="13.4"/>
      <sheetName val="13.5"/>
      <sheetName val="14.1"/>
      <sheetName val="14.2"/>
      <sheetName val="14.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-ANTERIOR"/>
      <sheetName val="PRESUPUESTO"/>
      <sheetName val="INSUMOS"/>
      <sheetName val="T4-5-9-11-12-15-17-19-21"/>
      <sheetName val="MANO DE OBRA"/>
      <sheetName val="MAQUINARIA"/>
      <sheetName val="ITEMS RESUMIDOS"/>
      <sheetName val="A1.1"/>
      <sheetName val="A1.2"/>
      <sheetName val="A1.3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2.5"/>
      <sheetName val="2.6"/>
      <sheetName val="2.7"/>
      <sheetName val="2.8"/>
      <sheetName val="2.11"/>
      <sheetName val="INDICES"/>
      <sheetName val="AUXILIARES"/>
      <sheetName val="3.1"/>
      <sheetName val="3.2"/>
      <sheetName val="3.3"/>
      <sheetName val="4.1"/>
      <sheetName val="4.2"/>
      <sheetName val="4.3"/>
      <sheetName val="4.4"/>
      <sheetName val="4.5"/>
      <sheetName val="4.6"/>
      <sheetName val="5.1"/>
      <sheetName val="5.2"/>
      <sheetName val="5.3"/>
      <sheetName val="T1"/>
      <sheetName val="T2-T3-T8-T23-T27"/>
      <sheetName val="T10-T13-T16"/>
      <sheetName val="T32"/>
      <sheetName val="OPTIMIZACION LINE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entrada"/>
      <sheetName val="Insumos"/>
      <sheetName val="CANTIDADES"/>
      <sheetName val="PrespComponts"/>
      <sheetName val="Resumen"/>
      <sheetName val="Dotación"/>
      <sheetName val="Distribución"/>
      <sheetName val="Analisis transporte"/>
      <sheetName val="Salarios"/>
      <sheetName val="Cuadrillas"/>
      <sheetName val="Transportes"/>
      <sheetName val="Equipos"/>
      <sheetName val="Mort 1-3"/>
      <sheetName val="Concr 2,000"/>
      <sheetName val="Acero refuerz"/>
      <sheetName val="Granito pulido "/>
      <sheetName val="Marcos puerta"/>
      <sheetName val="1,1ObrasPrelimin"/>
      <sheetName val="1,2Ins Serv Prov"/>
      <sheetName val="1,3Demolicions"/>
      <sheetName val="1,4Varios"/>
      <sheetName val="2,1 Excavaciones"/>
      <sheetName val="2,2ConcrCiment"/>
      <sheetName val="2,3,Acero Refuerzo"/>
      <sheetName val="2,4VariosCiment"/>
      <sheetName val="3,1,2 novafort 8&quot;"/>
      <sheetName val="3,2,1 PVC Sanitaria 4&quot;"/>
      <sheetName val="3,2,4 Accesorio PVCS 4&quot;"/>
      <sheetName val="3,2,7 Tuberia PVCS 6&quot;"/>
      <sheetName val="3,2,8 Accesorio PVCS 6&quot;"/>
      <sheetName val="3,2,9 NOVAFORT 6&quot;"/>
      <sheetName val="3,2,10TUBERIA3&quot;"/>
      <sheetName val="3,2,11ACCESORIOSPVC3"/>
      <sheetName val="3,4,1 Caja inspección 0,60 "/>
      <sheetName val="3,4,9 Caja inspección 0,80"/>
      <sheetName val="3,4,10 Caja inspección 1,00"/>
      <sheetName val="3,4,11 Caja inspección 0,70"/>
      <sheetName val="3,4,12 Caja inspección 0,40"/>
      <sheetName val="3,4,13 CJA INSPECCION ,20"/>
      <sheetName val="3,5,1 Exc Man "/>
      <sheetName val="3,5,2 Exc en Recebo"/>
      <sheetName val="3,5,3 Relleno M Selecc"/>
      <sheetName val="3,5,4 Relleno M Común "/>
      <sheetName val="3,5,5 Retiro escombros"/>
      <sheetName val="3.6.1 EMPATE A CAMARAS EXIS"/>
      <sheetName val="3.6.2 EMPATE A RED EX AGUAPOTAB"/>
      <sheetName val="4,1,1 Columnas"/>
      <sheetName val="4,1,2PANTALLAS EN CONCRETO"/>
      <sheetName val="4,1,4 COLUMNETAS CTO"/>
      <sheetName val="4,1,5 COLUMNA REDONDA"/>
      <sheetName val="4,2,1 Vigas aéreas"/>
      <sheetName val="4,2,5 VIGUETA CONFINAMIENTO"/>
      <sheetName val="4,2,4 Vigas aéreas EN ARCO"/>
      <sheetName val="4,2,6 Viga Canal Cto"/>
      <sheetName val="4.3.3 Metaldeck 0,10m"/>
      <sheetName val="4,3,6 Placa maciza 0,20"/>
      <sheetName val="4,3,7 Placa maciza 0,10"/>
      <sheetName val="4,3,8 Placa maciza 0,15"/>
      <sheetName val="4,3,9 placa maciza 0,12"/>
      <sheetName val="4,3,10 losa alig 0,35"/>
      <sheetName val="4,3,12 Losa Aliger. 0.5 mts"/>
      <sheetName val="4,3,12PLACA0,60"/>
      <sheetName val="4,3,13 Losa Aliger. 0,25mtrs"/>
      <sheetName val="4,3,14 Losa aligerada ,40"/>
      <sheetName val="4,3,15PLACA 0,65"/>
      <sheetName val="4,3,16PLACA0,70"/>
      <sheetName val="4,3,18"/>
      <sheetName val="4,4,1 Escalera"/>
      <sheetName val="4,4,2 Rampas"/>
      <sheetName val="4,4,5 Escal metaldek"/>
      <sheetName val="4,4,6 Parasol concreto"/>
      <sheetName val="4,5,2 Acero 60000 est"/>
      <sheetName val="4.6.2.5"/>
      <sheetName val="4,5,3 Malla Electrosoldada est"/>
      <sheetName val="4,6,2,6 Anclajes"/>
      <sheetName val="4,6,2,7 columna metalica"/>
      <sheetName val="4,6,2,8 vig. met 60x120x2,5"/>
      <sheetName val="4,6,2,9 vig met 60x140x3,0"/>
      <sheetName val="4,6,2,10 vig met 180x65x4,0"/>
      <sheetName val="4,6,2,11Perfil 120x60"/>
      <sheetName val="4,6,2,12 Viga 70x200"/>
      <sheetName val="4.6.2.15"/>
      <sheetName val="4.6.2.16"/>
      <sheetName val="4.6.2.17"/>
      <sheetName val="4.6.2.18"/>
      <sheetName val="4,6,2,13 Perfil PAG 80x220x2"/>
      <sheetName val="4,6,2,14Viga 70x200x5,0"/>
      <sheetName val="5,1,4 muro bloque concreto"/>
      <sheetName val="5,1,6 Bloq Conc Estruc 014"/>
      <sheetName val="5,1,7 Bloq Conc Estruc 019"/>
      <sheetName val="5,1,9 BLOQUE CONCRETO NO ESTR"/>
      <sheetName val="5,2,1MURO PRENSADO"/>
      <sheetName val="5,2,2MURO PRENS.ML"/>
      <sheetName val="5,2,3 Muro L tolete liviano M2"/>
      <sheetName val="5,2,7 Bloq arcilla No5 m2"/>
      <sheetName val="5,2,8 Bloq arcilla No4 M2"/>
      <sheetName val="5,2,9 Bloq arcilla No5 ml"/>
      <sheetName val="5,2,10 Bloq arcilla No4 ML"/>
      <sheetName val="5,2,11 Muro L tolete liviano ML"/>
      <sheetName val="5,3,3ALFAGIALADRILLO"/>
      <sheetName val="5,3,5"/>
      <sheetName val="5,3,6 Dintel Ccto"/>
      <sheetName val="5,3,7 Meson Ccto"/>
      <sheetName val="5,4,1 Grouting 1-4 "/>
      <sheetName val="5,5,2 Acero 60000 mamp"/>
      <sheetName val="6,1,1 Alfajias"/>
      <sheetName val="6,1,2 Dinteles"/>
      <sheetName val="6,1,3 CAPITEL Y BASE"/>
      <sheetName val="6,1,5 Alfajias LADRILLO"/>
      <sheetName val="6,1,6 PLAQUET PROTECCION"/>
      <sheetName val="6,1,15 Bordillo"/>
      <sheetName val="6,2,2 Mesones lavamanos"/>
      <sheetName val="6,2,8 CUNETA DE ENTREGA 8&quot;"/>
      <sheetName val="6,2,9 Mesones lavamanos a=0,40"/>
      <sheetName val="6,2,10 Cañuela Per"/>
      <sheetName val="7,1,1,1 Acometida PVC-P"/>
      <sheetName val="7,1,1,2 Accesorios PVCP 3-4"/>
      <sheetName val="7,1,1,5 Tubería pvcp 3-4 RDE11"/>
      <sheetName val="7,1,1,8 Tub 1-2&quot; RDE 9"/>
      <sheetName val="7,1,1,9 Acces 1-2&quot;"/>
      <sheetName val="7,1,1,10 RegtroRed White1-2  "/>
      <sheetName val="7,1,1,11 Cheque cortina 1-2"/>
      <sheetName val="7,1,1,12 Registro Red White 3-4"/>
      <sheetName val="7,1,1,13 Cheque cortina 3-4"/>
      <sheetName val="7,1,1,14 Flotador 3-4"/>
      <sheetName val="7,1,1,15 Cheque cortina 1&quot;"/>
      <sheetName val="7,1,1,16 Tub PVCP 1&quot; RDE 13,5"/>
      <sheetName val="7,1,1,17 Accesorios PVCP 1&quot;"/>
      <sheetName val="7,1,1,18 Registro PD 1&quot;"/>
      <sheetName val="7,1,1,20 TUB PVCP 1 1-4 RDE 21"/>
      <sheetName val="7,1,1,21 Accesorios 1 1-4&quot;"/>
      <sheetName val="7,1,2,3 Flotador 3-4"/>
      <sheetName val="7,1,2,4 Tanque PVC500tls"/>
      <sheetName val="7,1,2,6 Tub PVCP 1&quot; RDE 13.5"/>
      <sheetName val="7,1,2,7 Accesorio PVCP 1&quot;"/>
      <sheetName val="7,1,2,8 Tub PVCP 1 1-4&quot; RDE 21"/>
      <sheetName val="7,1,2,9 Accesorio PVCP 1 1-4&quot;"/>
      <sheetName val="7,1,2,10 Registro PD 1&quot;"/>
      <sheetName val="7,1,2,11 Registro PD 1 1-4&quot;"/>
      <sheetName val="7,1,2,12 Cheque cortina 1 1-4&quot;"/>
      <sheetName val="7,1,2,13 Tub. PVCP 1 1-2&quot; RDE21"/>
      <sheetName val="7,1,2,14 Accesorio PVCP 1 1-2&quot;"/>
      <sheetName val="7,1,2,15 Registro PD 1 1-2&quot;"/>
      <sheetName val="7,1,2,16 Cheque cortina 1 1-2&quot;"/>
      <sheetName val="7,1,2,17 Tanque plastico 1000 l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6,15 Registro 3_4 "/>
      <sheetName val="7,1,6,16 Tub 1-2&quot; RDE 9"/>
      <sheetName val="7,1,6,17 Acces 1-2&quot;"/>
      <sheetName val="7,1,6,18 Registro Red Whit 1-2&quot;"/>
      <sheetName val="7,1,6,19 Cheque cortina 1-2&quot;"/>
      <sheetName val="7,1,6,20 Tub PVCP 3-4&quot; RDE 11"/>
      <sheetName val="7,1,6,21 Accesorio PVCP 3-4&quot;"/>
      <sheetName val="7,1,6,22 Tub PVCP 1&quot; RDE 13"/>
      <sheetName val="7,1,6,23 Accesorio PVCP 1&quot;"/>
      <sheetName val="7,1,6,24 Tub PVCP 1 1-4&quot; RDE 21"/>
      <sheetName val="7,1,6,25 Accesorio PVCP 1 1-4"/>
      <sheetName val="7,1,6,26 TUBERIA PVC 1 1-2&quot;"/>
      <sheetName val="7,1,6,27 Accesorios PVCP 1 1-2&quot;"/>
      <sheetName val="7,1,8,1 P Agua Fria Lavamanos"/>
      <sheetName val="7,1,8,3 P Agua Fria Sanitarios"/>
      <sheetName val="7,1,8,4 P Agua Fria Orinales"/>
      <sheetName val="7,1,8,7 P Agua Fria Pocetas"/>
      <sheetName val="7,1,8,10 Tapon HG 1-2&quot;"/>
      <sheetName val="7,1,8,11 Tapon PVC 1-2&quot;"/>
      <sheetName val="7,1,8,12 cámara HG orinales"/>
      <sheetName val="7,1,8,13 Cámara aire PVCP"/>
      <sheetName val="7,1,8,15 Ducha emergencia"/>
      <sheetName val="7,1,9,1 P Sanitario lavamanos"/>
      <sheetName val="7,1,9,3 P Sanitario Sanit"/>
      <sheetName val="7,1,9,4 P Sanitario Orinales"/>
      <sheetName val="7.1.9.7.1 PSanitario pocetas 3&quot;"/>
      <sheetName val="7,1,9,7 P Sanitario Pocetas 4&quot;"/>
      <sheetName val="7,1,9,9 P Sanitario sifon"/>
      <sheetName val="7.1.9.10.1 Tapa PVCS 2&quot;"/>
      <sheetName val="7,1,9,10 Tapa PVCS   4&quot;"/>
      <sheetName val="7.1.9.11 tapon sanitario"/>
      <sheetName val="7,1,10,1 sanit 4"/>
      <sheetName val="7,1,10,3 Sanit 2"/>
      <sheetName val="7,1,10,4 Sanit 6"/>
      <sheetName val="7,1,10,5 Sanit 3"/>
      <sheetName val="7,1,10,6 Tub PVCS 2&quot;"/>
      <sheetName val="7,1,10,7 Accesorio PVCS 2&quot;"/>
      <sheetName val="7,1,10,8 Tub Sanit 3&quot;"/>
      <sheetName val="7,1.10,9 Accesorio PVCS 3&quot;"/>
      <sheetName val="7,1,10,11 Accesorio PVCS 4&quot;"/>
      <sheetName val="7,1,10,12 tuberia pvcl 3&quot;"/>
      <sheetName val="7,1,10,13 TUBERIA PCL-2"/>
      <sheetName val="7,1,11,1 Acomet lluvia"/>
      <sheetName val="7,1,11,2 Acomet lluvia 2"/>
      <sheetName val="7,1,11,4 Accesorios PVCS 4&quot;"/>
      <sheetName val="7,1,11,5 Bajante PVC "/>
      <sheetName val="7,1,11,6 Tub PVCS 3&quot;"/>
      <sheetName val="7,1,11,9ACCESORIO6"/>
      <sheetName val="7,1,11,10TUBERIA 6&quot;"/>
      <sheetName val="7,1,11,8 Accesorio PVCS 3&quot;"/>
      <sheetName val="7,1,12,1 Montaje lavamanos"/>
      <sheetName val="7,1,12,3 Montaje Sanit Tanque"/>
      <sheetName val="7,1,12,4 Montaje Orina"/>
      <sheetName val="7,1,12,8 LLAVES MANGUERA"/>
      <sheetName val="7,1,13,1 Abrazadera"/>
      <sheetName val="7,1,13,2 Soporte tubería"/>
      <sheetName val="7,1,14,1 lavado tanq ap"/>
      <sheetName val="7,1,15 Desinfecc sist ap"/>
      <sheetName val="7,1,18,1 Tuberia HG 1-2&quot; SCH 40"/>
      <sheetName val="7,1,18,2 Accesorio HG 1-2&quot;"/>
      <sheetName val="7,1,18,3 Registro 1-2&quot; gas"/>
      <sheetName val="7,1,18,4 Regulador R-20"/>
      <sheetName val="7,1,19,1 Punto gas mechero"/>
      <sheetName val="7,1,19,2 Tapon HG 1-2&quot;"/>
      <sheetName val="7,2,2,3 Conexion mecheros"/>
      <sheetName val="7,2,2,4 Conexion gas"/>
      <sheetName val="7,2,3,1 Tanque gas"/>
      <sheetName val="7,2,4,1 Prueba hermeticidad"/>
      <sheetName val="7,2,5,1"/>
      <sheetName val="8,1,1 Fluorescente"/>
      <sheetName val="8,1,2 SAL-LAMP"/>
      <sheetName val="8,1,4 Punto de derivacion "/>
      <sheetName val="8,1,5 toma Corr"/>
      <sheetName val="8,1,8 toma GFCI"/>
      <sheetName val="8,1,9 Sal Lamp Fluores S3 placa"/>
      <sheetName val="8,1,10 Sal Lamp Fluor S3 techo"/>
      <sheetName val="8,1,11 Sal Lamp Flour Ctable pl"/>
      <sheetName val="8,1,12 Lamp Fluoresc adicional"/>
      <sheetName val="8,1,13 Salida Elect ventilador"/>
      <sheetName val="8,1,14 Sal lamp Incandesc exter"/>
      <sheetName val="8,1,15 Salida Lamp Fluor hermet"/>
      <sheetName val="8,1,16 Salida Lamp Incades herm"/>
      <sheetName val="8,1,17 Censor alarma cont ince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3,28 Acom Cable 3x1-0"/>
      <sheetName val="8,3,29 tubo conduit emt 1 1-4"/>
      <sheetName val="8,3,30 Acometida 3x4+1x6N+1X6T"/>
      <sheetName val="8.3.31 Cable Cu 3x6 + 1x8"/>
      <sheetName val="8,3,32 Capacete 1&quot; "/>
      <sheetName val="8,3,33 Canalizacio Zona Blanda"/>
      <sheetName val="8,3,34 CANALIZACION ZONA DURA"/>
      <sheetName val="8,3,36 TUBO CONDUIT PVC 3-4&quot;"/>
      <sheetName val="8,3,37 TUBO CONDUIT PVC 1&quot;"/>
      <sheetName val="8,3,38 ACOMETIDA 3x8+1x10 "/>
      <sheetName val="8,3,39 CABLE Cu 12 AWG THHN"/>
      <sheetName val="8,3,40 CABLE Cu DESNUDO 12 AWG"/>
      <sheetName val="8,3,41 CABLE Cu THHN 10"/>
      <sheetName val="8,3,42 CABLE Cu DESNUDO 10 AWG"/>
      <sheetName val="8,3,43 Cable Cu aisaldo 8 AWG"/>
      <sheetName val="8,3,44 Cable Cu desnudo 8 AWG"/>
      <sheetName val="8,3,45 Tubo Galv 2&quot;"/>
      <sheetName val="8,3,46 Tubo Galv 1 1-4&quot;"/>
      <sheetName val="8,3,47 Capacete 2&quot;"/>
      <sheetName val="8,3,49 Tubo conduit PVC 1 1-4&quot;"/>
      <sheetName val="83,50 Tubo conduit PVc 2&quot;"/>
      <sheetName val="8,3,51 Cable 2x10 1x2 THWN"/>
      <sheetName val="8,3,52 Cable 2x2 1x4 1x8"/>
      <sheetName val="8,3,53 Canalizacion cruce via"/>
      <sheetName val="8,3,54 ACOMETIDA CABLE 2X4+1X6"/>
      <sheetName val="8,3,55 TUBO EMT 3-4"/>
      <sheetName val="8,3,56 acometida 2x1-0+1x2 tren"/>
      <sheetName val="8,3,57 3X4+1X6 ANTIFRAUDE"/>
      <sheetName val="8,3,58 CABLE Cu AISLADO 4"/>
      <sheetName val="8,3,59 cable cu aislado 2"/>
      <sheetName val="8,3,60 cable cu aislado 6"/>
      <sheetName val="8,3,61ACOM.8X1"/>
      <sheetName val="8,3,62CABLE DESNUDO4"/>
      <sheetName val="8,3,63"/>
      <sheetName val="8,3,70"/>
      <sheetName val="8,3,71"/>
      <sheetName val="8,4,1 Tablero 18 Circuitos"/>
      <sheetName val="8,4,2 Tablero 12 Circuitos"/>
      <sheetName val="8,4,3 Tablero 18 circuitos"/>
      <sheetName val="8,4,4 Interrruptor Tripo"/>
      <sheetName val="8,4,5 CAJA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ECONÓMICA (2)"/>
      <sheetName val="PROPUESTA ECONÓMICA"/>
      <sheetName val="PRESUPUESTO OFICIAL "/>
      <sheetName val="210.1.1"/>
      <sheetName val="230.1P"/>
      <sheetName val="320.1"/>
      <sheetName val="330.1"/>
      <sheetName val="420.2"/>
      <sheetName val="421.1"/>
      <sheetName val="450.2P"/>
      <sheetName val="460.1P"/>
      <sheetName val="465.1"/>
      <sheetName val="600.1.1"/>
      <sheetName val="610.3"/>
      <sheetName val="610.5"/>
      <sheetName val="621.1P"/>
      <sheetName val="621.2P"/>
      <sheetName val="630.3"/>
      <sheetName val="630.4"/>
      <sheetName val="630.6"/>
      <sheetName val="630.7"/>
      <sheetName val="640.1"/>
      <sheetName val="642.1"/>
      <sheetName val="650.1P"/>
      <sheetName val="681.1"/>
      <sheetName val="700.2"/>
      <sheetName val="700.4"/>
      <sheetName val="701.1.1"/>
      <sheetName val="710.1.1"/>
      <sheetName val="710.1.5"/>
      <sheetName val="730.1"/>
      <sheetName val="730.2"/>
      <sheetName val="730.4"/>
      <sheetName val="740.1"/>
      <sheetName val="900.2"/>
      <sheetName val="Form1 - PTA elcedro lp038 4vien"/>
    </sheetNames>
    <definedNames>
      <definedName name="FES"/>
      <definedName name="LG"/>
      <definedName name="Loan_Start" refersTo="#¡REF!"/>
      <definedName name="PVT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AC2-AG96"/>
      <sheetName val="PPTO REDUCID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UPUESTO (2)"/>
      <sheetName val="Cuadro Resumen"/>
      <sheetName val="MEMORIA ARQ LUZ DEL CARIBE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 Acero 60000 Refuerzo "/>
      <sheetName val=" Malla Electrosoldada "/>
      <sheetName val="P Eléctrico"/>
      <sheetName val="P Agua Fria"/>
      <sheetName val="P Sanitario"/>
      <sheetName val="Cerraduras"/>
      <sheetName val="Granito pulido "/>
      <sheetName val="Marcos puerta"/>
      <sheetName val="Marcos ventana"/>
      <sheetName val="Hoja Base"/>
      <sheetName val="1,1,1 Campamt"/>
      <sheetName val="1,1,2 Alquiler Campameto"/>
      <sheetName val="1,1,3 Limpieza"/>
      <sheetName val="1,1,4 Localiz Equipo"/>
      <sheetName val="1,1,6 Cerramiento Lona"/>
      <sheetName val="1,1,7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10 Relleno Recebo"/>
      <sheetName val="2,2,1 Concr pobre"/>
      <sheetName val="2,2,2 Concr Ciclopeo"/>
      <sheetName val="2,2,4 Concr Zapatas"/>
      <sheetName val="2,2,5 Vigas de cimentación"/>
      <sheetName val="2,2,10 Placas cont= 0,1"/>
      <sheetName val="2,2,11 Placas cont= 0,15"/>
      <sheetName val="2,3,2 Acero 60000 Refuerzo"/>
      <sheetName val="2,3,3 Malla Electrosoldada"/>
      <sheetName val="3,4,1 Caja inspección 0,60 "/>
      <sheetName val="3,4,9 Caja inspección 0,80"/>
      <sheetName val="3,4,10 Caja inspección 1,00"/>
      <sheetName val="3,5,1 Exc Man "/>
      <sheetName val="3,5,4 Relleno M Común "/>
      <sheetName val="4,1,1 Columnas"/>
      <sheetName val="4,2,1 Vigas aéreas"/>
      <sheetName val="4,3,2 Caseton"/>
      <sheetName val="4,3,6 Placa maciza 0,20"/>
      <sheetName val="4,3,7 Placa maciza 0,10"/>
      <sheetName val="4,3,8 Placa maciza 0,15"/>
      <sheetName val="4,4,1 Escalera"/>
      <sheetName val="4,4,2 Rampas"/>
      <sheetName val="4,4,3 POZO CONCRETO"/>
      <sheetName val="4,5,2 Acero 60000 est"/>
      <sheetName val="4,5,3 Malla Electrosoldada est"/>
      <sheetName val="4,6,2,4 Perfil "/>
      <sheetName val="5,1,6 Bloq Conc Estruc 014"/>
      <sheetName val="5,1,7 Bloq Conc Estruc 019"/>
      <sheetName val="5,4,1 Mort 1-4 "/>
      <sheetName val="5,5,2 Acero 60000 mamp"/>
      <sheetName val="6,1,1 Alfajias"/>
      <sheetName val="6,1,2 Dinteles"/>
      <sheetName val="6,1,18 Cañuela Per"/>
      <sheetName val="6,2,2 Mesones lavamanos"/>
      <sheetName val="7,1,1,1 Acometida PVC-P"/>
      <sheetName val="7,1,2,3 Flotador 1"/>
      <sheetName val="7,1,2,4 Tanque Plastico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8,1 P Agua Fria Lavamanos"/>
      <sheetName val="7,1,8,3 P Agua Fria Sanitarios"/>
      <sheetName val="7,1,8,4 P Agua Fria Orinales"/>
      <sheetName val="7,1,8,7 P Agua Fria Pocetas"/>
      <sheetName val="7,1,9,1 P Sanitario lavamanos"/>
      <sheetName val="7,1,9,3 P Sanitario Sanit"/>
      <sheetName val="7,1,9,4 P Sanitario Orinales"/>
      <sheetName val="7,1,9,7 P Sanitario Pocetas"/>
      <sheetName val="7,1,9,9 P Sanitario sifon"/>
      <sheetName val="7,1,10,3 Sanit 2"/>
      <sheetName val="7,1,10,1 Acomet sanit"/>
      <sheetName val="7,1,11,1 Acomet lluvia"/>
      <sheetName val="7,1,11,2 Acomet lluvia 2"/>
      <sheetName val="7,1,11,5 Bajante PVC "/>
      <sheetName val="8,1,1 Fluorescente"/>
      <sheetName val="8,1,2 Roseta"/>
      <sheetName val="8,1,5 toma Corr"/>
      <sheetName val="8,1,8 toma GFCI"/>
      <sheetName val="8,3,1 Canalización"/>
      <sheetName val="8,3,2 Cableado"/>
      <sheetName val="8,3,3 TG 114"/>
      <sheetName val="8,3,4 Cableado (2)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SALIDA LUMINARIA F S3 EN PLACA"/>
      <sheetName val="SALIDA LUMINARIA F S3 EN TECHO"/>
      <sheetName val="SALIDA LUMINARIA F CONMUTABLE "/>
      <sheetName val="LAMPARA FLUORESCENTE ADICIONAL "/>
      <sheetName val="SALIDA ELÉCTRICA VENTILADOR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4,1 Tablero 18 Circuitos"/>
      <sheetName val="8,3,25 Acometida 3x4+2X6"/>
      <sheetName val="DUCTO CONDUIT EMT 1 14&quot;"/>
      <sheetName val="8,4,2 Tablero 12 Circuitos"/>
      <sheetName val="8,4,3 Tablero 16 circuitos"/>
      <sheetName val="8,4,4 Interrruptor Tripo"/>
      <sheetName val="8,4,5 CAJ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6,1 Salida TV"/>
      <sheetName val="8,6,4 Ventilador Techo"/>
      <sheetName val="8,8,2 Puesta tierra"/>
      <sheetName val="8,11,1 Camara CS274"/>
      <sheetName val="8,11,2 Camara CS275"/>
      <sheetName val="8,11,3 Camara CS276"/>
      <sheetName val="8,11,4 Caja 30  x30"/>
      <sheetName val="ANCLAJE LUMINARIAS EN TECHO "/>
      <sheetName val="TABLERO TRIFASICO TIPO RIEL "/>
      <sheetName val="9,1,1 Pañete impermeabilizado"/>
      <sheetName val="9,1,2 Pañete interiores"/>
      <sheetName val="9,1,3 Pañete Exteriores"/>
      <sheetName val="9,2,1 Pañete bajo placa"/>
      <sheetName val="10,1,3 Alistado pisos"/>
      <sheetName val="10,1,4 Mortero afinado"/>
      <sheetName val="10,2,4,1 Baldosin granito"/>
      <sheetName val="10,3,2,1 Guardaescoba"/>
      <sheetName val="10,3,2,3 Media Caña"/>
      <sheetName val="10,4,2 Escalera en Granito"/>
      <sheetName val="11,1,4 foil aluminio"/>
      <sheetName val="11,2,2 remate"/>
      <sheetName val="11,2,4,1  Cindu"/>
      <sheetName val="11,2,4,2 Cubierta placa"/>
      <sheetName val="11,3,5 Canal PVC"/>
      <sheetName val="12,2,1,1 Marcos puerta"/>
      <sheetName val="12,2,1,2 Puerta Sencilla"/>
      <sheetName val="12,2,1,3 Puerta S niños"/>
      <sheetName val="12,2,1,5 Puertas Emtamborada"/>
      <sheetName val=" 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x 20"/>
      <sheetName val="16,1,3 Sanitarios tanque"/>
      <sheetName val="16,1,4 Orinal "/>
      <sheetName val="16,1,7 Lavamanos"/>
      <sheetName val="16,2,1 Puerta PVC aulas "/>
      <sheetName val="16,2,2 Puerta PVC Baterias"/>
      <sheetName val="16,2,5 Llave Terminal"/>
      <sheetName val="16,2,6 Rejilla"/>
      <sheetName val="16,2,7 Barras disc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3,1 Espejo"/>
      <sheetName val="20,2,1 Andenes"/>
      <sheetName val="20,2,2 Sardinel"/>
      <sheetName val="20,4,4 Arborización"/>
      <sheetName val="21,1,3 Aseo"/>
      <sheetName val="Pasamanos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metros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AIU"/>
      <sheetName val=" INTERVENTORÍA "/>
    </sheetNames>
    <sheetDataSet>
      <sheetData sheetId="0"/>
      <sheetData sheetId="1"/>
      <sheetData sheetId="2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12"/>
      <sheetName val="RES 747 TARIFAS PROF."/>
      <sheetName val="SALARIO CELADOR 2012"/>
      <sheetName val="TARIFAS REGISTRO DISTRITAL 2012"/>
      <sheetName val="COSTOS OFICINA"/>
      <sheetName val="Media M2 oficina 2012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FLUJOS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  <sheetName val="FORMUL"/>
      <sheetName val="GESTIÓN DE AUDITORIA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aciones"/>
      <sheetName val="calculos"/>
      <sheetName val="MODIFICATORIA "/>
      <sheetName val="PREACTA"/>
      <sheetName val="ACTA nro 1"/>
      <sheetName val="resumen"/>
      <sheetName val="FO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MODIFICATORIA "/>
      <sheetName val="PREACTA"/>
      <sheetName val="ACTA FINAL"/>
      <sheetName val="resumen"/>
    </sheetNames>
    <sheetDataSet>
      <sheetData sheetId="0" refreshError="1"/>
      <sheetData sheetId="1" refreshError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ÓN"/>
      <sheetName val="FACTPRES"/>
      <sheetName val="JORNABAS"/>
      <sheetName val="MATERIALES"/>
      <sheetName val="CONCRET"/>
      <sheetName val="MATCAMARAS"/>
      <sheetName val="MAT.ARMARIO"/>
      <sheetName val="CUADRILLA"/>
      <sheetName val="TOTCUADMO"/>
      <sheetName val="LISTEQUI"/>
      <sheetName val="CUADREQOC"/>
      <sheetName val="CUADREQRD"/>
      <sheetName val="TOTCUADEQ"/>
      <sheetName val="TOTCAPIT"/>
      <sheetName val="MAT"/>
      <sheetName val="ITEMS(2)"/>
      <sheetName val="APU"/>
      <sheetName val="ADMINISTRACIÓN"/>
      <sheetName val="CUADRO"/>
      <sheetName val="MATERIALES PROYECTO"/>
      <sheetName val="PRESU 20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Acueducto"/>
      <sheetName val="Cant. Adxn 1"/>
      <sheetName val="PPTO ACUED"/>
      <sheetName val="BOCATOMA"/>
      <sheetName val="ADUCCION 1"/>
      <sheetName val="CQP 1-2"/>
      <sheetName val="DES"/>
      <sheetName val="CERR "/>
      <sheetName val="ADUCCION 2"/>
      <sheetName val="VIADUCTO 1"/>
      <sheetName val="VIADUCTO 2"/>
      <sheetName val="VENTOSAS"/>
      <sheetName val="PURGAS"/>
      <sheetName val="TANQUE"/>
      <sheetName val="CAM.DER."/>
      <sheetName val="CONDUCCION"/>
      <sheetName val="RED DISTR"/>
      <sheetName val="PRES-ALC"/>
      <sheetName val="LISTA APU"/>
      <sheetName val="BAS.01"/>
      <sheetName val="BAS.02"/>
      <sheetName val="1.1"/>
      <sheetName val="1.2"/>
      <sheetName val="1.3"/>
      <sheetName val="1.4"/>
      <sheetName val="1.5"/>
      <sheetName val="1.6"/>
      <sheetName val="1.7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5.1"/>
      <sheetName val="5.5"/>
      <sheetName val="6.1"/>
      <sheetName val="7.1"/>
      <sheetName val="7.5"/>
      <sheetName val="7.6"/>
      <sheetName val="7.8"/>
      <sheetName val="7.9"/>
      <sheetName val="7.10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1"/>
      <sheetName val="7.32"/>
      <sheetName val="7.33"/>
      <sheetName val="7.34"/>
      <sheetName val="7.35"/>
      <sheetName val="7.36"/>
      <sheetName val="8.1"/>
      <sheetName val="8.2"/>
      <sheetName val="8.3"/>
      <sheetName val="8.4"/>
      <sheetName val="8.5"/>
      <sheetName val="9.1"/>
      <sheetName val="9.5"/>
      <sheetName val="9.6"/>
      <sheetName val="9.7"/>
      <sheetName val="9.10"/>
      <sheetName val="9.16"/>
      <sheetName val="9.17"/>
      <sheetName val="9.18"/>
      <sheetName val="9.19"/>
      <sheetName val="9.20"/>
      <sheetName val="9.21"/>
      <sheetName val="9.22"/>
      <sheetName val="9.23"/>
      <sheetName val="9.24"/>
      <sheetName val="9.25"/>
      <sheetName val="9.27"/>
      <sheetName val="9.28"/>
      <sheetName val="9.29"/>
      <sheetName val="9.30"/>
      <sheetName val="9.31"/>
      <sheetName val="9.32"/>
      <sheetName val="9.33"/>
      <sheetName val="9.34"/>
      <sheetName val="9.35"/>
      <sheetName val="9.36"/>
      <sheetName val="9.37"/>
      <sheetName val="9.38"/>
      <sheetName val="9.39"/>
      <sheetName val="9.41"/>
      <sheetName val="10.2"/>
      <sheetName val="10.4"/>
      <sheetName val="10.9"/>
      <sheetName val="10.31"/>
      <sheetName val="10.32"/>
      <sheetName val="10.33"/>
      <sheetName val="10.34"/>
      <sheetName val="10.35"/>
      <sheetName val="11.5"/>
      <sheetName val="11.6"/>
      <sheetName val="11.34"/>
      <sheetName val="11.35"/>
      <sheetName val="11.36"/>
      <sheetName val="11.37"/>
      <sheetName val="11.38"/>
      <sheetName val="11.39"/>
      <sheetName val="11.40"/>
      <sheetName val="11.41"/>
      <sheetName val="11.42"/>
      <sheetName val="11.43"/>
      <sheetName val="11.44"/>
      <sheetName val="11.45"/>
      <sheetName val="11.46"/>
      <sheetName val="11.47"/>
      <sheetName val="11.48"/>
      <sheetName val="11.49"/>
      <sheetName val="11.50"/>
      <sheetName val="11.51"/>
      <sheetName val="11.52"/>
      <sheetName val="11.53"/>
      <sheetName val="11.54"/>
      <sheetName val="11.55"/>
      <sheetName val="11.56"/>
      <sheetName val="11.57"/>
      <sheetName val="11.58"/>
      <sheetName val="11.59"/>
      <sheetName val="11.60"/>
      <sheetName val="15.1"/>
      <sheetName val="15.2"/>
      <sheetName val="15.3"/>
      <sheetName val="15.4"/>
      <sheetName val="15.5"/>
      <sheetName val="16.1"/>
      <sheetName val="16.2"/>
      <sheetName val="16.3"/>
      <sheetName val="16.4"/>
      <sheetName val="16.5"/>
      <sheetName val="16.6"/>
      <sheetName val="16.7"/>
      <sheetName val="16.8"/>
      <sheetName val="16.9"/>
      <sheetName val="16.11"/>
      <sheetName val="16.12"/>
      <sheetName val="33.1"/>
      <sheetName val="33.2"/>
      <sheetName val="33.3"/>
      <sheetName val="33.4"/>
      <sheetName val="33.5"/>
      <sheetName val="33.6"/>
      <sheetName val="33.7"/>
      <sheetName val="34.1"/>
      <sheetName val="34.2"/>
      <sheetName val="34.3"/>
      <sheetName val="34.4"/>
      <sheetName val="34.5"/>
      <sheetName val="Insumos"/>
      <sheetName val="INTERVENTORIA"/>
      <sheetName val="FM"/>
      <sheetName val="SUELDOS"/>
      <sheetName val="MCantera"/>
      <sheetName val="Tuberia"/>
      <sheetName val="ManoDeObra"/>
      <sheetName val="%AIU"/>
      <sheetName val="Jornales"/>
      <sheetName val="DESC PRESTACIONES SOCIALES"/>
      <sheetName val="CUADRILLAS MANO DE OBRA"/>
      <sheetName val="PRECIOS CASETAS PTAP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-GEN-CAN"/>
      <sheetName val="EST.BMB"/>
      <sheetName val="LIN-IMPUL.1"/>
      <sheetName val="PTAP"/>
      <sheetName val="EST.BMB-OP"/>
      <sheetName val="CRR."/>
      <sheetName val="TUB-CONX"/>
      <sheetName val="TQ.SXN"/>
      <sheetName val="LIN-IMPUL"/>
      <sheetName val="TQ.ELV"/>
      <sheetName val="RED-DIS"/>
      <sheetName val="RED ELECTRICA"/>
      <sheetName val="LISTADO PRECIOS"/>
      <sheetName val="APU 001"/>
      <sheetName val="APU 003"/>
      <sheetName val="APU 004"/>
      <sheetName val="APU 021"/>
      <sheetName val="APU 022"/>
      <sheetName val="APU 024"/>
      <sheetName val="APU 032"/>
      <sheetName val="APU 033"/>
      <sheetName val="APU 034"/>
      <sheetName val="APU 040"/>
      <sheetName val="APU 041"/>
      <sheetName val="APU 042"/>
      <sheetName val="APU 043"/>
      <sheetName val="APU 045"/>
      <sheetName val="APU 046"/>
      <sheetName val="APU 047"/>
      <sheetName val="APU 048"/>
      <sheetName val="APU 075"/>
      <sheetName val="APU 076"/>
      <sheetName val="APU 080"/>
      <sheetName val="APU 082"/>
      <sheetName val="APU 089"/>
      <sheetName val="APU 093"/>
      <sheetName val="APU 094"/>
      <sheetName val="APU 131"/>
      <sheetName val="APU 158"/>
      <sheetName val="APU 099"/>
      <sheetName val="APU 103"/>
      <sheetName val="APU 105"/>
      <sheetName val="APU 106"/>
      <sheetName val="APU 109"/>
      <sheetName val="APU 140"/>
      <sheetName val="APU 123"/>
      <sheetName val="APU 116"/>
      <sheetName val="APU 169"/>
      <sheetName val="APU 170"/>
      <sheetName val="APU 171"/>
      <sheetName val="APU 201"/>
      <sheetName val="APU 205"/>
      <sheetName val="APU 206"/>
      <sheetName val="APU 222"/>
      <sheetName val="APU 231"/>
      <sheetName val="APU 232"/>
      <sheetName val="APU 233"/>
      <sheetName val="APU 234"/>
      <sheetName val="APU 211"/>
      <sheetName val="APU 235"/>
      <sheetName val="N75"/>
      <sheetName val="S47"/>
      <sheetName val="S79"/>
      <sheetName val="S93"/>
      <sheetName val="S94"/>
      <sheetName val="S96"/>
      <sheetName val="S97"/>
      <sheetName val="S98"/>
      <sheetName val="S99"/>
      <sheetName val="S100"/>
      <sheetName val="S131"/>
      <sheetName val="S134"/>
      <sheetName val="N10"/>
      <sheetName val="N13"/>
      <sheetName val="N26"/>
      <sheetName val="N31"/>
      <sheetName val="N35"/>
      <sheetName val="N36"/>
      <sheetName val="N37"/>
      <sheetName val="N41"/>
      <sheetName val="N42"/>
      <sheetName val="N43"/>
      <sheetName val="N47"/>
      <sheetName val="N53"/>
      <sheetName val="N62"/>
      <sheetName val="N61"/>
      <sheetName val="N71"/>
      <sheetName val="N70"/>
      <sheetName val="N76"/>
      <sheetName val="N79"/>
      <sheetName val="N80"/>
      <sheetName val="N94"/>
      <sheetName val="N95"/>
      <sheetName val="N96"/>
      <sheetName val="N97"/>
      <sheetName val="N98"/>
      <sheetName val="N99"/>
      <sheetName val="N100"/>
      <sheetName val="N101"/>
      <sheetName val="N102"/>
      <sheetName val="N103"/>
      <sheetName val="N104"/>
      <sheetName val="N105"/>
      <sheetName val="N106"/>
      <sheetName val="N107"/>
      <sheetName val="N108"/>
      <sheetName val="N109"/>
      <sheetName val="N110"/>
      <sheetName val="N111"/>
      <sheetName val="N112"/>
      <sheetName val="N113"/>
      <sheetName val="N114"/>
      <sheetName val="S28"/>
      <sheetName val="S29"/>
      <sheetName val="S33"/>
      <sheetName val="S42"/>
      <sheetName val="S43"/>
      <sheetName val="S48"/>
      <sheetName val="S51"/>
      <sheetName val="S59"/>
      <sheetName val="S82"/>
      <sheetName val="S83"/>
      <sheetName val="S84"/>
      <sheetName val="S85"/>
      <sheetName val="S86"/>
      <sheetName val="S87"/>
      <sheetName val="S88"/>
      <sheetName val="S89"/>
      <sheetName val="S90"/>
      <sheetName val="S91"/>
      <sheetName val="S92"/>
      <sheetName val="S95"/>
      <sheetName val="S101"/>
      <sheetName val="S102"/>
      <sheetName val="S103"/>
      <sheetName val="S104"/>
      <sheetName val="S105"/>
      <sheetName val="S106"/>
      <sheetName val="S107"/>
      <sheetName val="S108"/>
      <sheetName val="S109"/>
      <sheetName val="S110"/>
      <sheetName val="S111"/>
      <sheetName val="S112"/>
      <sheetName val="S113"/>
      <sheetName val="S133"/>
      <sheetName val="S135"/>
      <sheetName val="S136"/>
      <sheetName val="S137"/>
      <sheetName val="S138"/>
      <sheetName val="S139"/>
      <sheetName val="C1"/>
      <sheetName val="C2"/>
      <sheetName val="C3"/>
      <sheetName val="C4"/>
      <sheetName val="C5"/>
      <sheetName val="C6"/>
      <sheetName val="C7"/>
      <sheetName val="C8"/>
      <sheetName val="C9"/>
      <sheetName val="C10"/>
      <sheetName val="C11"/>
      <sheetName val="C12"/>
      <sheetName val="C13"/>
      <sheetName val="C14"/>
      <sheetName val="C15"/>
      <sheetName val="C16"/>
      <sheetName val="C17"/>
      <sheetName val="C18"/>
      <sheetName val="C19"/>
      <sheetName val="C20"/>
      <sheetName val="C21"/>
      <sheetName val="C22"/>
      <sheetName val="C23"/>
      <sheetName val="C24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S140"/>
      <sheetName val="S141"/>
      <sheetName val="S142"/>
      <sheetName val="S143"/>
      <sheetName val="S144"/>
      <sheetName val="LISTA MATERIALES"/>
      <sheetName val="APU 037"/>
      <sheetName val="APU 002"/>
      <sheetName val="APU 005"/>
      <sheetName val="APU 006"/>
      <sheetName val="APU 007"/>
      <sheetName val="APU 008"/>
      <sheetName val="APU 009"/>
      <sheetName val="APU 010"/>
      <sheetName val="APU 011"/>
      <sheetName val="APU 012"/>
      <sheetName val="APU 013"/>
      <sheetName val="APU 014"/>
      <sheetName val="APU 015"/>
      <sheetName val="APU 016"/>
      <sheetName val="APU 017"/>
      <sheetName val="APU 018"/>
      <sheetName val="APU 019"/>
      <sheetName val="APU 020"/>
      <sheetName val="APU 023"/>
      <sheetName val="APU 025"/>
      <sheetName val="APU 026"/>
      <sheetName val="APU 027"/>
      <sheetName val="APU 028"/>
      <sheetName val="APU 029"/>
      <sheetName val="APU 030"/>
      <sheetName val="APU 031"/>
      <sheetName val="APU 035"/>
      <sheetName val="APU 036"/>
      <sheetName val="APU 038"/>
      <sheetName val="APU 039"/>
      <sheetName val="APU 044"/>
      <sheetName val="APU 049"/>
      <sheetName val="APU 050"/>
      <sheetName val="APU 051"/>
      <sheetName val="APU 052"/>
      <sheetName val="APU 053"/>
      <sheetName val="APU 054"/>
      <sheetName val="APU 055"/>
      <sheetName val="APU 056"/>
      <sheetName val="APU 057"/>
      <sheetName val="APU 058"/>
      <sheetName val="APU 059"/>
      <sheetName val="APU 060"/>
      <sheetName val="APU 061"/>
      <sheetName val="APU 062"/>
      <sheetName val="APU 063"/>
      <sheetName val="APU 064"/>
      <sheetName val="APU 065"/>
      <sheetName val="APU 066"/>
      <sheetName val="APU 067"/>
      <sheetName val="APU 068"/>
      <sheetName val="APU 069"/>
      <sheetName val="APU 070"/>
      <sheetName val="APU 071"/>
      <sheetName val="APU 072"/>
      <sheetName val="APU 073"/>
      <sheetName val="APU 074"/>
      <sheetName val="APU 077"/>
      <sheetName val="APU 078"/>
      <sheetName val="APU 079"/>
      <sheetName val="APU 081"/>
      <sheetName val="APU 083"/>
      <sheetName val="APU 084"/>
      <sheetName val="APU 085"/>
      <sheetName val="APU 086"/>
      <sheetName val="APU 087"/>
      <sheetName val="APU 088"/>
      <sheetName val="APU 090"/>
      <sheetName val="APU 091"/>
      <sheetName val="APU 092"/>
      <sheetName val="APU 095"/>
      <sheetName val="APU 096"/>
      <sheetName val="APU 097"/>
      <sheetName val="APU 098"/>
      <sheetName val="APU 100"/>
      <sheetName val="APU 101"/>
      <sheetName val="APU 102"/>
      <sheetName val="APU 104"/>
      <sheetName val="APU 107"/>
      <sheetName val="APU 108"/>
      <sheetName val="APU 110"/>
      <sheetName val="APU 111"/>
      <sheetName val="APU 112"/>
      <sheetName val="APU 113"/>
      <sheetName val="APU 114"/>
      <sheetName val="APU 115"/>
      <sheetName val="APU 117"/>
      <sheetName val="APU 118"/>
      <sheetName val="APU 119"/>
      <sheetName val="APU 121"/>
      <sheetName val="APU 122"/>
      <sheetName val="APU 124"/>
      <sheetName val="APU 125"/>
      <sheetName val="APU 126"/>
      <sheetName val="APU 127"/>
      <sheetName val="APU 128"/>
      <sheetName val="APU 129"/>
      <sheetName val="APU 130"/>
      <sheetName val="APU 132"/>
      <sheetName val="APU 133"/>
      <sheetName val="APU 134"/>
      <sheetName val="APU 135"/>
      <sheetName val="APU 136"/>
      <sheetName val="APU 137"/>
      <sheetName val="APU 138"/>
      <sheetName val="APU 139"/>
      <sheetName val="APU 141"/>
      <sheetName val="APU 142"/>
      <sheetName val="APU 143"/>
      <sheetName val="APU 144"/>
      <sheetName val="APU 145"/>
      <sheetName val="APU 146"/>
      <sheetName val="APU 147"/>
      <sheetName val="APU 148"/>
      <sheetName val="APU 149"/>
      <sheetName val="APU 150"/>
      <sheetName val="APU 151"/>
      <sheetName val="APU 152"/>
      <sheetName val="APU 153"/>
      <sheetName val="APU 154"/>
      <sheetName val="APU 155"/>
      <sheetName val="APU 156"/>
      <sheetName val="APU 157"/>
      <sheetName val="APU 159"/>
      <sheetName val="APU 160"/>
      <sheetName val="APU 161"/>
      <sheetName val="APU 162"/>
      <sheetName val="APU 163"/>
      <sheetName val="APU 164"/>
      <sheetName val="APU 165"/>
      <sheetName val="APU 166"/>
      <sheetName val="APU 167"/>
      <sheetName val="APU 168"/>
      <sheetName val="APU 172"/>
      <sheetName val="APU 173"/>
      <sheetName val="APU 174"/>
      <sheetName val="APU 175"/>
      <sheetName val="APU 176"/>
      <sheetName val="APU 177"/>
      <sheetName val="APU 178"/>
      <sheetName val="N1"/>
      <sheetName val="N2"/>
      <sheetName val="N3"/>
      <sheetName val="N4"/>
      <sheetName val="N5"/>
      <sheetName val="N6"/>
      <sheetName val="N7"/>
      <sheetName val="N8"/>
      <sheetName val="N9"/>
      <sheetName val="N11"/>
      <sheetName val="N12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7"/>
      <sheetName val="N28"/>
      <sheetName val="N29"/>
      <sheetName val="N30"/>
      <sheetName val="N32"/>
      <sheetName val="N33"/>
      <sheetName val="N34"/>
      <sheetName val="N38"/>
      <sheetName val="N39"/>
      <sheetName val="N40"/>
      <sheetName val="N44"/>
      <sheetName val="N45"/>
      <sheetName val="N46"/>
      <sheetName val="N48"/>
      <sheetName val="N49"/>
      <sheetName val="N50"/>
      <sheetName val="N51"/>
      <sheetName val="N52"/>
      <sheetName val="N54"/>
      <sheetName val="N55"/>
      <sheetName val="N56"/>
      <sheetName val="N57"/>
      <sheetName val="N58"/>
      <sheetName val="N59"/>
      <sheetName val="N60"/>
      <sheetName val="N63"/>
      <sheetName val="N64"/>
      <sheetName val="N65"/>
      <sheetName val="N66"/>
      <sheetName val="N67"/>
      <sheetName val="N68"/>
      <sheetName val="N69"/>
      <sheetName val="N72"/>
      <sheetName val="N73"/>
      <sheetName val="N74"/>
      <sheetName val="N77"/>
      <sheetName val="N78"/>
      <sheetName val="N81"/>
      <sheetName val="N82"/>
      <sheetName val="N83"/>
      <sheetName val="N84"/>
      <sheetName val="N85"/>
      <sheetName val="N86"/>
      <sheetName val="N87"/>
      <sheetName val="N88"/>
      <sheetName val="N89"/>
      <sheetName val="N90"/>
      <sheetName val="N91"/>
      <sheetName val="N92"/>
      <sheetName val="N93"/>
      <sheetName val="N115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30"/>
      <sheetName val="S31"/>
      <sheetName val="S32"/>
      <sheetName val="S34"/>
      <sheetName val="S35"/>
      <sheetName val="S36"/>
      <sheetName val="S37"/>
      <sheetName val="S38"/>
      <sheetName val="S39"/>
      <sheetName val="S40"/>
      <sheetName val="S41"/>
      <sheetName val="S44"/>
      <sheetName val="S45"/>
      <sheetName val="S46"/>
      <sheetName val="S49"/>
      <sheetName val="S50"/>
      <sheetName val="S52"/>
      <sheetName val="S53"/>
      <sheetName val="S54"/>
      <sheetName val="S55"/>
      <sheetName val="S56"/>
      <sheetName val="S57"/>
      <sheetName val="S58"/>
      <sheetName val="S60"/>
      <sheetName val="S61"/>
      <sheetName val="S62"/>
      <sheetName val="S63"/>
      <sheetName val="S64"/>
      <sheetName val="S65"/>
      <sheetName val="S66"/>
      <sheetName val="S67"/>
      <sheetName val="S68"/>
      <sheetName val="S69"/>
      <sheetName val="S70"/>
      <sheetName val="S71"/>
      <sheetName val="S72"/>
      <sheetName val="S73"/>
      <sheetName val="S74"/>
      <sheetName val="S75"/>
      <sheetName val="S76"/>
      <sheetName val="S77"/>
      <sheetName val="S78"/>
      <sheetName val="S80"/>
      <sheetName val="S81"/>
      <sheetName val="S114"/>
      <sheetName val="S115"/>
      <sheetName val="S116"/>
      <sheetName val="S117"/>
      <sheetName val="S118"/>
      <sheetName val="S119"/>
      <sheetName val="S120"/>
      <sheetName val="S121"/>
      <sheetName val="S122"/>
      <sheetName val="S123"/>
      <sheetName val="S124"/>
      <sheetName val="S125"/>
      <sheetName val="S126"/>
      <sheetName val="S127"/>
      <sheetName val="S128"/>
      <sheetName val="S129"/>
      <sheetName val="S130"/>
      <sheetName val="S132"/>
      <sheetName val="CUADRILLAS MANO DE OBRA"/>
      <sheetName val="FACTOR PRESTACIONAL"/>
      <sheetName val="LISTAS USADOS"/>
      <sheetName val="B001"/>
      <sheetName val="B002"/>
      <sheetName val="B003"/>
      <sheetName val="B004"/>
      <sheetName val="B005"/>
      <sheetName val="B006"/>
      <sheetName val="B007"/>
      <sheetName val="B008"/>
      <sheetName val="B009"/>
      <sheetName val="B010"/>
      <sheetName val="B011"/>
      <sheetName val="B012"/>
      <sheetName val="APU001"/>
      <sheetName val="APU002"/>
      <sheetName val="APU003"/>
      <sheetName val="APU004"/>
      <sheetName val="APU005"/>
      <sheetName val="APU006"/>
      <sheetName val="APU007"/>
      <sheetName val="APU008"/>
      <sheetName val="APU009"/>
      <sheetName val="APU010"/>
      <sheetName val="APU011"/>
      <sheetName val="APU012"/>
      <sheetName val="APU013"/>
      <sheetName val="APU014"/>
      <sheetName val="APU015"/>
      <sheetName val="APU016"/>
      <sheetName val="APU017"/>
      <sheetName val="APU018"/>
      <sheetName val="APU019"/>
      <sheetName val="APU020"/>
      <sheetName val="APU021"/>
      <sheetName val="APU022"/>
      <sheetName val="APU023"/>
      <sheetName val="APU024"/>
      <sheetName val="APU025"/>
      <sheetName val="APU026"/>
      <sheetName val="APU027"/>
      <sheetName val="APU028"/>
      <sheetName val="APU029"/>
      <sheetName val="APU030"/>
      <sheetName val="APU031"/>
      <sheetName val="APU032"/>
      <sheetName val="APU033"/>
      <sheetName val="APU034"/>
      <sheetName val="APU035"/>
      <sheetName val="APU036"/>
      <sheetName val="APU037"/>
      <sheetName val="APU038"/>
      <sheetName val="APU039"/>
      <sheetName val="APU040"/>
      <sheetName val="APU041"/>
      <sheetName val="APU042"/>
      <sheetName val="APU043"/>
      <sheetName val="APU044"/>
      <sheetName val="APU045"/>
      <sheetName val="APU046"/>
      <sheetName val="APU047"/>
      <sheetName val="APU048"/>
      <sheetName val="APU049"/>
      <sheetName val="APU050"/>
      <sheetName val="APU051"/>
      <sheetName val="APU052"/>
      <sheetName val="APU053"/>
      <sheetName val="APU054"/>
      <sheetName val="APU055"/>
      <sheetName val="APU056"/>
      <sheetName val="APU057"/>
      <sheetName val="APU058"/>
      <sheetName val="APU059"/>
      <sheetName val="APU060"/>
      <sheetName val="APU061"/>
      <sheetName val="APU062"/>
      <sheetName val="APU063"/>
      <sheetName val="APU064"/>
      <sheetName val="APU065"/>
      <sheetName val="APU066"/>
      <sheetName val="APU067"/>
      <sheetName val="APU068"/>
      <sheetName val="APU069"/>
      <sheetName val="APU070"/>
      <sheetName val="APU071"/>
      <sheetName val="APU072"/>
      <sheetName val="APU073"/>
      <sheetName val="APU074"/>
      <sheetName val="APU075"/>
      <sheetName val="APU076"/>
      <sheetName val="APU07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F DO 2004"/>
      <sheetName val="TF MT2006"/>
      <sheetName val="C OF"/>
      <sheetName val="C CAMP"/>
      <sheetName val="UT"/>
      <sheetName val="Datos"/>
      <sheetName val="Presup"/>
      <sheetName val="AIU"/>
      <sheetName val="Insum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DE OBRA"/>
      <sheetName val="PPTO"/>
      <sheetName val="AIU"/>
      <sheetName val="F.M"/>
      <sheetName val="CP INTERVENTORIA"/>
      <sheetName val="PRECIOS"/>
      <sheetName val="PRELIMINARES"/>
      <sheetName val="EXCAVACIONES"/>
      <sheetName val="RELLENOS Y MEJ"/>
      <sheetName val="CONCRETOS"/>
      <sheetName val="ACERO REFUERZO"/>
      <sheetName val="MOBILIARIO"/>
      <sheetName val="INST. HIDRAULICAS"/>
      <sheetName val="OBRAS SEÑALIZACIÓN"/>
      <sheetName val="CUBIERTA"/>
      <sheetName val="PISOS"/>
      <sheetName val="CARPINTERIA METALICA"/>
      <sheetName val="PINTURA"/>
      <sheetName val="OBRAS EXTERIORES"/>
      <sheetName val="INST. ELECTRICAS"/>
      <sheetName val="TRABAJOS COMPLEMENTARIOS"/>
      <sheetName val="concreto 2000 psi"/>
      <sheetName val="Concreto2500"/>
      <sheetName val="Concreto3000"/>
      <sheetName val="concreto 3500 psi"/>
      <sheetName val="concreto3500psiImpermeabilizado"/>
      <sheetName val="MORTERO 1-4"/>
      <sheetName val="morte  1-6"/>
      <sheetName val="sar en sit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PRESUPUESTO (2)"/>
      <sheetName val="MEMORIA ARQUITECTÓNICA "/>
      <sheetName val="Cuadro Resumen"/>
      <sheetName val="Cuadro Resumen (2)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 Acero 60000 Refuerzo "/>
      <sheetName val=" Malla Electrosoldada "/>
      <sheetName val="P Eléctrico"/>
      <sheetName val="P Agua Fria"/>
      <sheetName val="P Sanitario"/>
      <sheetName val="Cerraduras"/>
      <sheetName val="Granito pulido "/>
      <sheetName val="Marcos puerta"/>
      <sheetName val="Marcos ventana"/>
      <sheetName val="Hoja Base"/>
      <sheetName val="1,1,1 Campamt"/>
      <sheetName val="1,1,2 Alquiler Campameto"/>
      <sheetName val="1,1,3 Limpieza"/>
      <sheetName val="1,1,4 Localiz Equipo"/>
      <sheetName val="1,1,6 Cerramiento Lona"/>
      <sheetName val="1,1,7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10 Relleno Recebo"/>
      <sheetName val="2,2,1 Concr pobre"/>
      <sheetName val="2,2,2 Concr Ciclopeo"/>
      <sheetName val="2,2,4 Concr Zapatas"/>
      <sheetName val="2,2,5 Vigas de cimentación"/>
      <sheetName val="2,2,10 Placas cont= 0,1"/>
      <sheetName val="2,2,11 Placas cont= 0,15"/>
      <sheetName val="2,3,2 Acero 60000 Refuerzo"/>
      <sheetName val="2,3,3 Malla Electrosoldada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4,2,1 Vigas aérea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9 Placa maciza 0,12"/>
      <sheetName val="4,3,10 losa alig 0.35"/>
      <sheetName val="4,3,11 losa alig 0.45"/>
      <sheetName val="4,4,2 Rampas"/>
      <sheetName val="4,4,4 POZO CONCRETO"/>
      <sheetName val="4,4,5 Escel metaldeck"/>
      <sheetName val="4,5,2 Acero 60000 est"/>
      <sheetName val="4,5,3 Malla Electrosoldada est"/>
      <sheetName val="4,6,2,4 Perfil Anterior"/>
      <sheetName val="5,1,6 Bloq Conc Estruc 014"/>
      <sheetName val="4,6,2,4 Perfil"/>
      <sheetName val="4,6,2,5 Anclaje Col-Viga"/>
      <sheetName val="4,6,2,7 Columna 100"/>
      <sheetName val="4,6,2,8 Viga 60x120"/>
      <sheetName val="4,6,2,9 Viga 60x140"/>
      <sheetName val="4,6,2,10 Viga 65x180"/>
      <sheetName val="5,1,7 Bloq Conc Estruc 019"/>
      <sheetName val="5,1,8 BLOQUE CONCRETO 0,09"/>
      <sheetName val="5,2,7 Bloq arcilla No5"/>
      <sheetName val="5,2,8 Bloq arcilla No4"/>
      <sheetName val="5,4,1 Mort 1-4 "/>
      <sheetName val="5,5,2 Acero 60000 mamp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6,2,2 Mesones lavamanos"/>
      <sheetName val="7,1,1,1 Acometida PVC-P"/>
      <sheetName val="7,1,2,3 Flotador 1"/>
      <sheetName val="7,1,2,4 Tanque Plastico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8,1 P Agua Fria Lavamanos"/>
      <sheetName val="7,1,8,3 P Agua Fria Sanitarios"/>
      <sheetName val="7,1,8,4 P Agua Fria Orinales"/>
      <sheetName val="7,1,8,7 P Agua Fria Pocetas"/>
      <sheetName val="7,1,9,1 P Sanitario lavamanos"/>
      <sheetName val="7,1,9,3 P Sanitario Sanit"/>
      <sheetName val="7,1,9,4 P Sanitario Orinales"/>
      <sheetName val="7,1,9,7 P Sanitario Pocetas"/>
      <sheetName val="7,1,9,9 P Sanitario sifon"/>
      <sheetName val="7,1,9,9 Tapon sanitario 4&quot;"/>
      <sheetName val="7,1,10,1 sanit 4"/>
      <sheetName val="7,1,10,3 Sanit 2"/>
      <sheetName val="7,1,10,4 Sanit 6"/>
      <sheetName val="7,1,10,5 Sanit 3"/>
      <sheetName val="7,1,11,1 Acomet lluvia"/>
      <sheetName val="7,1,11,2 Acomet lluvia 2"/>
      <sheetName val="7,1,11,5 Bajante PVC "/>
      <sheetName val="8,1,1 Fluorescente"/>
      <sheetName val="8,1,2 Roseta"/>
      <sheetName val="8,1,5 toma Corr"/>
      <sheetName val="8,1,8 toma GFCI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4,1 Tablero 18 Circuitos"/>
      <sheetName val="8,4,2 Tablero 12 Circuitos"/>
      <sheetName val="8,4,3 Tablero 16 circuitos"/>
      <sheetName val="8,4,4 Interrruptor Tripo"/>
      <sheetName val="8,4,5 CAJ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  <sheetName val="8,4,14 Tablero 24 circuitos"/>
      <sheetName val="8,4,15 Medidor Monofásico"/>
      <sheetName val="8,6,1 Salida TV"/>
      <sheetName val="8,6,4 Ventilador Techo"/>
      <sheetName val="8,8,2 Puesta tierra"/>
      <sheetName val="8,11,1 Camara CS274"/>
      <sheetName val="8,11,2 Camara CS275"/>
      <sheetName val="8,11,3 Camara CS276"/>
      <sheetName val="8,11,4 Caja 30  x30"/>
      <sheetName val="9,1,1 Pañete impermeabilizado"/>
      <sheetName val="9,1,2 Pañete interiores"/>
      <sheetName val="9,1,3 Pañete Exteriores"/>
      <sheetName val="9,2,1 Pañete bajo placa"/>
      <sheetName val="10,1,3 Alistado pisos"/>
      <sheetName val="10,1,4 Mortero afinado"/>
      <sheetName val="10,2,4,1 Baldosin granito"/>
      <sheetName val="10,3,2,1 Guardaescoba"/>
      <sheetName val="10,3,2,3 Media Caña"/>
      <sheetName val="10,4,2 Escalera en Granito"/>
      <sheetName val="11,1,4 foil aluminio"/>
      <sheetName val="11,2,2 remate"/>
      <sheetName val="11,2,4,1  Cindu"/>
      <sheetName val="11,2,4,2 Cubierta placa"/>
      <sheetName val="11,3,5 Canal PVC"/>
      <sheetName val="11,3,6 Canal LAMINA GALV"/>
      <sheetName val="12,2,1,1 Marcos puerta"/>
      <sheetName val="12,2,1,2 Puerta Sencilla"/>
      <sheetName val="12,2,1,3 Puerta S niños"/>
      <sheetName val="12,2,1,5 Puertas Emtamborada"/>
      <sheetName val="12,2,2,3 Baranda Malla"/>
      <sheetName val=" 12,2,2,4 Baranda tubo"/>
      <sheetName val="12.2.2.5 Pasamanos 3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x 20"/>
      <sheetName val="16,1,3 Sanitarios tanque"/>
      <sheetName val="16,1,4 Orinal "/>
      <sheetName val="16,1,7 Lavamanos"/>
      <sheetName val="16,2,1 Puerta PVC aulas "/>
      <sheetName val="16,2,2 Puerta PVC Baterias"/>
      <sheetName val="16,2,5 Llave Terminal"/>
      <sheetName val="16,2,6 Rejilla"/>
      <sheetName val="16,2,7 Barras disc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3,1 Espejo"/>
      <sheetName val="20,2,1 Andenes"/>
      <sheetName val="20,2,2 Sardinel"/>
      <sheetName val="20,4,4 Arborización"/>
      <sheetName val="21,1,3 Aseo"/>
      <sheetName val="Pasamanos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Insum"/>
      <sheetName val="Datos"/>
      <sheetName val="ESTADO VÍA-CRIT.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IE"/>
      <sheetName val="APUS  IE"/>
      <sheetName val="Hoja1"/>
    </sheetNames>
    <sheetDataSet>
      <sheetData sheetId="0" refreshError="1"/>
      <sheetData sheetId="1"/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.Materiales"/>
      <sheetName val="Insum"/>
      <sheetName val="Col. La Primavera"/>
      <sheetName val="FORMATO"/>
      <sheetName val="H006"/>
      <sheetName val="H133"/>
      <sheetName val="H019"/>
      <sheetName val="H023"/>
      <sheetName val="H120"/>
      <sheetName val="H021"/>
      <sheetName val="H090"/>
      <sheetName val="H093"/>
      <sheetName val="H015"/>
      <sheetName val="H049"/>
      <sheetName val="H039"/>
      <sheetName val="H077"/>
      <sheetName val="H115"/>
      <sheetName val="H123"/>
      <sheetName val="H048"/>
      <sheetName val="H111"/>
      <sheetName val="H106A"/>
      <sheetName val="H060"/>
      <sheetName val="H140"/>
      <sheetName val="H067"/>
      <sheetName val="H107"/>
      <sheetName val="H061"/>
      <sheetName val="H033"/>
      <sheetName val="H024"/>
      <sheetName val="H087"/>
      <sheetName val="H085"/>
      <sheetName val="H002"/>
      <sheetName val="H003"/>
      <sheetName val="H016"/>
      <sheetName val="H017"/>
      <sheetName val="H014"/>
      <sheetName val="H007"/>
      <sheetName val="H001"/>
      <sheetName val="H013"/>
      <sheetName val="H109"/>
      <sheetName val="H018"/>
      <sheetName val="H020"/>
      <sheetName val="H051"/>
      <sheetName val="H042"/>
      <sheetName val="H066"/>
      <sheetName val="H056"/>
      <sheetName val="H047"/>
      <sheetName val="H141"/>
      <sheetName val="H004"/>
      <sheetName val="H005"/>
      <sheetName val="H008"/>
      <sheetName val="H009"/>
      <sheetName val="H010"/>
      <sheetName val="H011"/>
      <sheetName val="H012"/>
      <sheetName val="H022"/>
      <sheetName val="H025"/>
      <sheetName val="H026"/>
      <sheetName val="H027"/>
      <sheetName val="H028"/>
      <sheetName val="H029"/>
      <sheetName val="H030"/>
      <sheetName val="H031"/>
      <sheetName val="H032"/>
      <sheetName val="H034"/>
      <sheetName val="H035"/>
      <sheetName val="H035A"/>
      <sheetName val="H036"/>
      <sheetName val="H037"/>
      <sheetName val="H038"/>
      <sheetName val="H040"/>
      <sheetName val="H041"/>
      <sheetName val="H043"/>
      <sheetName val="H044"/>
      <sheetName val="H045"/>
      <sheetName val="H046"/>
      <sheetName val="H050"/>
      <sheetName val="H052"/>
      <sheetName val="H053"/>
      <sheetName val="H054"/>
      <sheetName val="H055"/>
      <sheetName val="H057"/>
      <sheetName val="H058"/>
      <sheetName val="H059"/>
      <sheetName val="H062"/>
      <sheetName val="H063"/>
      <sheetName val="H064"/>
      <sheetName val="H065"/>
      <sheetName val="H068"/>
      <sheetName val="H069"/>
      <sheetName val="H070"/>
      <sheetName val="H071"/>
      <sheetName val="H072"/>
      <sheetName val="H073"/>
      <sheetName val="H074"/>
      <sheetName val="H075"/>
      <sheetName val="H076"/>
      <sheetName val="H078"/>
      <sheetName val="H079"/>
      <sheetName val="H080"/>
      <sheetName val="H081"/>
      <sheetName val="H082"/>
      <sheetName val="H083"/>
      <sheetName val="H084"/>
      <sheetName val="H086"/>
      <sheetName val="H088"/>
      <sheetName val="H089"/>
      <sheetName val="H091"/>
      <sheetName val="H092"/>
      <sheetName val="H094"/>
      <sheetName val="H095"/>
      <sheetName val="H096"/>
      <sheetName val="H097"/>
      <sheetName val="H098"/>
      <sheetName val="H099"/>
      <sheetName val="H100"/>
      <sheetName val="H101"/>
      <sheetName val="H102"/>
      <sheetName val="H103"/>
      <sheetName val="H104"/>
      <sheetName val="H105"/>
      <sheetName val="H106"/>
      <sheetName val="H108"/>
      <sheetName val="H110"/>
      <sheetName val="H112"/>
      <sheetName val="H113"/>
      <sheetName val="H114"/>
      <sheetName val="H116"/>
      <sheetName val="H117"/>
      <sheetName val="H118"/>
      <sheetName val="H119"/>
      <sheetName val="H121"/>
      <sheetName val="H122"/>
      <sheetName val="H124"/>
      <sheetName val="H125"/>
      <sheetName val="H126"/>
      <sheetName val="H127"/>
      <sheetName val="H128"/>
      <sheetName val="H129"/>
      <sheetName val="H130"/>
      <sheetName val="H131"/>
      <sheetName val="H132"/>
      <sheetName val="H134"/>
      <sheetName val="H135"/>
      <sheetName val="H136"/>
      <sheetName val="H137"/>
      <sheetName val="H138"/>
      <sheetName val="H139"/>
      <sheetName val="H142"/>
      <sheetName val="Prueb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INSUMOS"/>
      <sheetName val="CANTIDADES DE OBRA"/>
      <sheetName val="SALARIOS"/>
      <sheetName val="DOTACION"/>
      <sheetName val="PTO-ACTIVIDADES-COMPONENTES"/>
      <sheetName val="PTO-GENERAL"/>
      <sheetName val="A.I.U."/>
      <sheetName val="HERRAMIENTA MENOR"/>
      <sheetName val="PROGRAM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Formulario N° 4"/>
      <sheetName val="MATERIALES"/>
      <sheetName val="EQUIPO"/>
      <sheetName val="G.G"/>
      <sheetName val="ANEXO 7"/>
      <sheetName val="AC2_AG96"/>
      <sheetName val="Reprograma 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"/>
      <sheetName val="Program"/>
      <sheetName val="EVA"/>
      <sheetName val="AIU"/>
      <sheetName val="BASE DATOS"/>
      <sheetName val="fdedo1"/>
      <sheetName val="INV"/>
      <sheetName val="Datos"/>
      <sheetName val="AASHTO"/>
      <sheetName val="PROPUESTA PRESENTADA"/>
      <sheetName val="PROPUESTA"/>
      <sheetName val="PREACTA"/>
      <sheetName val="presupuesto"/>
      <sheetName val="Ind_SerieEmpcanasta gral y  (3"/>
      <sheetName val="Gabinetes ctrol, prot. y med. "/>
      <sheetName val="PREACTA 5"/>
      <sheetName val="PREACTA 6"/>
      <sheetName val="ACTASBAR"/>
      <sheetName val="LIST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36-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 Prima"/>
      <sheetName val="PRECIOS ACTUALIZADOS FERRASA"/>
    </sheetNames>
    <sheetDataSet>
      <sheetData sheetId="0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04"/>
      <sheetName val="SISPAC1"/>
      <sheetName val="Presu0"/>
      <sheetName val="APU0"/>
      <sheetName val="Basico"/>
      <sheetName val="Hoja1"/>
      <sheetName val="LISTADO"/>
      <sheetName val="AnalisisPrecios"/>
      <sheetName val="Presu1"/>
      <sheetName val="APUC"/>
      <sheetName val="APU1"/>
      <sheetName val="Presu3"/>
      <sheetName val="APU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ACUED"/>
      <sheetName val="BOCATOMA"/>
      <sheetName val="ADUCCION 1"/>
      <sheetName val="CAMARA 1"/>
      <sheetName val="DESARENADOR"/>
      <sheetName val="CAMARA 2"/>
      <sheetName val="ADUCCION 2"/>
      <sheetName val="TUBERIA INTER"/>
      <sheetName val="VIADUCTO"/>
      <sheetName val="Cant. Adxn 1"/>
      <sheetName val="Hoja1 (2)"/>
      <sheetName val="Cant Acueducto"/>
      <sheetName val="APU PURGAS Y VENT"/>
      <sheetName val="CANTOBRA RED DISTR"/>
      <sheetName val="PPTO ALCANT"/>
      <sheetName val="Resumen Sanitario"/>
      <sheetName val="Sanitario"/>
      <sheetName val="TRAMOS Sanitario"/>
      <sheetName val="POZOS Sanitario"/>
      <sheetName val="APU"/>
      <sheetName val="Insumos"/>
      <sheetName val="MCantera"/>
      <sheetName val="Tuberia"/>
      <sheetName val="ManoDeObra"/>
      <sheetName val="%AIU"/>
      <sheetName val="Jornales"/>
      <sheetName val="PRECIOS CASETAS PTAP 2014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BASE DE DATOS"/>
      <sheetName val="INICIO"/>
      <sheetName val="CAJA DOMICILIARIA"/>
      <sheetName val="ACOMETIDAS"/>
      <sheetName val="CAMARA DE CAIDA"/>
      <sheetName val="SUMIDEROS"/>
      <sheetName val="POZOS DE INSPECCION PREFABRICAD"/>
      <sheetName val="POZOS DE INSPECCION MAMPOSTERIA"/>
      <sheetName val="TUBERIA"/>
      <sheetName val="TIPO DE VIA"/>
      <sheetName val="TABLA DE RESULTADOS TUBERIA"/>
      <sheetName val="INFORMACION POZOS"/>
      <sheetName val="POZOS DE INSPECCION PREFABR (2"/>
      <sheetName val="CALCULOS CANTIDADES SANITARIO 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ía actual en2016"/>
      <sheetName val="PPTO ALCANT"/>
      <sheetName val="Resumen Sanitario"/>
      <sheetName val="Sanitario"/>
      <sheetName val="TRAMOS Sanitario"/>
      <sheetName val="POZOS Sanitario"/>
      <sheetName val="PRES ALC ACT"/>
      <sheetName val="101"/>
      <sheetName val="102"/>
      <sheetName val="Corte PAv"/>
      <sheetName val="Repos PAv"/>
      <sheetName val="104"/>
      <sheetName val="105"/>
      <sheetName val="106"/>
      <sheetName val="107"/>
      <sheetName val="108"/>
      <sheetName val="109"/>
      <sheetName val="110"/>
      <sheetName val="111"/>
      <sheetName val="114"/>
      <sheetName val="115"/>
      <sheetName val="116"/>
      <sheetName val="117"/>
      <sheetName val="118"/>
      <sheetName val="119"/>
      <sheetName val="119 PozoInsp"/>
      <sheetName val="120"/>
      <sheetName val="121"/>
      <sheetName val="122"/>
      <sheetName val="1.9.2"/>
      <sheetName val="1.9.3"/>
      <sheetName val="1.9.4"/>
      <sheetName val="1.9.5"/>
      <sheetName val="1.9.6"/>
      <sheetName val="1.9.7"/>
      <sheetName val="1.9.11"/>
      <sheetName val="1.9.12"/>
      <sheetName val="APU BAS CIL P.INSP H&lt;4"/>
      <sheetName val="APU BAS CIL P.INSP H&gt;4"/>
      <sheetName val="APU BAS PLACA FONDO P.INSP D170"/>
      <sheetName val="APU BAS PLACA FONDO P.INSP d195"/>
      <sheetName val="APU BAS CONC 14MPA"/>
      <sheetName val="APU BAS CONC 28MPA"/>
      <sheetName val="APU BAS MORTERO"/>
      <sheetName val="APU"/>
      <sheetName val="Insumos"/>
      <sheetName val="MCantera"/>
      <sheetName val="Tuberia"/>
      <sheetName val="ManoDeObra"/>
      <sheetName val="%AIU"/>
      <sheetName val="Jornales"/>
      <sheetName val="PRECIOS CASETAS PTAP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ESTRATEGIA DE COMUNICACIONES"/>
      <sheetName val="TARIFAS"/>
      <sheetName val="SUB 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Listas"/>
      <sheetName val="AASHTO"/>
      <sheetName val="INV"/>
      <sheetName val="UNIT."/>
      <sheetName val="glvc"/>
      <sheetName val="PROGR_2"/>
      <sheetName val="PROGR_3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"/>
      <sheetName val="DIAG RECURSOS"/>
      <sheetName val="ART-A-APU"/>
      <sheetName val="INSUMOS (2)"/>
      <sheetName val="INSUMOS"/>
      <sheetName val="Hoja12"/>
      <sheetName val="EQUIPO, TRANS Y PERSONAL"/>
      <sheetName val="Hoja2"/>
      <sheetName val="SEPARATAS"/>
      <sheetName val="AIU"/>
      <sheetName val="FLUJO"/>
      <sheetName val="F P GRAFICOS (2)"/>
      <sheetName val="FLUJO TIC TTC"/>
      <sheetName val="FLUJO TIL TTL"/>
      <sheetName val="Gráfico1"/>
      <sheetName val="GRAFICO DE CUADRILLAS"/>
      <sheetName val="LA"/>
      <sheetName val="MATRIZ DE ACTIVIDADES"/>
      <sheetName val="CALENDARIO LABORAL"/>
      <sheetName val="RENDIMIENTO"/>
      <sheetName val="RESUMEN PROPUESTA"/>
      <sheetName val="PRESUPUESTO TOTAL"/>
      <sheetName val="BASICOS"/>
      <sheetName val="1.OBRAS PRELIMINARES"/>
      <sheetName val="1.MEMORIA OBRA PRELIMI"/>
      <sheetName val="1.APU OBRA PRELIM"/>
      <sheetName val="2.CANCHA MULTI "/>
      <sheetName val="2.MEMORIA CANCHA MULTI"/>
      <sheetName val="2.APU MULTI"/>
      <sheetName val="3.CANCHA SINTETICA"/>
      <sheetName val="3.MEMORIA CANCHA SINTETICA"/>
      <sheetName val="3.APU CANCHA SINTETICA"/>
      <sheetName val="4.PATINODROMO"/>
      <sheetName val="4.MEMORIA PATINODROMO"/>
      <sheetName val="4.APU PATINODROMO"/>
      <sheetName val="5.CAFETERIA"/>
      <sheetName val="5.MEMORIA CAFETERIA"/>
      <sheetName val="5.APU CAFETERIA"/>
      <sheetName val="6.GARITA DE INGRESO"/>
      <sheetName val="6.MEMORIA GARITA"/>
      <sheetName val="6.APU GARITA"/>
      <sheetName val="7.BATERIA SANITARIA"/>
      <sheetName val="7.MEMORIA BATERIA SANITARIA"/>
      <sheetName val="7.APU BATERIA SANITARIA"/>
      <sheetName val="8.ELECTRICOS"/>
      <sheetName val="8.APU ELECTRICOS"/>
      <sheetName val="9.INST HIDROSANITARIAS"/>
      <sheetName val="9.MEMORIA INST HIDROSANITARIAS"/>
      <sheetName val="9.APU INST HIDROSANITARIAS"/>
      <sheetName val="10.URBANISMO"/>
      <sheetName val="10.MEMORIA URBANISMO"/>
      <sheetName val="10.APU URBANISMO"/>
      <sheetName val="MAN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0" tint="-0.34998626667073579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'!B12</f>
        <v>1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PRELIMINARES Y COMPLEMENTARIAS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0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7">
    <tabColor theme="0" tint="-0.34998626667073579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'!B12</f>
        <v>1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PRELIMINARES Y COMPLEMENTARIAS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1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8">
    <tabColor theme="0" tint="-0.34998626667073579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'!B12</f>
        <v>1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PRELIMINARES Y COMPLEMENTARIAS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2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2">
    <tabColor theme="6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'!B17</f>
        <v>2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EXPLANACIONES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3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3">
    <tabColor theme="6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'!B17</f>
        <v>2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EXPLANACIONES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4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4">
    <tabColor theme="6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'!B17</f>
        <v>2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EXPLANACIONES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5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7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'!B23</f>
        <v>3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SUBBASE,BASE Y AFIRMADOS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6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8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'!B23</f>
        <v>3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SUBBASE,BASE Y AFIRMADOS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7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9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'!B23</f>
        <v>3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SUBBASE,BASE Y AFIRMADOS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8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0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'!B23</f>
        <v>3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SUBBASE,BASE Y AFIRMADOS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9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21">
    <tabColor theme="7" tint="0.79995117038483843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>
        <f>'PRESUPUESTO '!B23</f>
        <v>3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str">
        <f>VLOOKUP(H5,'PRESUPUESTO '!B12:K26,2)</f>
        <v>SUBBASE,BASE Y AFIRMADOS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A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26">
    <tabColor theme="9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B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27">
    <tabColor theme="9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C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28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D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29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E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0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0F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1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0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32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1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33">
    <tabColor theme="8" tint="0.59999389629810485"/>
    <pageSetUpPr fitToPage="1"/>
  </sheetPr>
  <dimension ref="A1:XFC44"/>
  <sheetViews>
    <sheetView view="pageBreakPreview" zoomScale="90" zoomScaleNormal="100" zoomScalePageLayoutView="90" workbookViewId="0">
      <selection activeCell="C4" sqref="A4:E5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2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35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3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6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4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37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5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38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6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39">
    <tabColor theme="5" tint="0.59999389629810485"/>
    <pageSetUpPr fitToPage="1"/>
  </sheetPr>
  <dimension ref="A1:XFC44"/>
  <sheetViews>
    <sheetView view="pageBreakPreview" zoomScale="90" zoomScaleNormal="100" zoomScalePageLayoutView="90" workbookViewId="0">
      <selection activeCell="A3" sqref="A3:M3"/>
    </sheetView>
  </sheetViews>
  <sheetFormatPr baseColWidth="10" defaultColWidth="0" defaultRowHeight="15" customHeight="1" zeroHeight="1"/>
  <cols>
    <col min="1" max="1" width="20.7109375" style="141" customWidth="1"/>
    <col min="2" max="2" width="7.7109375" style="141" customWidth="1"/>
    <col min="3" max="3" width="17.5703125" style="141" customWidth="1"/>
    <col min="4" max="4" width="9.85546875" style="141" customWidth="1"/>
    <col min="5" max="5" width="14.42578125" style="141" customWidth="1"/>
    <col min="6" max="6" width="0.7109375" style="141" customWidth="1"/>
    <col min="7" max="7" width="25.5703125" style="141" customWidth="1"/>
    <col min="8" max="9" width="9.28515625" style="141" customWidth="1"/>
    <col min="10" max="10" width="11.85546875" style="141" customWidth="1"/>
    <col min="11" max="11" width="13.28515625" style="141" customWidth="1"/>
    <col min="12" max="13" width="11.42578125" style="141" customWidth="1"/>
    <col min="14" max="14" width="11.42578125" style="141" hidden="1" customWidth="1"/>
    <col min="15" max="257" width="11.42578125" style="141" hidden="1"/>
    <col min="258" max="258" width="3.5703125" style="141" hidden="1"/>
    <col min="259" max="259" width="20.7109375" style="141" hidden="1"/>
    <col min="260" max="260" width="9.140625" style="141" hidden="1"/>
    <col min="261" max="261" width="15.85546875" style="141" hidden="1"/>
    <col min="262" max="262" width="9.85546875" style="141" hidden="1"/>
    <col min="263" max="263" width="14.42578125" style="141" hidden="1"/>
    <col min="264" max="264" width="0.7109375" style="141" hidden="1"/>
    <col min="265" max="265" width="30.28515625" style="141" hidden="1"/>
    <col min="266" max="266" width="9.28515625" style="141" hidden="1"/>
    <col min="267" max="267" width="10.28515625" style="141" hidden="1"/>
    <col min="268" max="513" width="11.42578125" style="141" hidden="1"/>
    <col min="514" max="514" width="3.5703125" style="141" hidden="1"/>
    <col min="515" max="515" width="20.7109375" style="141" hidden="1"/>
    <col min="516" max="516" width="9.140625" style="141" hidden="1"/>
    <col min="517" max="517" width="15.85546875" style="141" hidden="1"/>
    <col min="518" max="518" width="9.85546875" style="141" hidden="1"/>
    <col min="519" max="519" width="14.42578125" style="141" hidden="1"/>
    <col min="520" max="520" width="0.7109375" style="141" hidden="1"/>
    <col min="521" max="521" width="30.28515625" style="141" hidden="1"/>
    <col min="522" max="522" width="9.28515625" style="141" hidden="1"/>
    <col min="523" max="523" width="10.28515625" style="141" hidden="1"/>
    <col min="524" max="769" width="11.42578125" style="141" hidden="1"/>
    <col min="770" max="770" width="3.5703125" style="141" hidden="1"/>
    <col min="771" max="771" width="20.7109375" style="141" hidden="1"/>
    <col min="772" max="772" width="9.140625" style="141" hidden="1"/>
    <col min="773" max="773" width="15.85546875" style="141" hidden="1"/>
    <col min="774" max="774" width="9.85546875" style="141" hidden="1"/>
    <col min="775" max="775" width="14.42578125" style="141" hidden="1"/>
    <col min="776" max="776" width="0.7109375" style="141" hidden="1"/>
    <col min="777" max="777" width="30.28515625" style="141" hidden="1"/>
    <col min="778" max="778" width="9.28515625" style="141" hidden="1"/>
    <col min="779" max="779" width="10.28515625" style="141" hidden="1"/>
    <col min="780" max="1025" width="11.42578125" style="141" hidden="1"/>
    <col min="1026" max="1026" width="3.5703125" style="141" hidden="1"/>
    <col min="1027" max="1027" width="20.7109375" style="141" hidden="1"/>
    <col min="1028" max="1028" width="9.140625" style="141" hidden="1"/>
    <col min="1029" max="1029" width="15.85546875" style="141" hidden="1"/>
    <col min="1030" max="1030" width="9.85546875" style="141" hidden="1"/>
    <col min="1031" max="1031" width="14.42578125" style="141" hidden="1"/>
    <col min="1032" max="1032" width="0.7109375" style="141" hidden="1"/>
    <col min="1033" max="1033" width="30.28515625" style="141" hidden="1"/>
    <col min="1034" max="1034" width="9.28515625" style="141" hidden="1"/>
    <col min="1035" max="1035" width="10.28515625" style="141" hidden="1"/>
    <col min="1036" max="1281" width="11.42578125" style="141" hidden="1"/>
    <col min="1282" max="1282" width="3.5703125" style="141" hidden="1"/>
    <col min="1283" max="1283" width="20.7109375" style="141" hidden="1"/>
    <col min="1284" max="1284" width="9.140625" style="141" hidden="1"/>
    <col min="1285" max="1285" width="15.85546875" style="141" hidden="1"/>
    <col min="1286" max="1286" width="9.85546875" style="141" hidden="1"/>
    <col min="1287" max="1287" width="14.42578125" style="141" hidden="1"/>
    <col min="1288" max="1288" width="0.7109375" style="141" hidden="1"/>
    <col min="1289" max="1289" width="30.28515625" style="141" hidden="1"/>
    <col min="1290" max="1290" width="9.28515625" style="141" hidden="1"/>
    <col min="1291" max="1291" width="10.28515625" style="141" hidden="1"/>
    <col min="1292" max="1537" width="11.42578125" style="141" hidden="1"/>
    <col min="1538" max="1538" width="3.5703125" style="141" hidden="1"/>
    <col min="1539" max="1539" width="20.7109375" style="141" hidden="1"/>
    <col min="1540" max="1540" width="9.140625" style="141" hidden="1"/>
    <col min="1541" max="1541" width="15.85546875" style="141" hidden="1"/>
    <col min="1542" max="1542" width="9.85546875" style="141" hidden="1"/>
    <col min="1543" max="1543" width="14.42578125" style="141" hidden="1"/>
    <col min="1544" max="1544" width="0.7109375" style="141" hidden="1"/>
    <col min="1545" max="1545" width="30.28515625" style="141" hidden="1"/>
    <col min="1546" max="1546" width="9.28515625" style="141" hidden="1"/>
    <col min="1547" max="1547" width="10.28515625" style="141" hidden="1"/>
    <col min="1548" max="1793" width="11.42578125" style="141" hidden="1"/>
    <col min="1794" max="1794" width="3.5703125" style="141" hidden="1"/>
    <col min="1795" max="1795" width="20.7109375" style="141" hidden="1"/>
    <col min="1796" max="1796" width="9.140625" style="141" hidden="1"/>
    <col min="1797" max="1797" width="15.85546875" style="141" hidden="1"/>
    <col min="1798" max="1798" width="9.85546875" style="141" hidden="1"/>
    <col min="1799" max="1799" width="14.42578125" style="141" hidden="1"/>
    <col min="1800" max="1800" width="0.7109375" style="141" hidden="1"/>
    <col min="1801" max="1801" width="30.28515625" style="141" hidden="1"/>
    <col min="1802" max="1802" width="9.28515625" style="141" hidden="1"/>
    <col min="1803" max="1803" width="10.28515625" style="141" hidden="1"/>
    <col min="1804" max="2049" width="11.42578125" style="141" hidden="1"/>
    <col min="2050" max="2050" width="3.5703125" style="141" hidden="1"/>
    <col min="2051" max="2051" width="20.7109375" style="141" hidden="1"/>
    <col min="2052" max="2052" width="9.140625" style="141" hidden="1"/>
    <col min="2053" max="2053" width="15.85546875" style="141" hidden="1"/>
    <col min="2054" max="2054" width="9.85546875" style="141" hidden="1"/>
    <col min="2055" max="2055" width="14.42578125" style="141" hidden="1"/>
    <col min="2056" max="2056" width="0.7109375" style="141" hidden="1"/>
    <col min="2057" max="2057" width="30.28515625" style="141" hidden="1"/>
    <col min="2058" max="2058" width="9.28515625" style="141" hidden="1"/>
    <col min="2059" max="2059" width="10.28515625" style="141" hidden="1"/>
    <col min="2060" max="2305" width="11.42578125" style="141" hidden="1"/>
    <col min="2306" max="2306" width="3.5703125" style="141" hidden="1"/>
    <col min="2307" max="2307" width="20.7109375" style="141" hidden="1"/>
    <col min="2308" max="2308" width="9.140625" style="141" hidden="1"/>
    <col min="2309" max="2309" width="15.85546875" style="141" hidden="1"/>
    <col min="2310" max="2310" width="9.85546875" style="141" hidden="1"/>
    <col min="2311" max="2311" width="14.42578125" style="141" hidden="1"/>
    <col min="2312" max="2312" width="0.7109375" style="141" hidden="1"/>
    <col min="2313" max="2313" width="30.28515625" style="141" hidden="1"/>
    <col min="2314" max="2314" width="9.28515625" style="141" hidden="1"/>
    <col min="2315" max="2315" width="10.28515625" style="141" hidden="1"/>
    <col min="2316" max="2561" width="11.42578125" style="141" hidden="1"/>
    <col min="2562" max="2562" width="3.5703125" style="141" hidden="1"/>
    <col min="2563" max="2563" width="20.7109375" style="141" hidden="1"/>
    <col min="2564" max="2564" width="9.140625" style="141" hidden="1"/>
    <col min="2565" max="2565" width="15.85546875" style="141" hidden="1"/>
    <col min="2566" max="2566" width="9.85546875" style="141" hidden="1"/>
    <col min="2567" max="2567" width="14.42578125" style="141" hidden="1"/>
    <col min="2568" max="2568" width="0.7109375" style="141" hidden="1"/>
    <col min="2569" max="2569" width="30.28515625" style="141" hidden="1"/>
    <col min="2570" max="2570" width="9.28515625" style="141" hidden="1"/>
    <col min="2571" max="2571" width="10.28515625" style="141" hidden="1"/>
    <col min="2572" max="2817" width="11.42578125" style="141" hidden="1"/>
    <col min="2818" max="2818" width="3.5703125" style="141" hidden="1"/>
    <col min="2819" max="2819" width="20.7109375" style="141" hidden="1"/>
    <col min="2820" max="2820" width="9.140625" style="141" hidden="1"/>
    <col min="2821" max="2821" width="15.85546875" style="141" hidden="1"/>
    <col min="2822" max="2822" width="9.85546875" style="141" hidden="1"/>
    <col min="2823" max="2823" width="14.42578125" style="141" hidden="1"/>
    <col min="2824" max="2824" width="0.7109375" style="141" hidden="1"/>
    <col min="2825" max="2825" width="30.28515625" style="141" hidden="1"/>
    <col min="2826" max="2826" width="9.28515625" style="141" hidden="1"/>
    <col min="2827" max="2827" width="10.28515625" style="141" hidden="1"/>
    <col min="2828" max="3073" width="11.42578125" style="141" hidden="1"/>
    <col min="3074" max="3074" width="3.5703125" style="141" hidden="1"/>
    <col min="3075" max="3075" width="20.7109375" style="141" hidden="1"/>
    <col min="3076" max="3076" width="9.140625" style="141" hidden="1"/>
    <col min="3077" max="3077" width="15.85546875" style="141" hidden="1"/>
    <col min="3078" max="3078" width="9.85546875" style="141" hidden="1"/>
    <col min="3079" max="3079" width="14.42578125" style="141" hidden="1"/>
    <col min="3080" max="3080" width="0.7109375" style="141" hidden="1"/>
    <col min="3081" max="3081" width="30.28515625" style="141" hidden="1"/>
    <col min="3082" max="3082" width="9.28515625" style="141" hidden="1"/>
    <col min="3083" max="3083" width="10.28515625" style="141" hidden="1"/>
    <col min="3084" max="3329" width="11.42578125" style="141" hidden="1"/>
    <col min="3330" max="3330" width="3.5703125" style="141" hidden="1"/>
    <col min="3331" max="3331" width="20.7109375" style="141" hidden="1"/>
    <col min="3332" max="3332" width="9.140625" style="141" hidden="1"/>
    <col min="3333" max="3333" width="15.85546875" style="141" hidden="1"/>
    <col min="3334" max="3334" width="9.85546875" style="141" hidden="1"/>
    <col min="3335" max="3335" width="14.42578125" style="141" hidden="1"/>
    <col min="3336" max="3336" width="0.7109375" style="141" hidden="1"/>
    <col min="3337" max="3337" width="30.28515625" style="141" hidden="1"/>
    <col min="3338" max="3338" width="9.28515625" style="141" hidden="1"/>
    <col min="3339" max="3339" width="10.28515625" style="141" hidden="1"/>
    <col min="3340" max="3585" width="11.42578125" style="141" hidden="1"/>
    <col min="3586" max="3586" width="3.5703125" style="141" hidden="1"/>
    <col min="3587" max="3587" width="20.7109375" style="141" hidden="1"/>
    <col min="3588" max="3588" width="9.140625" style="141" hidden="1"/>
    <col min="3589" max="3589" width="15.85546875" style="141" hidden="1"/>
    <col min="3590" max="3590" width="9.85546875" style="141" hidden="1"/>
    <col min="3591" max="3591" width="14.42578125" style="141" hidden="1"/>
    <col min="3592" max="3592" width="0.7109375" style="141" hidden="1"/>
    <col min="3593" max="3593" width="30.28515625" style="141" hidden="1"/>
    <col min="3594" max="3594" width="9.28515625" style="141" hidden="1"/>
    <col min="3595" max="3595" width="10.28515625" style="141" hidden="1"/>
    <col min="3596" max="3841" width="11.42578125" style="141" hidden="1"/>
    <col min="3842" max="3842" width="3.5703125" style="141" hidden="1"/>
    <col min="3843" max="3843" width="20.7109375" style="141" hidden="1"/>
    <col min="3844" max="3844" width="9.140625" style="141" hidden="1"/>
    <col min="3845" max="3845" width="15.85546875" style="141" hidden="1"/>
    <col min="3846" max="3846" width="9.85546875" style="141" hidden="1"/>
    <col min="3847" max="3847" width="14.42578125" style="141" hidden="1"/>
    <col min="3848" max="3848" width="0.7109375" style="141" hidden="1"/>
    <col min="3849" max="3849" width="30.28515625" style="141" hidden="1"/>
    <col min="3850" max="3850" width="9.28515625" style="141" hidden="1"/>
    <col min="3851" max="3851" width="10.28515625" style="141" hidden="1"/>
    <col min="3852" max="4097" width="11.42578125" style="141" hidden="1"/>
    <col min="4098" max="4098" width="3.5703125" style="141" hidden="1"/>
    <col min="4099" max="4099" width="20.7109375" style="141" hidden="1"/>
    <col min="4100" max="4100" width="9.140625" style="141" hidden="1"/>
    <col min="4101" max="4101" width="15.85546875" style="141" hidden="1"/>
    <col min="4102" max="4102" width="9.85546875" style="141" hidden="1"/>
    <col min="4103" max="4103" width="14.42578125" style="141" hidden="1"/>
    <col min="4104" max="4104" width="0.7109375" style="141" hidden="1"/>
    <col min="4105" max="4105" width="30.28515625" style="141" hidden="1"/>
    <col min="4106" max="4106" width="9.28515625" style="141" hidden="1"/>
    <col min="4107" max="4107" width="10.28515625" style="141" hidden="1"/>
    <col min="4108" max="4353" width="11.42578125" style="141" hidden="1"/>
    <col min="4354" max="4354" width="3.5703125" style="141" hidden="1"/>
    <col min="4355" max="4355" width="20.7109375" style="141" hidden="1"/>
    <col min="4356" max="4356" width="9.140625" style="141" hidden="1"/>
    <col min="4357" max="4357" width="15.85546875" style="141" hidden="1"/>
    <col min="4358" max="4358" width="9.85546875" style="141" hidden="1"/>
    <col min="4359" max="4359" width="14.42578125" style="141" hidden="1"/>
    <col min="4360" max="4360" width="0.7109375" style="141" hidden="1"/>
    <col min="4361" max="4361" width="30.28515625" style="141" hidden="1"/>
    <col min="4362" max="4362" width="9.28515625" style="141" hidden="1"/>
    <col min="4363" max="4363" width="10.28515625" style="141" hidden="1"/>
    <col min="4364" max="4609" width="11.42578125" style="141" hidden="1"/>
    <col min="4610" max="4610" width="3.5703125" style="141" hidden="1"/>
    <col min="4611" max="4611" width="20.7109375" style="141" hidden="1"/>
    <col min="4612" max="4612" width="9.140625" style="141" hidden="1"/>
    <col min="4613" max="4613" width="15.85546875" style="141" hidden="1"/>
    <col min="4614" max="4614" width="9.85546875" style="141" hidden="1"/>
    <col min="4615" max="4615" width="14.42578125" style="141" hidden="1"/>
    <col min="4616" max="4616" width="0.7109375" style="141" hidden="1"/>
    <col min="4617" max="4617" width="30.28515625" style="141" hidden="1"/>
    <col min="4618" max="4618" width="9.28515625" style="141" hidden="1"/>
    <col min="4619" max="4619" width="10.28515625" style="141" hidden="1"/>
    <col min="4620" max="4865" width="11.42578125" style="141" hidden="1"/>
    <col min="4866" max="4866" width="3.5703125" style="141" hidden="1"/>
    <col min="4867" max="4867" width="20.7109375" style="141" hidden="1"/>
    <col min="4868" max="4868" width="9.140625" style="141" hidden="1"/>
    <col min="4869" max="4869" width="15.85546875" style="141" hidden="1"/>
    <col min="4870" max="4870" width="9.85546875" style="141" hidden="1"/>
    <col min="4871" max="4871" width="14.42578125" style="141" hidden="1"/>
    <col min="4872" max="4872" width="0.7109375" style="141" hidden="1"/>
    <col min="4873" max="4873" width="30.28515625" style="141" hidden="1"/>
    <col min="4874" max="4874" width="9.28515625" style="141" hidden="1"/>
    <col min="4875" max="4875" width="10.28515625" style="141" hidden="1"/>
    <col min="4876" max="5121" width="11.42578125" style="141" hidden="1"/>
    <col min="5122" max="5122" width="3.5703125" style="141" hidden="1"/>
    <col min="5123" max="5123" width="20.7109375" style="141" hidden="1"/>
    <col min="5124" max="5124" width="9.140625" style="141" hidden="1"/>
    <col min="5125" max="5125" width="15.85546875" style="141" hidden="1"/>
    <col min="5126" max="5126" width="9.85546875" style="141" hidden="1"/>
    <col min="5127" max="5127" width="14.42578125" style="141" hidden="1"/>
    <col min="5128" max="5128" width="0.7109375" style="141" hidden="1"/>
    <col min="5129" max="5129" width="30.28515625" style="141" hidden="1"/>
    <col min="5130" max="5130" width="9.28515625" style="141" hidden="1"/>
    <col min="5131" max="5131" width="10.28515625" style="141" hidden="1"/>
    <col min="5132" max="5377" width="11.42578125" style="141" hidden="1"/>
    <col min="5378" max="5378" width="3.5703125" style="141" hidden="1"/>
    <col min="5379" max="5379" width="20.7109375" style="141" hidden="1"/>
    <col min="5380" max="5380" width="9.140625" style="141" hidden="1"/>
    <col min="5381" max="5381" width="15.85546875" style="141" hidden="1"/>
    <col min="5382" max="5382" width="9.85546875" style="141" hidden="1"/>
    <col min="5383" max="5383" width="14.42578125" style="141" hidden="1"/>
    <col min="5384" max="5384" width="0.7109375" style="141" hidden="1"/>
    <col min="5385" max="5385" width="30.28515625" style="141" hidden="1"/>
    <col min="5386" max="5386" width="9.28515625" style="141" hidden="1"/>
    <col min="5387" max="5387" width="10.28515625" style="141" hidden="1"/>
    <col min="5388" max="5633" width="11.42578125" style="141" hidden="1"/>
    <col min="5634" max="5634" width="3.5703125" style="141" hidden="1"/>
    <col min="5635" max="5635" width="20.7109375" style="141" hidden="1"/>
    <col min="5636" max="5636" width="9.140625" style="141" hidden="1"/>
    <col min="5637" max="5637" width="15.85546875" style="141" hidden="1"/>
    <col min="5638" max="5638" width="9.85546875" style="141" hidden="1"/>
    <col min="5639" max="5639" width="14.42578125" style="141" hidden="1"/>
    <col min="5640" max="5640" width="0.7109375" style="141" hidden="1"/>
    <col min="5641" max="5641" width="30.28515625" style="141" hidden="1"/>
    <col min="5642" max="5642" width="9.28515625" style="141" hidden="1"/>
    <col min="5643" max="5643" width="10.28515625" style="141" hidden="1"/>
    <col min="5644" max="5889" width="11.42578125" style="141" hidden="1"/>
    <col min="5890" max="5890" width="3.5703125" style="141" hidden="1"/>
    <col min="5891" max="5891" width="20.7109375" style="141" hidden="1"/>
    <col min="5892" max="5892" width="9.140625" style="141" hidden="1"/>
    <col min="5893" max="5893" width="15.85546875" style="141" hidden="1"/>
    <col min="5894" max="5894" width="9.85546875" style="141" hidden="1"/>
    <col min="5895" max="5895" width="14.42578125" style="141" hidden="1"/>
    <col min="5896" max="5896" width="0.7109375" style="141" hidden="1"/>
    <col min="5897" max="5897" width="30.28515625" style="141" hidden="1"/>
    <col min="5898" max="5898" width="9.28515625" style="141" hidden="1"/>
    <col min="5899" max="5899" width="10.28515625" style="141" hidden="1"/>
    <col min="5900" max="6145" width="11.42578125" style="141" hidden="1"/>
    <col min="6146" max="6146" width="3.5703125" style="141" hidden="1"/>
    <col min="6147" max="6147" width="20.7109375" style="141" hidden="1"/>
    <col min="6148" max="6148" width="9.140625" style="141" hidden="1"/>
    <col min="6149" max="6149" width="15.85546875" style="141" hidden="1"/>
    <col min="6150" max="6150" width="9.85546875" style="141" hidden="1"/>
    <col min="6151" max="6151" width="14.42578125" style="141" hidden="1"/>
    <col min="6152" max="6152" width="0.7109375" style="141" hidden="1"/>
    <col min="6153" max="6153" width="30.28515625" style="141" hidden="1"/>
    <col min="6154" max="6154" width="9.28515625" style="141" hidden="1"/>
    <col min="6155" max="6155" width="10.28515625" style="141" hidden="1"/>
    <col min="6156" max="6401" width="11.42578125" style="141" hidden="1"/>
    <col min="6402" max="6402" width="3.5703125" style="141" hidden="1"/>
    <col min="6403" max="6403" width="20.7109375" style="141" hidden="1"/>
    <col min="6404" max="6404" width="9.140625" style="141" hidden="1"/>
    <col min="6405" max="6405" width="15.85546875" style="141" hidden="1"/>
    <col min="6406" max="6406" width="9.85546875" style="141" hidden="1"/>
    <col min="6407" max="6407" width="14.42578125" style="141" hidden="1"/>
    <col min="6408" max="6408" width="0.7109375" style="141" hidden="1"/>
    <col min="6409" max="6409" width="30.28515625" style="141" hidden="1"/>
    <col min="6410" max="6410" width="9.28515625" style="141" hidden="1"/>
    <col min="6411" max="6411" width="10.28515625" style="141" hidden="1"/>
    <col min="6412" max="6657" width="11.42578125" style="141" hidden="1"/>
    <col min="6658" max="6658" width="3.5703125" style="141" hidden="1"/>
    <col min="6659" max="6659" width="20.7109375" style="141" hidden="1"/>
    <col min="6660" max="6660" width="9.140625" style="141" hidden="1"/>
    <col min="6661" max="6661" width="15.85546875" style="141" hidden="1"/>
    <col min="6662" max="6662" width="9.85546875" style="141" hidden="1"/>
    <col min="6663" max="6663" width="14.42578125" style="141" hidden="1"/>
    <col min="6664" max="6664" width="0.7109375" style="141" hidden="1"/>
    <col min="6665" max="6665" width="30.28515625" style="141" hidden="1"/>
    <col min="6666" max="6666" width="9.28515625" style="141" hidden="1"/>
    <col min="6667" max="6667" width="10.28515625" style="141" hidden="1"/>
    <col min="6668" max="6913" width="11.42578125" style="141" hidden="1"/>
    <col min="6914" max="6914" width="3.5703125" style="141" hidden="1"/>
    <col min="6915" max="6915" width="20.7109375" style="141" hidden="1"/>
    <col min="6916" max="6916" width="9.140625" style="141" hidden="1"/>
    <col min="6917" max="6917" width="15.85546875" style="141" hidden="1"/>
    <col min="6918" max="6918" width="9.85546875" style="141" hidden="1"/>
    <col min="6919" max="6919" width="14.42578125" style="141" hidden="1"/>
    <col min="6920" max="6920" width="0.7109375" style="141" hidden="1"/>
    <col min="6921" max="6921" width="30.28515625" style="141" hidden="1"/>
    <col min="6922" max="6922" width="9.28515625" style="141" hidden="1"/>
    <col min="6923" max="6923" width="10.28515625" style="141" hidden="1"/>
    <col min="6924" max="7169" width="11.42578125" style="141" hidden="1"/>
    <col min="7170" max="7170" width="3.5703125" style="141" hidden="1"/>
    <col min="7171" max="7171" width="20.7109375" style="141" hidden="1"/>
    <col min="7172" max="7172" width="9.140625" style="141" hidden="1"/>
    <col min="7173" max="7173" width="15.85546875" style="141" hidden="1"/>
    <col min="7174" max="7174" width="9.85546875" style="141" hidden="1"/>
    <col min="7175" max="7175" width="14.42578125" style="141" hidden="1"/>
    <col min="7176" max="7176" width="0.7109375" style="141" hidden="1"/>
    <col min="7177" max="7177" width="30.28515625" style="141" hidden="1"/>
    <col min="7178" max="7178" width="9.28515625" style="141" hidden="1"/>
    <col min="7179" max="7179" width="10.28515625" style="141" hidden="1"/>
    <col min="7180" max="7425" width="11.42578125" style="141" hidden="1"/>
    <col min="7426" max="7426" width="3.5703125" style="141" hidden="1"/>
    <col min="7427" max="7427" width="20.7109375" style="141" hidden="1"/>
    <col min="7428" max="7428" width="9.140625" style="141" hidden="1"/>
    <col min="7429" max="7429" width="15.85546875" style="141" hidden="1"/>
    <col min="7430" max="7430" width="9.85546875" style="141" hidden="1"/>
    <col min="7431" max="7431" width="14.42578125" style="141" hidden="1"/>
    <col min="7432" max="7432" width="0.7109375" style="141" hidden="1"/>
    <col min="7433" max="7433" width="30.28515625" style="141" hidden="1"/>
    <col min="7434" max="7434" width="9.28515625" style="141" hidden="1"/>
    <col min="7435" max="7435" width="10.28515625" style="141" hidden="1"/>
    <col min="7436" max="7681" width="11.42578125" style="141" hidden="1"/>
    <col min="7682" max="7682" width="3.5703125" style="141" hidden="1"/>
    <col min="7683" max="7683" width="20.7109375" style="141" hidden="1"/>
    <col min="7684" max="7684" width="9.140625" style="141" hidden="1"/>
    <col min="7685" max="7685" width="15.85546875" style="141" hidden="1"/>
    <col min="7686" max="7686" width="9.85546875" style="141" hidden="1"/>
    <col min="7687" max="7687" width="14.42578125" style="141" hidden="1"/>
    <col min="7688" max="7688" width="0.7109375" style="141" hidden="1"/>
    <col min="7689" max="7689" width="30.28515625" style="141" hidden="1"/>
    <col min="7690" max="7690" width="9.28515625" style="141" hidden="1"/>
    <col min="7691" max="7691" width="10.28515625" style="141" hidden="1"/>
    <col min="7692" max="7937" width="11.42578125" style="141" hidden="1"/>
    <col min="7938" max="7938" width="3.5703125" style="141" hidden="1"/>
    <col min="7939" max="7939" width="20.7109375" style="141" hidden="1"/>
    <col min="7940" max="7940" width="9.140625" style="141" hidden="1"/>
    <col min="7941" max="7941" width="15.85546875" style="141" hidden="1"/>
    <col min="7942" max="7942" width="9.85546875" style="141" hidden="1"/>
    <col min="7943" max="7943" width="14.42578125" style="141" hidden="1"/>
    <col min="7944" max="7944" width="0.7109375" style="141" hidden="1"/>
    <col min="7945" max="7945" width="30.28515625" style="141" hidden="1"/>
    <col min="7946" max="7946" width="9.28515625" style="141" hidden="1"/>
    <col min="7947" max="7947" width="10.28515625" style="141" hidden="1"/>
    <col min="7948" max="8193" width="11.42578125" style="141" hidden="1"/>
    <col min="8194" max="8194" width="3.5703125" style="141" hidden="1"/>
    <col min="8195" max="8195" width="20.7109375" style="141" hidden="1"/>
    <col min="8196" max="8196" width="9.140625" style="141" hidden="1"/>
    <col min="8197" max="8197" width="15.85546875" style="141" hidden="1"/>
    <col min="8198" max="8198" width="9.85546875" style="141" hidden="1"/>
    <col min="8199" max="8199" width="14.42578125" style="141" hidden="1"/>
    <col min="8200" max="8200" width="0.7109375" style="141" hidden="1"/>
    <col min="8201" max="8201" width="30.28515625" style="141" hidden="1"/>
    <col min="8202" max="8202" width="9.28515625" style="141" hidden="1"/>
    <col min="8203" max="8203" width="10.28515625" style="141" hidden="1"/>
    <col min="8204" max="8449" width="11.42578125" style="141" hidden="1"/>
    <col min="8450" max="8450" width="3.5703125" style="141" hidden="1"/>
    <col min="8451" max="8451" width="20.7109375" style="141" hidden="1"/>
    <col min="8452" max="8452" width="9.140625" style="141" hidden="1"/>
    <col min="8453" max="8453" width="15.85546875" style="141" hidden="1"/>
    <col min="8454" max="8454" width="9.85546875" style="141" hidden="1"/>
    <col min="8455" max="8455" width="14.42578125" style="141" hidden="1"/>
    <col min="8456" max="8456" width="0.7109375" style="141" hidden="1"/>
    <col min="8457" max="8457" width="30.28515625" style="141" hidden="1"/>
    <col min="8458" max="8458" width="9.28515625" style="141" hidden="1"/>
    <col min="8459" max="8459" width="10.28515625" style="141" hidden="1"/>
    <col min="8460" max="8705" width="11.42578125" style="141" hidden="1"/>
    <col min="8706" max="8706" width="3.5703125" style="141" hidden="1"/>
    <col min="8707" max="8707" width="20.7109375" style="141" hidden="1"/>
    <col min="8708" max="8708" width="9.140625" style="141" hidden="1"/>
    <col min="8709" max="8709" width="15.85546875" style="141" hidden="1"/>
    <col min="8710" max="8710" width="9.85546875" style="141" hidden="1"/>
    <col min="8711" max="8711" width="14.42578125" style="141" hidden="1"/>
    <col min="8712" max="8712" width="0.7109375" style="141" hidden="1"/>
    <col min="8713" max="8713" width="30.28515625" style="141" hidden="1"/>
    <col min="8714" max="8714" width="9.28515625" style="141" hidden="1"/>
    <col min="8715" max="8715" width="10.28515625" style="141" hidden="1"/>
    <col min="8716" max="8961" width="11.42578125" style="141" hidden="1"/>
    <col min="8962" max="8962" width="3.5703125" style="141" hidden="1"/>
    <col min="8963" max="8963" width="20.7109375" style="141" hidden="1"/>
    <col min="8964" max="8964" width="9.140625" style="141" hidden="1"/>
    <col min="8965" max="8965" width="15.85546875" style="141" hidden="1"/>
    <col min="8966" max="8966" width="9.85546875" style="141" hidden="1"/>
    <col min="8967" max="8967" width="14.42578125" style="141" hidden="1"/>
    <col min="8968" max="8968" width="0.7109375" style="141" hidden="1"/>
    <col min="8969" max="8969" width="30.28515625" style="141" hidden="1"/>
    <col min="8970" max="8970" width="9.28515625" style="141" hidden="1"/>
    <col min="8971" max="8971" width="10.28515625" style="141" hidden="1"/>
    <col min="8972" max="9217" width="11.42578125" style="141" hidden="1"/>
    <col min="9218" max="9218" width="3.5703125" style="141" hidden="1"/>
    <col min="9219" max="9219" width="20.7109375" style="141" hidden="1"/>
    <col min="9220" max="9220" width="9.140625" style="141" hidden="1"/>
    <col min="9221" max="9221" width="15.85546875" style="141" hidden="1"/>
    <col min="9222" max="9222" width="9.85546875" style="141" hidden="1"/>
    <col min="9223" max="9223" width="14.42578125" style="141" hidden="1"/>
    <col min="9224" max="9224" width="0.7109375" style="141" hidden="1"/>
    <col min="9225" max="9225" width="30.28515625" style="141" hidden="1"/>
    <col min="9226" max="9226" width="9.28515625" style="141" hidden="1"/>
    <col min="9227" max="9227" width="10.28515625" style="141" hidden="1"/>
    <col min="9228" max="9473" width="11.42578125" style="141" hidden="1"/>
    <col min="9474" max="9474" width="3.5703125" style="141" hidden="1"/>
    <col min="9475" max="9475" width="20.7109375" style="141" hidden="1"/>
    <col min="9476" max="9476" width="9.140625" style="141" hidden="1"/>
    <col min="9477" max="9477" width="15.85546875" style="141" hidden="1"/>
    <col min="9478" max="9478" width="9.85546875" style="141" hidden="1"/>
    <col min="9479" max="9479" width="14.42578125" style="141" hidden="1"/>
    <col min="9480" max="9480" width="0.7109375" style="141" hidden="1"/>
    <col min="9481" max="9481" width="30.28515625" style="141" hidden="1"/>
    <col min="9482" max="9482" width="9.28515625" style="141" hidden="1"/>
    <col min="9483" max="9483" width="10.28515625" style="141" hidden="1"/>
    <col min="9484" max="9729" width="11.42578125" style="141" hidden="1"/>
    <col min="9730" max="9730" width="3.5703125" style="141" hidden="1"/>
    <col min="9731" max="9731" width="20.7109375" style="141" hidden="1"/>
    <col min="9732" max="9732" width="9.140625" style="141" hidden="1"/>
    <col min="9733" max="9733" width="15.85546875" style="141" hidden="1"/>
    <col min="9734" max="9734" width="9.85546875" style="141" hidden="1"/>
    <col min="9735" max="9735" width="14.42578125" style="141" hidden="1"/>
    <col min="9736" max="9736" width="0.7109375" style="141" hidden="1"/>
    <col min="9737" max="9737" width="30.28515625" style="141" hidden="1"/>
    <col min="9738" max="9738" width="9.28515625" style="141" hidden="1"/>
    <col min="9739" max="9739" width="10.28515625" style="141" hidden="1"/>
    <col min="9740" max="9985" width="11.42578125" style="141" hidden="1"/>
    <col min="9986" max="9986" width="3.5703125" style="141" hidden="1"/>
    <col min="9987" max="9987" width="20.7109375" style="141" hidden="1"/>
    <col min="9988" max="9988" width="9.140625" style="141" hidden="1"/>
    <col min="9989" max="9989" width="15.85546875" style="141" hidden="1"/>
    <col min="9990" max="9990" width="9.85546875" style="141" hidden="1"/>
    <col min="9991" max="9991" width="14.42578125" style="141" hidden="1"/>
    <col min="9992" max="9992" width="0.7109375" style="141" hidden="1"/>
    <col min="9993" max="9993" width="30.28515625" style="141" hidden="1"/>
    <col min="9994" max="9994" width="9.28515625" style="141" hidden="1"/>
    <col min="9995" max="9995" width="10.28515625" style="141" hidden="1"/>
    <col min="9996" max="10241" width="11.42578125" style="141" hidden="1"/>
    <col min="10242" max="10242" width="3.5703125" style="141" hidden="1"/>
    <col min="10243" max="10243" width="20.7109375" style="141" hidden="1"/>
    <col min="10244" max="10244" width="9.140625" style="141" hidden="1"/>
    <col min="10245" max="10245" width="15.85546875" style="141" hidden="1"/>
    <col min="10246" max="10246" width="9.85546875" style="141" hidden="1"/>
    <col min="10247" max="10247" width="14.42578125" style="141" hidden="1"/>
    <col min="10248" max="10248" width="0.7109375" style="141" hidden="1"/>
    <col min="10249" max="10249" width="30.28515625" style="141" hidden="1"/>
    <col min="10250" max="10250" width="9.28515625" style="141" hidden="1"/>
    <col min="10251" max="10251" width="10.28515625" style="141" hidden="1"/>
    <col min="10252" max="10497" width="11.42578125" style="141" hidden="1"/>
    <col min="10498" max="10498" width="3.5703125" style="141" hidden="1"/>
    <col min="10499" max="10499" width="20.7109375" style="141" hidden="1"/>
    <col min="10500" max="10500" width="9.140625" style="141" hidden="1"/>
    <col min="10501" max="10501" width="15.85546875" style="141" hidden="1"/>
    <col min="10502" max="10502" width="9.85546875" style="141" hidden="1"/>
    <col min="10503" max="10503" width="14.42578125" style="141" hidden="1"/>
    <col min="10504" max="10504" width="0.7109375" style="141" hidden="1"/>
    <col min="10505" max="10505" width="30.28515625" style="141" hidden="1"/>
    <col min="10506" max="10506" width="9.28515625" style="141" hidden="1"/>
    <col min="10507" max="10507" width="10.28515625" style="141" hidden="1"/>
    <col min="10508" max="10753" width="11.42578125" style="141" hidden="1"/>
    <col min="10754" max="10754" width="3.5703125" style="141" hidden="1"/>
    <col min="10755" max="10755" width="20.7109375" style="141" hidden="1"/>
    <col min="10756" max="10756" width="9.140625" style="141" hidden="1"/>
    <col min="10757" max="10757" width="15.85546875" style="141" hidden="1"/>
    <col min="10758" max="10758" width="9.85546875" style="141" hidden="1"/>
    <col min="10759" max="10759" width="14.42578125" style="141" hidden="1"/>
    <col min="10760" max="10760" width="0.7109375" style="141" hidden="1"/>
    <col min="10761" max="10761" width="30.28515625" style="141" hidden="1"/>
    <col min="10762" max="10762" width="9.28515625" style="141" hidden="1"/>
    <col min="10763" max="10763" width="10.28515625" style="141" hidden="1"/>
    <col min="10764" max="11009" width="11.42578125" style="141" hidden="1"/>
    <col min="11010" max="11010" width="3.5703125" style="141" hidden="1"/>
    <col min="11011" max="11011" width="20.7109375" style="141" hidden="1"/>
    <col min="11012" max="11012" width="9.140625" style="141" hidden="1"/>
    <col min="11013" max="11013" width="15.85546875" style="141" hidden="1"/>
    <col min="11014" max="11014" width="9.85546875" style="141" hidden="1"/>
    <col min="11015" max="11015" width="14.42578125" style="141" hidden="1"/>
    <col min="11016" max="11016" width="0.7109375" style="141" hidden="1"/>
    <col min="11017" max="11017" width="30.28515625" style="141" hidden="1"/>
    <col min="11018" max="11018" width="9.28515625" style="141" hidden="1"/>
    <col min="11019" max="11019" width="10.28515625" style="141" hidden="1"/>
    <col min="11020" max="11265" width="11.42578125" style="141" hidden="1"/>
    <col min="11266" max="11266" width="3.5703125" style="141" hidden="1"/>
    <col min="11267" max="11267" width="20.7109375" style="141" hidden="1"/>
    <col min="11268" max="11268" width="9.140625" style="141" hidden="1"/>
    <col min="11269" max="11269" width="15.85546875" style="141" hidden="1"/>
    <col min="11270" max="11270" width="9.85546875" style="141" hidden="1"/>
    <col min="11271" max="11271" width="14.42578125" style="141" hidden="1"/>
    <col min="11272" max="11272" width="0.7109375" style="141" hidden="1"/>
    <col min="11273" max="11273" width="30.28515625" style="141" hidden="1"/>
    <col min="11274" max="11274" width="9.28515625" style="141" hidden="1"/>
    <col min="11275" max="11275" width="10.28515625" style="141" hidden="1"/>
    <col min="11276" max="11521" width="11.42578125" style="141" hidden="1"/>
    <col min="11522" max="11522" width="3.5703125" style="141" hidden="1"/>
    <col min="11523" max="11523" width="20.7109375" style="141" hidden="1"/>
    <col min="11524" max="11524" width="9.140625" style="141" hidden="1"/>
    <col min="11525" max="11525" width="15.85546875" style="141" hidden="1"/>
    <col min="11526" max="11526" width="9.85546875" style="141" hidden="1"/>
    <col min="11527" max="11527" width="14.42578125" style="141" hidden="1"/>
    <col min="11528" max="11528" width="0.7109375" style="141" hidden="1"/>
    <col min="11529" max="11529" width="30.28515625" style="141" hidden="1"/>
    <col min="11530" max="11530" width="9.28515625" style="141" hidden="1"/>
    <col min="11531" max="11531" width="10.28515625" style="141" hidden="1"/>
    <col min="11532" max="11777" width="11.42578125" style="141" hidden="1"/>
    <col min="11778" max="11778" width="3.5703125" style="141" hidden="1"/>
    <col min="11779" max="11779" width="20.7109375" style="141" hidden="1"/>
    <col min="11780" max="11780" width="9.140625" style="141" hidden="1"/>
    <col min="11781" max="11781" width="15.85546875" style="141" hidden="1"/>
    <col min="11782" max="11782" width="9.85546875" style="141" hidden="1"/>
    <col min="11783" max="11783" width="14.42578125" style="141" hidden="1"/>
    <col min="11784" max="11784" width="0.7109375" style="141" hidden="1"/>
    <col min="11785" max="11785" width="30.28515625" style="141" hidden="1"/>
    <col min="11786" max="11786" width="9.28515625" style="141" hidden="1"/>
    <col min="11787" max="11787" width="10.28515625" style="141" hidden="1"/>
    <col min="11788" max="12033" width="11.42578125" style="141" hidden="1"/>
    <col min="12034" max="12034" width="3.5703125" style="141" hidden="1"/>
    <col min="12035" max="12035" width="20.7109375" style="141" hidden="1"/>
    <col min="12036" max="12036" width="9.140625" style="141" hidden="1"/>
    <col min="12037" max="12037" width="15.85546875" style="141" hidden="1"/>
    <col min="12038" max="12038" width="9.85546875" style="141" hidden="1"/>
    <col min="12039" max="12039" width="14.42578125" style="141" hidden="1"/>
    <col min="12040" max="12040" width="0.7109375" style="141" hidden="1"/>
    <col min="12041" max="12041" width="30.28515625" style="141" hidden="1"/>
    <col min="12042" max="12042" width="9.28515625" style="141" hidden="1"/>
    <col min="12043" max="12043" width="10.28515625" style="141" hidden="1"/>
    <col min="12044" max="12289" width="11.42578125" style="141" hidden="1"/>
    <col min="12290" max="12290" width="3.5703125" style="141" hidden="1"/>
    <col min="12291" max="12291" width="20.7109375" style="141" hidden="1"/>
    <col min="12292" max="12292" width="9.140625" style="141" hidden="1"/>
    <col min="12293" max="12293" width="15.85546875" style="141" hidden="1"/>
    <col min="12294" max="12294" width="9.85546875" style="141" hidden="1"/>
    <col min="12295" max="12295" width="14.42578125" style="141" hidden="1"/>
    <col min="12296" max="12296" width="0.7109375" style="141" hidden="1"/>
    <col min="12297" max="12297" width="30.28515625" style="141" hidden="1"/>
    <col min="12298" max="12298" width="9.28515625" style="141" hidden="1"/>
    <col min="12299" max="12299" width="10.28515625" style="141" hidden="1"/>
    <col min="12300" max="12545" width="11.42578125" style="141" hidden="1"/>
    <col min="12546" max="12546" width="3.5703125" style="141" hidden="1"/>
    <col min="12547" max="12547" width="20.7109375" style="141" hidden="1"/>
    <col min="12548" max="12548" width="9.140625" style="141" hidden="1"/>
    <col min="12549" max="12549" width="15.85546875" style="141" hidden="1"/>
    <col min="12550" max="12550" width="9.85546875" style="141" hidden="1"/>
    <col min="12551" max="12551" width="14.42578125" style="141" hidden="1"/>
    <col min="12552" max="12552" width="0.7109375" style="141" hidden="1"/>
    <col min="12553" max="12553" width="30.28515625" style="141" hidden="1"/>
    <col min="12554" max="12554" width="9.28515625" style="141" hidden="1"/>
    <col min="12555" max="12555" width="10.28515625" style="141" hidden="1"/>
    <col min="12556" max="12801" width="11.42578125" style="141" hidden="1"/>
    <col min="12802" max="12802" width="3.5703125" style="141" hidden="1"/>
    <col min="12803" max="12803" width="20.7109375" style="141" hidden="1"/>
    <col min="12804" max="12804" width="9.140625" style="141" hidden="1"/>
    <col min="12805" max="12805" width="15.85546875" style="141" hidden="1"/>
    <col min="12806" max="12806" width="9.85546875" style="141" hidden="1"/>
    <col min="12807" max="12807" width="14.42578125" style="141" hidden="1"/>
    <col min="12808" max="12808" width="0.7109375" style="141" hidden="1"/>
    <col min="12809" max="12809" width="30.28515625" style="141" hidden="1"/>
    <col min="12810" max="12810" width="9.28515625" style="141" hidden="1"/>
    <col min="12811" max="12811" width="10.28515625" style="141" hidden="1"/>
    <col min="12812" max="13057" width="11.42578125" style="141" hidden="1"/>
    <col min="13058" max="13058" width="3.5703125" style="141" hidden="1"/>
    <col min="13059" max="13059" width="20.7109375" style="141" hidden="1"/>
    <col min="13060" max="13060" width="9.140625" style="141" hidden="1"/>
    <col min="13061" max="13061" width="15.85546875" style="141" hidden="1"/>
    <col min="13062" max="13062" width="9.85546875" style="141" hidden="1"/>
    <col min="13063" max="13063" width="14.42578125" style="141" hidden="1"/>
    <col min="13064" max="13064" width="0.7109375" style="141" hidden="1"/>
    <col min="13065" max="13065" width="30.28515625" style="141" hidden="1"/>
    <col min="13066" max="13066" width="9.28515625" style="141" hidden="1"/>
    <col min="13067" max="13067" width="10.28515625" style="141" hidden="1"/>
    <col min="13068" max="13313" width="11.42578125" style="141" hidden="1"/>
    <col min="13314" max="13314" width="3.5703125" style="141" hidden="1"/>
    <col min="13315" max="13315" width="20.7109375" style="141" hidden="1"/>
    <col min="13316" max="13316" width="9.140625" style="141" hidden="1"/>
    <col min="13317" max="13317" width="15.85546875" style="141" hidden="1"/>
    <col min="13318" max="13318" width="9.85546875" style="141" hidden="1"/>
    <col min="13319" max="13319" width="14.42578125" style="141" hidden="1"/>
    <col min="13320" max="13320" width="0.7109375" style="141" hidden="1"/>
    <col min="13321" max="13321" width="30.28515625" style="141" hidden="1"/>
    <col min="13322" max="13322" width="9.28515625" style="141" hidden="1"/>
    <col min="13323" max="13323" width="10.28515625" style="141" hidden="1"/>
    <col min="13324" max="13569" width="11.42578125" style="141" hidden="1"/>
    <col min="13570" max="13570" width="3.5703125" style="141" hidden="1"/>
    <col min="13571" max="13571" width="20.7109375" style="141" hidden="1"/>
    <col min="13572" max="13572" width="9.140625" style="141" hidden="1"/>
    <col min="13573" max="13573" width="15.85546875" style="141" hidden="1"/>
    <col min="13574" max="13574" width="9.85546875" style="141" hidden="1"/>
    <col min="13575" max="13575" width="14.42578125" style="141" hidden="1"/>
    <col min="13576" max="13576" width="0.7109375" style="141" hidden="1"/>
    <col min="13577" max="13577" width="30.28515625" style="141" hidden="1"/>
    <col min="13578" max="13578" width="9.28515625" style="141" hidden="1"/>
    <col min="13579" max="13579" width="10.28515625" style="141" hidden="1"/>
    <col min="13580" max="13825" width="11.42578125" style="141" hidden="1"/>
    <col min="13826" max="13826" width="3.5703125" style="141" hidden="1"/>
    <col min="13827" max="13827" width="20.7109375" style="141" hidden="1"/>
    <col min="13828" max="13828" width="9.140625" style="141" hidden="1"/>
    <col min="13829" max="13829" width="15.85546875" style="141" hidden="1"/>
    <col min="13830" max="13830" width="9.85546875" style="141" hidden="1"/>
    <col min="13831" max="13831" width="14.42578125" style="141" hidden="1"/>
    <col min="13832" max="13832" width="0.7109375" style="141" hidden="1"/>
    <col min="13833" max="13833" width="30.28515625" style="141" hidden="1"/>
    <col min="13834" max="13834" width="9.28515625" style="141" hidden="1"/>
    <col min="13835" max="13835" width="10.28515625" style="141" hidden="1"/>
    <col min="13836" max="14081" width="11.42578125" style="141" hidden="1"/>
    <col min="14082" max="14082" width="3.5703125" style="141" hidden="1"/>
    <col min="14083" max="14083" width="20.7109375" style="141" hidden="1"/>
    <col min="14084" max="14084" width="9.140625" style="141" hidden="1"/>
    <col min="14085" max="14085" width="15.85546875" style="141" hidden="1"/>
    <col min="14086" max="14086" width="9.85546875" style="141" hidden="1"/>
    <col min="14087" max="14087" width="14.42578125" style="141" hidden="1"/>
    <col min="14088" max="14088" width="0.7109375" style="141" hidden="1"/>
    <col min="14089" max="14089" width="30.28515625" style="141" hidden="1"/>
    <col min="14090" max="14090" width="9.28515625" style="141" hidden="1"/>
    <col min="14091" max="14091" width="10.28515625" style="141" hidden="1"/>
    <col min="14092" max="14337" width="11.42578125" style="141" hidden="1"/>
    <col min="14338" max="14338" width="3.5703125" style="141" hidden="1"/>
    <col min="14339" max="14339" width="20.7109375" style="141" hidden="1"/>
    <col min="14340" max="14340" width="9.140625" style="141" hidden="1"/>
    <col min="14341" max="14341" width="15.85546875" style="141" hidden="1"/>
    <col min="14342" max="14342" width="9.85546875" style="141" hidden="1"/>
    <col min="14343" max="14343" width="14.42578125" style="141" hidden="1"/>
    <col min="14344" max="14344" width="0.7109375" style="141" hidden="1"/>
    <col min="14345" max="14345" width="30.28515625" style="141" hidden="1"/>
    <col min="14346" max="14346" width="9.28515625" style="141" hidden="1"/>
    <col min="14347" max="14347" width="10.28515625" style="141" hidden="1"/>
    <col min="14348" max="14593" width="11.42578125" style="141" hidden="1"/>
    <col min="14594" max="14594" width="3.5703125" style="141" hidden="1"/>
    <col min="14595" max="14595" width="20.7109375" style="141" hidden="1"/>
    <col min="14596" max="14596" width="9.140625" style="141" hidden="1"/>
    <col min="14597" max="14597" width="15.85546875" style="141" hidden="1"/>
    <col min="14598" max="14598" width="9.85546875" style="141" hidden="1"/>
    <col min="14599" max="14599" width="14.42578125" style="141" hidden="1"/>
    <col min="14600" max="14600" width="0.7109375" style="141" hidden="1"/>
    <col min="14601" max="14601" width="30.28515625" style="141" hidden="1"/>
    <col min="14602" max="14602" width="9.28515625" style="141" hidden="1"/>
    <col min="14603" max="14603" width="10.28515625" style="141" hidden="1"/>
    <col min="14604" max="14849" width="11.42578125" style="141" hidden="1"/>
    <col min="14850" max="14850" width="3.5703125" style="141" hidden="1"/>
    <col min="14851" max="14851" width="20.7109375" style="141" hidden="1"/>
    <col min="14852" max="14852" width="9.140625" style="141" hidden="1"/>
    <col min="14853" max="14853" width="15.85546875" style="141" hidden="1"/>
    <col min="14854" max="14854" width="9.85546875" style="141" hidden="1"/>
    <col min="14855" max="14855" width="14.42578125" style="141" hidden="1"/>
    <col min="14856" max="14856" width="0.7109375" style="141" hidden="1"/>
    <col min="14857" max="14857" width="30.28515625" style="141" hidden="1"/>
    <col min="14858" max="14858" width="9.28515625" style="141" hidden="1"/>
    <col min="14859" max="14859" width="10.28515625" style="141" hidden="1"/>
    <col min="14860" max="15105" width="11.42578125" style="141" hidden="1"/>
    <col min="15106" max="15106" width="3.5703125" style="141" hidden="1"/>
    <col min="15107" max="15107" width="20.7109375" style="141" hidden="1"/>
    <col min="15108" max="15108" width="9.140625" style="141" hidden="1"/>
    <col min="15109" max="15109" width="15.85546875" style="141" hidden="1"/>
    <col min="15110" max="15110" width="9.85546875" style="141" hidden="1"/>
    <col min="15111" max="15111" width="14.42578125" style="141" hidden="1"/>
    <col min="15112" max="15112" width="0.7109375" style="141" hidden="1"/>
    <col min="15113" max="15113" width="30.28515625" style="141" hidden="1"/>
    <col min="15114" max="15114" width="9.28515625" style="141" hidden="1"/>
    <col min="15115" max="15115" width="10.28515625" style="141" hidden="1"/>
    <col min="15116" max="15361" width="11.42578125" style="141" hidden="1"/>
    <col min="15362" max="15362" width="3.5703125" style="141" hidden="1"/>
    <col min="15363" max="15363" width="20.7109375" style="141" hidden="1"/>
    <col min="15364" max="15364" width="9.140625" style="141" hidden="1"/>
    <col min="15365" max="15365" width="15.85546875" style="141" hidden="1"/>
    <col min="15366" max="15366" width="9.85546875" style="141" hidden="1"/>
    <col min="15367" max="15367" width="14.42578125" style="141" hidden="1"/>
    <col min="15368" max="15368" width="0.7109375" style="141" hidden="1"/>
    <col min="15369" max="15369" width="30.28515625" style="141" hidden="1"/>
    <col min="15370" max="15370" width="9.28515625" style="141" hidden="1"/>
    <col min="15371" max="15371" width="10.28515625" style="141" hidden="1"/>
    <col min="15372" max="15617" width="11.42578125" style="141" hidden="1"/>
    <col min="15618" max="15618" width="3.5703125" style="141" hidden="1"/>
    <col min="15619" max="15619" width="20.7109375" style="141" hidden="1"/>
    <col min="15620" max="15620" width="9.140625" style="141" hidden="1"/>
    <col min="15621" max="15621" width="15.85546875" style="141" hidden="1"/>
    <col min="15622" max="15622" width="9.85546875" style="141" hidden="1"/>
    <col min="15623" max="15623" width="14.42578125" style="141" hidden="1"/>
    <col min="15624" max="15624" width="0.7109375" style="141" hidden="1"/>
    <col min="15625" max="15625" width="30.28515625" style="141" hidden="1"/>
    <col min="15626" max="15626" width="9.28515625" style="141" hidden="1"/>
    <col min="15627" max="15627" width="10.28515625" style="141" hidden="1"/>
    <col min="15628" max="15873" width="11.42578125" style="141" hidden="1"/>
    <col min="15874" max="15874" width="3.5703125" style="141" hidden="1"/>
    <col min="15875" max="15875" width="20.7109375" style="141" hidden="1"/>
    <col min="15876" max="15876" width="9.140625" style="141" hidden="1"/>
    <col min="15877" max="15877" width="15.85546875" style="141" hidden="1"/>
    <col min="15878" max="15878" width="9.85546875" style="141" hidden="1"/>
    <col min="15879" max="15879" width="14.42578125" style="141" hidden="1"/>
    <col min="15880" max="15880" width="0.7109375" style="141" hidden="1"/>
    <col min="15881" max="15881" width="30.28515625" style="141" hidden="1"/>
    <col min="15882" max="15882" width="9.28515625" style="141" hidden="1"/>
    <col min="15883" max="15883" width="10.28515625" style="141" hidden="1"/>
    <col min="15884" max="16129" width="11.42578125" style="141" hidden="1"/>
    <col min="16130" max="16130" width="3.5703125" style="141" hidden="1"/>
    <col min="16131" max="16131" width="20.7109375" style="141" hidden="1"/>
    <col min="16132" max="16132" width="9.140625" style="141" hidden="1"/>
    <col min="16133" max="16133" width="15.85546875" style="141" hidden="1"/>
    <col min="16134" max="16134" width="9.85546875" style="141" hidden="1"/>
    <col min="16135" max="16135" width="14.42578125" style="141" hidden="1"/>
    <col min="16136" max="16136" width="0.7109375" style="141" hidden="1"/>
    <col min="16137" max="16137" width="30.28515625" style="141" hidden="1"/>
    <col min="16138" max="16138" width="9.28515625" style="141" hidden="1"/>
    <col min="16139" max="16139" width="10.28515625" style="141" hidden="1"/>
    <col min="16140" max="16383" width="11.42578125" style="141" hidden="1"/>
    <col min="16384" max="16384" width="0.140625" style="141" customWidth="1"/>
  </cols>
  <sheetData>
    <row r="1" spans="1:13" ht="39.6" customHeight="1">
      <c r="A1" s="184" t="s">
        <v>0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6"/>
    </row>
    <row r="2" spans="1:13" ht="26.25" customHeight="1">
      <c r="A2" s="187" t="s">
        <v>1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9"/>
    </row>
    <row r="3" spans="1:13" ht="26.25" customHeight="1">
      <c r="A3" s="190" t="s">
        <v>2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2"/>
    </row>
    <row r="4" spans="1:13" ht="9" customHeight="1">
      <c r="A4" s="142"/>
      <c r="M4" s="143"/>
    </row>
    <row r="5" spans="1:13">
      <c r="A5" s="193" t="s">
        <v>3</v>
      </c>
      <c r="B5" s="194"/>
      <c r="C5" s="194"/>
      <c r="D5" s="194"/>
      <c r="E5" s="195"/>
      <c r="F5" s="145"/>
      <c r="G5" s="146" t="s">
        <v>4</v>
      </c>
      <c r="H5" s="147" t="e">
        <f>'PRESUPUESTO '!#REF!</f>
        <v>#REF!</v>
      </c>
      <c r="I5" s="148" t="s">
        <v>5</v>
      </c>
      <c r="J5" s="196" t="e">
        <f>'PRESUPUESTO '!#REF!</f>
        <v>#REF!</v>
      </c>
      <c r="K5" s="196">
        <f>'PRESUPUESTO '!B18</f>
        <v>2.1</v>
      </c>
      <c r="L5" s="196"/>
      <c r="M5" s="144" t="s">
        <v>6</v>
      </c>
    </row>
    <row r="6" spans="1:13" s="140" customFormat="1" ht="43.15" customHeight="1">
      <c r="A6" s="197" t="str">
        <f>'PRESUPUESTO '!E5</f>
        <v>RECUPERACION Y CONSERVACIÓN  DE ÁREAS DE IMPORTANCIA ESTRATEGICA DE LA ZONA DE INFLUENCIA DEL COMPLEJO CENAGOSO DE CASCALOA DE MAGANGUÉ, BOLÍVAR</v>
      </c>
      <c r="B6" s="198"/>
      <c r="C6" s="198"/>
      <c r="D6" s="198"/>
      <c r="E6" s="199"/>
      <c r="F6" s="149"/>
      <c r="G6" s="200" t="e">
        <f>VLOOKUP(H5,'PRESUPUESTO '!B12:K26,2)</f>
        <v>#REF!</v>
      </c>
      <c r="H6" s="201"/>
      <c r="I6" s="202" t="e">
        <f>VLOOKUP(J5,'PRESUPUESTO '!B12:K26,5)</f>
        <v>#REF!</v>
      </c>
      <c r="J6" s="202"/>
      <c r="K6" s="202"/>
      <c r="L6" s="202"/>
      <c r="M6" s="150" t="e">
        <f>VLOOKUP(J5,'PRESUPUESTO '!B12:K26,6)</f>
        <v>#REF!</v>
      </c>
    </row>
    <row r="7" spans="1:13" ht="8.25" customHeight="1">
      <c r="A7" s="142"/>
      <c r="M7" s="143"/>
    </row>
    <row r="8" spans="1:13">
      <c r="A8" s="203" t="s">
        <v>7</v>
      </c>
      <c r="B8" s="204"/>
      <c r="C8" s="204"/>
      <c r="D8" s="204"/>
      <c r="E8" s="205"/>
      <c r="G8" s="151" t="s">
        <v>8</v>
      </c>
      <c r="H8" s="152" t="s">
        <v>6</v>
      </c>
      <c r="I8" s="152" t="s">
        <v>9</v>
      </c>
      <c r="J8" s="152" t="s">
        <v>10</v>
      </c>
      <c r="K8" s="152" t="s">
        <v>11</v>
      </c>
      <c r="L8" s="153" t="s">
        <v>12</v>
      </c>
      <c r="M8" s="154" t="s">
        <v>13</v>
      </c>
    </row>
    <row r="9" spans="1:13">
      <c r="A9" s="218"/>
      <c r="B9" s="219"/>
      <c r="C9" s="219"/>
      <c r="D9" s="219"/>
      <c r="E9" s="220"/>
      <c r="G9" s="155"/>
      <c r="H9" s="156" t="str">
        <f>IF(G9="","",$M$6)</f>
        <v/>
      </c>
      <c r="I9" s="157"/>
      <c r="J9" s="158"/>
      <c r="K9" s="159"/>
      <c r="L9" s="160"/>
      <c r="M9" s="161">
        <f>PRODUCT(I9:L9)</f>
        <v>0</v>
      </c>
    </row>
    <row r="10" spans="1:13">
      <c r="A10" s="221"/>
      <c r="B10" s="222"/>
      <c r="C10" s="222"/>
      <c r="D10" s="222"/>
      <c r="E10" s="223"/>
      <c r="G10" s="162"/>
      <c r="H10" s="163" t="str">
        <f t="shared" ref="H10:H24" si="0">IF(G10="","",$M$6)</f>
        <v/>
      </c>
      <c r="I10" s="163"/>
      <c r="J10" s="164"/>
      <c r="K10" s="164"/>
      <c r="L10" s="164"/>
      <c r="M10" s="165">
        <f t="shared" ref="M10:M23" si="1">PRODUCT(I10:L10)</f>
        <v>0</v>
      </c>
    </row>
    <row r="11" spans="1:13">
      <c r="A11" s="221"/>
      <c r="B11" s="222"/>
      <c r="C11" s="222"/>
      <c r="D11" s="222"/>
      <c r="E11" s="223"/>
      <c r="G11" s="162"/>
      <c r="H11" s="166" t="str">
        <f t="shared" si="0"/>
        <v/>
      </c>
      <c r="I11" s="166"/>
      <c r="J11" s="166"/>
      <c r="K11" s="166"/>
      <c r="L11" s="166"/>
      <c r="M11" s="165">
        <f t="shared" si="1"/>
        <v>0</v>
      </c>
    </row>
    <row r="12" spans="1:13">
      <c r="A12" s="221"/>
      <c r="B12" s="222"/>
      <c r="C12" s="222"/>
      <c r="D12" s="222"/>
      <c r="E12" s="223"/>
      <c r="G12" s="162"/>
      <c r="H12" s="166" t="str">
        <f t="shared" si="0"/>
        <v/>
      </c>
      <c r="I12" s="166"/>
      <c r="J12" s="166"/>
      <c r="K12" s="166"/>
      <c r="L12" s="166"/>
      <c r="M12" s="165">
        <f t="shared" si="1"/>
        <v>0</v>
      </c>
    </row>
    <row r="13" spans="1:13">
      <c r="A13" s="221"/>
      <c r="B13" s="222"/>
      <c r="C13" s="222"/>
      <c r="D13" s="222"/>
      <c r="E13" s="223"/>
      <c r="G13" s="162"/>
      <c r="H13" s="166" t="str">
        <f t="shared" si="0"/>
        <v/>
      </c>
      <c r="I13" s="166"/>
      <c r="J13" s="166"/>
      <c r="K13" s="166"/>
      <c r="L13" s="166"/>
      <c r="M13" s="165">
        <f t="shared" si="1"/>
        <v>0</v>
      </c>
    </row>
    <row r="14" spans="1:13">
      <c r="A14" s="221"/>
      <c r="B14" s="222"/>
      <c r="C14" s="222"/>
      <c r="D14" s="222"/>
      <c r="E14" s="223"/>
      <c r="G14" s="162"/>
      <c r="H14" s="166" t="str">
        <f t="shared" si="0"/>
        <v/>
      </c>
      <c r="I14" s="166"/>
      <c r="J14" s="166"/>
      <c r="K14" s="166"/>
      <c r="L14" s="166"/>
      <c r="M14" s="165">
        <f t="shared" si="1"/>
        <v>0</v>
      </c>
    </row>
    <row r="15" spans="1:13">
      <c r="A15" s="221"/>
      <c r="B15" s="222"/>
      <c r="C15" s="222"/>
      <c r="D15" s="222"/>
      <c r="E15" s="223"/>
      <c r="G15" s="162"/>
      <c r="H15" s="166" t="str">
        <f t="shared" si="0"/>
        <v/>
      </c>
      <c r="I15" s="166"/>
      <c r="J15" s="166"/>
      <c r="K15" s="166"/>
      <c r="L15" s="166"/>
      <c r="M15" s="165">
        <f t="shared" si="1"/>
        <v>0</v>
      </c>
    </row>
    <row r="16" spans="1:13">
      <c r="A16" s="221"/>
      <c r="B16" s="222"/>
      <c r="C16" s="222"/>
      <c r="D16" s="222"/>
      <c r="E16" s="223"/>
      <c r="G16" s="162"/>
      <c r="H16" s="166" t="str">
        <f t="shared" si="0"/>
        <v/>
      </c>
      <c r="I16" s="166"/>
      <c r="J16" s="166"/>
      <c r="K16" s="166"/>
      <c r="L16" s="166"/>
      <c r="M16" s="165">
        <f t="shared" si="1"/>
        <v>0</v>
      </c>
    </row>
    <row r="17" spans="1:13">
      <c r="A17" s="221"/>
      <c r="B17" s="222"/>
      <c r="C17" s="222"/>
      <c r="D17" s="222"/>
      <c r="E17" s="223"/>
      <c r="G17" s="162"/>
      <c r="H17" s="166" t="str">
        <f t="shared" si="0"/>
        <v/>
      </c>
      <c r="I17" s="166"/>
      <c r="J17" s="166"/>
      <c r="K17" s="166"/>
      <c r="L17" s="166"/>
      <c r="M17" s="165">
        <f t="shared" si="1"/>
        <v>0</v>
      </c>
    </row>
    <row r="18" spans="1:13">
      <c r="A18" s="221"/>
      <c r="B18" s="222"/>
      <c r="C18" s="222"/>
      <c r="D18" s="222"/>
      <c r="E18" s="223"/>
      <c r="G18" s="162"/>
      <c r="H18" s="166" t="str">
        <f t="shared" si="0"/>
        <v/>
      </c>
      <c r="I18" s="166"/>
      <c r="J18" s="166"/>
      <c r="K18" s="166"/>
      <c r="L18" s="166"/>
      <c r="M18" s="165">
        <f t="shared" si="1"/>
        <v>0</v>
      </c>
    </row>
    <row r="19" spans="1:13">
      <c r="A19" s="221"/>
      <c r="B19" s="222"/>
      <c r="C19" s="222"/>
      <c r="D19" s="222"/>
      <c r="E19" s="223"/>
      <c r="G19" s="162"/>
      <c r="H19" s="166" t="str">
        <f t="shared" si="0"/>
        <v/>
      </c>
      <c r="I19" s="166"/>
      <c r="J19" s="166"/>
      <c r="K19" s="166"/>
      <c r="L19" s="166"/>
      <c r="M19" s="165">
        <f t="shared" si="1"/>
        <v>0</v>
      </c>
    </row>
    <row r="20" spans="1:13">
      <c r="A20" s="221"/>
      <c r="B20" s="222"/>
      <c r="C20" s="222"/>
      <c r="D20" s="222"/>
      <c r="E20" s="223"/>
      <c r="G20" s="162"/>
      <c r="H20" s="166" t="str">
        <f t="shared" si="0"/>
        <v/>
      </c>
      <c r="I20" s="166"/>
      <c r="J20" s="166"/>
      <c r="K20" s="166"/>
      <c r="L20" s="166"/>
      <c r="M20" s="165">
        <f t="shared" si="1"/>
        <v>0</v>
      </c>
    </row>
    <row r="21" spans="1:13">
      <c r="A21" s="221"/>
      <c r="B21" s="222"/>
      <c r="C21" s="222"/>
      <c r="D21" s="222"/>
      <c r="E21" s="223"/>
      <c r="G21" s="162"/>
      <c r="H21" s="166" t="str">
        <f t="shared" si="0"/>
        <v/>
      </c>
      <c r="I21" s="166"/>
      <c r="J21" s="166"/>
      <c r="K21" s="166"/>
      <c r="L21" s="166"/>
      <c r="M21" s="165">
        <f t="shared" si="1"/>
        <v>0</v>
      </c>
    </row>
    <row r="22" spans="1:13">
      <c r="A22" s="221"/>
      <c r="B22" s="222"/>
      <c r="C22" s="222"/>
      <c r="D22" s="222"/>
      <c r="E22" s="223"/>
      <c r="G22" s="162"/>
      <c r="H22" s="166" t="str">
        <f t="shared" si="0"/>
        <v/>
      </c>
      <c r="I22" s="166"/>
      <c r="J22" s="166"/>
      <c r="K22" s="166"/>
      <c r="L22" s="166"/>
      <c r="M22" s="165">
        <f t="shared" si="1"/>
        <v>0</v>
      </c>
    </row>
    <row r="23" spans="1:13">
      <c r="A23" s="224"/>
      <c r="B23" s="225"/>
      <c r="C23" s="225"/>
      <c r="D23" s="225"/>
      <c r="E23" s="226"/>
      <c r="G23" s="162"/>
      <c r="H23" s="166" t="str">
        <f t="shared" si="0"/>
        <v/>
      </c>
      <c r="I23" s="166"/>
      <c r="J23" s="166"/>
      <c r="K23" s="166"/>
      <c r="L23" s="166"/>
      <c r="M23" s="165">
        <f t="shared" si="1"/>
        <v>0</v>
      </c>
    </row>
    <row r="24" spans="1:13">
      <c r="A24" s="203" t="s">
        <v>14</v>
      </c>
      <c r="B24" s="204"/>
      <c r="C24" s="204"/>
      <c r="D24" s="204"/>
      <c r="E24" s="205"/>
      <c r="G24" s="167"/>
      <c r="H24" s="168" t="str">
        <f t="shared" si="0"/>
        <v/>
      </c>
      <c r="I24" s="168"/>
      <c r="J24" s="168"/>
      <c r="K24" s="168"/>
      <c r="L24" s="168"/>
      <c r="M24" s="169"/>
    </row>
    <row r="25" spans="1:13">
      <c r="A25" s="218"/>
      <c r="B25" s="219"/>
      <c r="C25" s="219"/>
      <c r="D25" s="219"/>
      <c r="E25" s="220"/>
      <c r="G25" s="142"/>
      <c r="M25" s="143"/>
    </row>
    <row r="26" spans="1:13">
      <c r="A26" s="221"/>
      <c r="B26" s="222"/>
      <c r="C26" s="222"/>
      <c r="D26" s="222"/>
      <c r="E26" s="223"/>
      <c r="G26" s="170" t="s">
        <v>15</v>
      </c>
      <c r="H26" s="171" t="e">
        <f>M6</f>
        <v>#REF!</v>
      </c>
      <c r="I26" s="172"/>
      <c r="M26" s="173">
        <f>SUM(M9:M24)</f>
        <v>0</v>
      </c>
    </row>
    <row r="27" spans="1:13">
      <c r="A27" s="221"/>
      <c r="B27" s="222"/>
      <c r="C27" s="222"/>
      <c r="D27" s="222"/>
      <c r="E27" s="223"/>
      <c r="G27" s="142"/>
      <c r="M27" s="143"/>
    </row>
    <row r="28" spans="1:13">
      <c r="A28" s="221"/>
      <c r="B28" s="222"/>
      <c r="C28" s="222"/>
      <c r="D28" s="222"/>
      <c r="E28" s="223"/>
      <c r="G28" s="142"/>
      <c r="M28" s="143"/>
    </row>
    <row r="29" spans="1:13">
      <c r="A29" s="221"/>
      <c r="B29" s="222"/>
      <c r="C29" s="222"/>
      <c r="D29" s="222"/>
      <c r="E29" s="223"/>
      <c r="F29" s="143"/>
      <c r="G29" s="174"/>
      <c r="H29" s="175"/>
      <c r="I29" s="175"/>
      <c r="J29" s="175"/>
      <c r="K29" s="175"/>
      <c r="L29" s="175"/>
      <c r="M29" s="176"/>
    </row>
    <row r="30" spans="1:13" ht="13.9" customHeight="1">
      <c r="A30" s="221"/>
      <c r="B30" s="222"/>
      <c r="C30" s="222"/>
      <c r="D30" s="222"/>
      <c r="E30" s="223"/>
      <c r="G30" s="142" t="s">
        <v>16</v>
      </c>
      <c r="H30" s="227"/>
      <c r="I30" s="227"/>
      <c r="J30" s="227"/>
      <c r="K30" s="227"/>
      <c r="L30" s="227"/>
      <c r="M30" s="228"/>
    </row>
    <row r="31" spans="1:13">
      <c r="A31" s="221"/>
      <c r="B31" s="222"/>
      <c r="C31" s="222"/>
      <c r="D31" s="222"/>
      <c r="E31" s="223"/>
      <c r="G31" s="142"/>
      <c r="H31" s="227"/>
      <c r="I31" s="227"/>
      <c r="J31" s="227"/>
      <c r="K31" s="227"/>
      <c r="L31" s="227"/>
      <c r="M31" s="228"/>
    </row>
    <row r="32" spans="1:13">
      <c r="A32" s="221"/>
      <c r="B32" s="222"/>
      <c r="C32" s="222"/>
      <c r="D32" s="222"/>
      <c r="E32" s="223"/>
      <c r="G32" s="142"/>
      <c r="H32" s="227"/>
      <c r="I32" s="227"/>
      <c r="J32" s="227"/>
      <c r="K32" s="227"/>
      <c r="L32" s="227"/>
      <c r="M32" s="228"/>
    </row>
    <row r="33" spans="1:13">
      <c r="A33" s="221"/>
      <c r="B33" s="222"/>
      <c r="C33" s="222"/>
      <c r="D33" s="222"/>
      <c r="E33" s="223"/>
      <c r="G33" s="142" t="s">
        <v>17</v>
      </c>
      <c r="H33" s="177"/>
      <c r="I33" s="177"/>
      <c r="M33" s="143"/>
    </row>
    <row r="34" spans="1:13">
      <c r="A34" s="221"/>
      <c r="B34" s="222"/>
      <c r="C34" s="222"/>
      <c r="D34" s="222"/>
      <c r="E34" s="223"/>
      <c r="G34" s="142"/>
      <c r="H34" s="177"/>
      <c r="I34" s="177"/>
      <c r="M34" s="143"/>
    </row>
    <row r="35" spans="1:13">
      <c r="A35" s="221"/>
      <c r="B35" s="222"/>
      <c r="C35" s="222"/>
      <c r="D35" s="222"/>
      <c r="E35" s="223"/>
      <c r="G35" s="178" t="s">
        <v>18</v>
      </c>
      <c r="H35" s="179"/>
      <c r="I35" s="179"/>
      <c r="J35" s="179"/>
      <c r="K35" s="179"/>
      <c r="L35" s="179"/>
      <c r="M35" s="180"/>
    </row>
    <row r="36" spans="1:13">
      <c r="A36" s="221"/>
      <c r="B36" s="222"/>
      <c r="C36" s="222"/>
      <c r="D36" s="222"/>
      <c r="E36" s="223"/>
      <c r="F36" s="143"/>
      <c r="G36" s="174"/>
      <c r="H36" s="175"/>
      <c r="I36" s="175"/>
      <c r="J36" s="175"/>
      <c r="K36" s="175"/>
      <c r="L36" s="175"/>
      <c r="M36" s="176"/>
    </row>
    <row r="37" spans="1:13">
      <c r="A37" s="221"/>
      <c r="B37" s="222"/>
      <c r="C37" s="222"/>
      <c r="D37" s="222"/>
      <c r="E37" s="223"/>
      <c r="G37" s="142"/>
      <c r="M37" s="143"/>
    </row>
    <row r="38" spans="1:13">
      <c r="A38" s="221"/>
      <c r="B38" s="222"/>
      <c r="C38" s="222"/>
      <c r="D38" s="222"/>
      <c r="E38" s="223"/>
      <c r="G38" s="142"/>
      <c r="M38" s="143"/>
    </row>
    <row r="39" spans="1:13">
      <c r="A39" s="221"/>
      <c r="B39" s="222"/>
      <c r="C39" s="222"/>
      <c r="D39" s="222"/>
      <c r="E39" s="223"/>
      <c r="G39" s="142"/>
      <c r="M39" s="143"/>
    </row>
    <row r="40" spans="1:13">
      <c r="A40" s="221"/>
      <c r="B40" s="222"/>
      <c r="C40" s="222"/>
      <c r="D40" s="222"/>
      <c r="E40" s="223"/>
      <c r="G40" s="206">
        <f>'PRESUPUESTO '!B42</f>
        <v>0</v>
      </c>
      <c r="H40" s="207"/>
      <c r="I40" s="207"/>
      <c r="J40" s="207"/>
      <c r="K40" s="207"/>
      <c r="L40" s="207"/>
      <c r="M40" s="208"/>
    </row>
    <row r="41" spans="1:13">
      <c r="A41" s="212"/>
      <c r="B41" s="213"/>
      <c r="C41" s="213"/>
      <c r="D41" s="213"/>
      <c r="E41" s="214"/>
      <c r="G41" s="209">
        <f>'PRESUPUESTO '!B43</f>
        <v>0</v>
      </c>
      <c r="H41" s="210"/>
      <c r="I41" s="210"/>
      <c r="J41" s="210"/>
      <c r="K41" s="210"/>
      <c r="L41" s="210"/>
      <c r="M41" s="211"/>
    </row>
    <row r="42" spans="1:13">
      <c r="A42" s="212"/>
      <c r="B42" s="213"/>
      <c r="C42" s="213"/>
      <c r="D42" s="213"/>
      <c r="E42" s="214"/>
      <c r="G42" s="209">
        <f>'PRESUPUESTO '!B44</f>
        <v>0</v>
      </c>
      <c r="H42" s="210"/>
      <c r="I42" s="210"/>
      <c r="J42" s="210"/>
      <c r="K42" s="210"/>
      <c r="L42" s="210"/>
      <c r="M42" s="211"/>
    </row>
    <row r="43" spans="1:13">
      <c r="A43" s="215"/>
      <c r="B43" s="216"/>
      <c r="C43" s="216"/>
      <c r="D43" s="216"/>
      <c r="E43" s="217"/>
      <c r="G43" s="178"/>
      <c r="H43" s="179"/>
      <c r="I43" s="179"/>
      <c r="J43" s="179"/>
      <c r="K43" s="179"/>
      <c r="L43" s="179"/>
      <c r="M43" s="180"/>
    </row>
    <row r="44" spans="1:13">
      <c r="A44" s="181"/>
      <c r="B44" s="182"/>
      <c r="C44" s="182"/>
      <c r="D44" s="182"/>
      <c r="E44" s="183"/>
      <c r="F44" s="179"/>
      <c r="G44" s="178"/>
      <c r="H44" s="179"/>
      <c r="I44" s="179"/>
      <c r="J44" s="179"/>
      <c r="K44" s="179"/>
      <c r="L44" s="179"/>
      <c r="M44" s="180"/>
    </row>
  </sheetData>
  <mergeCells count="18">
    <mergeCell ref="G40:M40"/>
    <mergeCell ref="G41:M41"/>
    <mergeCell ref="G42:M42"/>
    <mergeCell ref="A41:E43"/>
    <mergeCell ref="A9:E20"/>
    <mergeCell ref="A21:E23"/>
    <mergeCell ref="A25:E40"/>
    <mergeCell ref="H30:M32"/>
    <mergeCell ref="A6:E6"/>
    <mergeCell ref="G6:H6"/>
    <mergeCell ref="I6:L6"/>
    <mergeCell ref="A8:E8"/>
    <mergeCell ref="A24:E24"/>
    <mergeCell ref="A1:M1"/>
    <mergeCell ref="A2:M2"/>
    <mergeCell ref="A3:M3"/>
    <mergeCell ref="A5:E5"/>
    <mergeCell ref="J5:L5"/>
  </mergeCells>
  <dataValidations count="1">
    <dataValidation allowBlank="1" showInputMessage="1" showErrorMessage="1" promptTitle="NOMBRE" prompt="Escriba el nombre completo del Residente de Obra." sqref="G40" xr:uid="{00000000-0002-0000-1700-000000000000}"/>
  </dataValidations>
  <pageMargins left="0.7" right="0.61631944444444398" top="0.458984375" bottom="0.380859375" header="0.3" footer="0.3"/>
  <pageSetup scale="77" fitToHeight="0" orientation="landscape" horizont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48"/>
  <dimension ref="B2:F90"/>
  <sheetViews>
    <sheetView workbookViewId="0">
      <selection activeCell="B4" sqref="B4:K5"/>
    </sheetView>
  </sheetViews>
  <sheetFormatPr baseColWidth="10" defaultColWidth="11" defaultRowHeight="12.75"/>
  <cols>
    <col min="1" max="1" width="4.42578125" customWidth="1"/>
    <col min="2" max="2" width="32.5703125" customWidth="1"/>
    <col min="3" max="3" width="10.28515625" customWidth="1"/>
    <col min="5" max="5" width="14.140625" customWidth="1"/>
    <col min="6" max="6" width="12.42578125" customWidth="1"/>
  </cols>
  <sheetData>
    <row r="2" spans="2:6" ht="12.75" customHeight="1">
      <c r="B2" s="229" t="s">
        <v>19</v>
      </c>
      <c r="C2" s="230"/>
      <c r="D2" s="230"/>
      <c r="E2" s="234"/>
      <c r="F2" s="235"/>
    </row>
    <row r="3" spans="2:6" ht="49.5" customHeight="1">
      <c r="B3" s="231" t="str">
        <f>+'PRESUPUESTO '!B4:H4</f>
        <v>FORMATO PROPUETSA ECONÓMICA</v>
      </c>
      <c r="C3" s="232"/>
      <c r="D3" s="232"/>
      <c r="E3" s="236"/>
      <c r="F3" s="237"/>
    </row>
    <row r="4" spans="2:6" ht="6.75" customHeight="1"/>
    <row r="5" spans="2:6" ht="15">
      <c r="B5" s="107"/>
      <c r="C5" s="107"/>
      <c r="D5" s="108" t="s">
        <v>20</v>
      </c>
      <c r="E5" s="108" t="s">
        <v>21</v>
      </c>
      <c r="F5" s="109"/>
    </row>
    <row r="6" spans="2:6" ht="15">
      <c r="B6" s="110" t="s">
        <v>22</v>
      </c>
      <c r="C6" s="108" t="s">
        <v>23</v>
      </c>
      <c r="D6" s="111">
        <v>750</v>
      </c>
      <c r="E6" s="112">
        <f>+D6*50</f>
        <v>37500</v>
      </c>
      <c r="F6" s="109"/>
    </row>
    <row r="7" spans="2:6" ht="15">
      <c r="B7" s="110" t="s">
        <v>24</v>
      </c>
      <c r="C7" s="108" t="s">
        <v>25</v>
      </c>
      <c r="D7" s="111">
        <v>75000</v>
      </c>
      <c r="E7" s="112"/>
      <c r="F7" s="109"/>
    </row>
    <row r="8" spans="2:6" ht="15">
      <c r="B8" s="110" t="s">
        <v>26</v>
      </c>
      <c r="C8" s="108" t="s">
        <v>25</v>
      </c>
      <c r="D8" s="111">
        <v>90500</v>
      </c>
      <c r="E8" s="112"/>
      <c r="F8" s="109"/>
    </row>
    <row r="9" spans="2:6" ht="15">
      <c r="B9" s="110" t="s">
        <v>27</v>
      </c>
      <c r="C9" s="108" t="s">
        <v>25</v>
      </c>
      <c r="D9" s="111">
        <v>155000</v>
      </c>
      <c r="E9" s="112"/>
      <c r="F9" s="109"/>
    </row>
    <row r="10" spans="2:6" ht="15">
      <c r="B10" s="110" t="s">
        <v>28</v>
      </c>
      <c r="C10" s="113" t="s">
        <v>29</v>
      </c>
      <c r="D10" s="111">
        <v>50</v>
      </c>
      <c r="E10" s="112"/>
      <c r="F10" s="109"/>
    </row>
    <row r="11" spans="2:6" ht="15">
      <c r="B11" s="110" t="s">
        <v>30</v>
      </c>
      <c r="C11" s="108" t="s">
        <v>23</v>
      </c>
      <c r="D11" s="111">
        <v>29330</v>
      </c>
      <c r="E11" s="112"/>
      <c r="F11" s="109"/>
    </row>
    <row r="12" spans="2:6" ht="15">
      <c r="B12" s="110" t="s">
        <v>31</v>
      </c>
      <c r="C12" s="108" t="s">
        <v>23</v>
      </c>
      <c r="D12" s="111">
        <v>15500</v>
      </c>
      <c r="E12" s="112"/>
      <c r="F12" s="109"/>
    </row>
    <row r="13" spans="2:6" ht="10.5" customHeight="1">
      <c r="B13" s="114"/>
      <c r="C13" s="115"/>
      <c r="D13" s="109"/>
      <c r="E13" s="116"/>
      <c r="F13" s="109"/>
    </row>
    <row r="14" spans="2:6">
      <c r="B14" s="117" t="s">
        <v>32</v>
      </c>
      <c r="C14" s="118"/>
      <c r="D14" s="119"/>
      <c r="E14" s="120"/>
      <c r="F14" s="119"/>
    </row>
    <row r="15" spans="2:6">
      <c r="B15" s="121" t="s">
        <v>33</v>
      </c>
      <c r="C15" s="121" t="s">
        <v>34</v>
      </c>
      <c r="D15" s="121" t="s">
        <v>35</v>
      </c>
      <c r="E15" s="122" t="s">
        <v>36</v>
      </c>
      <c r="F15" s="121" t="s">
        <v>37</v>
      </c>
    </row>
    <row r="16" spans="2:6" ht="15">
      <c r="B16" s="123" t="s">
        <v>38</v>
      </c>
      <c r="C16" s="124" t="s">
        <v>23</v>
      </c>
      <c r="D16" s="124">
        <v>364</v>
      </c>
      <c r="E16" s="125">
        <f>+D6</f>
        <v>750</v>
      </c>
      <c r="F16" s="126">
        <f>+ROUND(E16*D16,0)</f>
        <v>273000</v>
      </c>
    </row>
    <row r="17" spans="2:6" ht="15">
      <c r="B17" s="127" t="str">
        <f>B8</f>
        <v>Arena Lavada de rio</v>
      </c>
      <c r="C17" s="124" t="s">
        <v>25</v>
      </c>
      <c r="D17" s="124">
        <v>1.1599999999999999</v>
      </c>
      <c r="E17" s="125">
        <f>D8</f>
        <v>90500</v>
      </c>
      <c r="F17" s="126">
        <f>+ROUND(E17*D17,0)</f>
        <v>104980</v>
      </c>
    </row>
    <row r="18" spans="2:6" ht="15">
      <c r="B18" s="123" t="s">
        <v>39</v>
      </c>
      <c r="C18" s="128" t="s">
        <v>29</v>
      </c>
      <c r="D18" s="124">
        <v>220</v>
      </c>
      <c r="E18" s="125">
        <f>+D10</f>
        <v>50</v>
      </c>
      <c r="F18" s="126">
        <f>+ROUND(E18*D18,0)</f>
        <v>11000</v>
      </c>
    </row>
    <row r="19" spans="2:6" ht="15">
      <c r="B19" s="233" t="s">
        <v>40</v>
      </c>
      <c r="C19" s="233"/>
      <c r="D19" s="233"/>
      <c r="E19" s="233"/>
      <c r="F19" s="129">
        <f>SUM(F16:F18)</f>
        <v>388980</v>
      </c>
    </row>
    <row r="20" spans="2:6" ht="9.75" customHeight="1">
      <c r="C20" s="130"/>
      <c r="E20" s="131"/>
    </row>
    <row r="21" spans="2:6">
      <c r="B21" s="117" t="s">
        <v>41</v>
      </c>
      <c r="C21" s="118"/>
      <c r="D21" s="119"/>
      <c r="E21" s="120"/>
      <c r="F21" s="119"/>
    </row>
    <row r="22" spans="2:6">
      <c r="B22" s="121" t="s">
        <v>33</v>
      </c>
      <c r="C22" s="121" t="s">
        <v>34</v>
      </c>
      <c r="D22" s="121" t="s">
        <v>35</v>
      </c>
      <c r="E22" s="122" t="s">
        <v>36</v>
      </c>
      <c r="F22" s="121" t="s">
        <v>37</v>
      </c>
    </row>
    <row r="23" spans="2:6" ht="15">
      <c r="B23" s="123" t="s">
        <v>38</v>
      </c>
      <c r="C23" s="124" t="s">
        <v>23</v>
      </c>
      <c r="D23" s="124">
        <v>364</v>
      </c>
      <c r="E23" s="125">
        <f>+D6</f>
        <v>750</v>
      </c>
      <c r="F23" s="126">
        <f>+ROUND(E23*D23,0)</f>
        <v>273000</v>
      </c>
    </row>
    <row r="24" spans="2:6" ht="15">
      <c r="B24" s="127" t="s">
        <v>42</v>
      </c>
      <c r="C24" s="124" t="s">
        <v>25</v>
      </c>
      <c r="D24" s="124">
        <v>1.1599999999999999</v>
      </c>
      <c r="E24" s="125">
        <f>+D7</f>
        <v>75000</v>
      </c>
      <c r="F24" s="126">
        <f>+ROUND(E24*D24,0)</f>
        <v>87000</v>
      </c>
    </row>
    <row r="25" spans="2:6" ht="15">
      <c r="B25" s="123" t="s">
        <v>39</v>
      </c>
      <c r="C25" s="128" t="s">
        <v>29</v>
      </c>
      <c r="D25" s="124">
        <v>220</v>
      </c>
      <c r="E25" s="125">
        <f>+D10</f>
        <v>50</v>
      </c>
      <c r="F25" s="126">
        <f>+ROUND(E25*D25,0)</f>
        <v>11000</v>
      </c>
    </row>
    <row r="26" spans="2:6" ht="15">
      <c r="B26" s="132" t="s">
        <v>31</v>
      </c>
      <c r="C26" s="133" t="s">
        <v>23</v>
      </c>
      <c r="D26" s="133">
        <v>6.18</v>
      </c>
      <c r="E26" s="134">
        <f>+D12</f>
        <v>15500</v>
      </c>
      <c r="F26" s="126">
        <f>+ROUND(E26*D26,0)</f>
        <v>95790</v>
      </c>
    </row>
    <row r="27" spans="2:6" ht="15">
      <c r="B27" s="233" t="s">
        <v>40</v>
      </c>
      <c r="C27" s="233"/>
      <c r="D27" s="233"/>
      <c r="E27" s="233"/>
      <c r="F27" s="129">
        <f>SUM(F23:F26)</f>
        <v>466790</v>
      </c>
    </row>
    <row r="28" spans="2:6" ht="10.5" customHeight="1">
      <c r="B28" s="130"/>
      <c r="C28" s="130"/>
      <c r="D28" s="130"/>
      <c r="E28" s="130"/>
      <c r="F28" s="135"/>
    </row>
    <row r="29" spans="2:6">
      <c r="B29" s="117" t="s">
        <v>43</v>
      </c>
      <c r="C29" s="118" t="s">
        <v>44</v>
      </c>
      <c r="D29" s="119"/>
      <c r="E29" s="120"/>
      <c r="F29" s="119"/>
    </row>
    <row r="30" spans="2:6">
      <c r="B30" s="121" t="s">
        <v>33</v>
      </c>
      <c r="C30" s="121" t="s">
        <v>34</v>
      </c>
      <c r="D30" s="121" t="s">
        <v>35</v>
      </c>
      <c r="E30" s="122" t="s">
        <v>36</v>
      </c>
      <c r="F30" s="121" t="s">
        <v>37</v>
      </c>
    </row>
    <row r="31" spans="2:6" ht="15">
      <c r="B31" s="123" t="s">
        <v>45</v>
      </c>
      <c r="C31" s="124" t="s">
        <v>23</v>
      </c>
      <c r="D31" s="136">
        <v>420</v>
      </c>
      <c r="E31" s="125">
        <f>D6</f>
        <v>750</v>
      </c>
      <c r="F31" s="126">
        <f>+ROUND(E31*D31,0)</f>
        <v>315000</v>
      </c>
    </row>
    <row r="32" spans="2:6" ht="15">
      <c r="B32" s="123" t="s">
        <v>46</v>
      </c>
      <c r="C32" s="124" t="s">
        <v>25</v>
      </c>
      <c r="D32" s="124">
        <v>0.67</v>
      </c>
      <c r="E32" s="125">
        <f>D8</f>
        <v>90500</v>
      </c>
      <c r="F32" s="126">
        <f>+ROUND(E32*D32,0)</f>
        <v>60635</v>
      </c>
    </row>
    <row r="33" spans="2:6" ht="15">
      <c r="B33" s="123" t="s">
        <v>47</v>
      </c>
      <c r="C33" s="124" t="s">
        <v>25</v>
      </c>
      <c r="D33" s="124">
        <v>0.67</v>
      </c>
      <c r="E33" s="125">
        <f>D9</f>
        <v>155000</v>
      </c>
      <c r="F33" s="126">
        <f>+ROUND(E33*D33,0)</f>
        <v>103850</v>
      </c>
    </row>
    <row r="34" spans="2:6" ht="15">
      <c r="B34" s="123" t="s">
        <v>48</v>
      </c>
      <c r="C34" s="128" t="s">
        <v>29</v>
      </c>
      <c r="D34" s="124">
        <v>260</v>
      </c>
      <c r="E34" s="125">
        <f>+D10</f>
        <v>50</v>
      </c>
      <c r="F34" s="126">
        <f>+ROUND(E34*D34,0)</f>
        <v>13000</v>
      </c>
    </row>
    <row r="35" spans="2:6" ht="15">
      <c r="B35" s="233" t="s">
        <v>40</v>
      </c>
      <c r="C35" s="233"/>
      <c r="D35" s="233"/>
      <c r="E35" s="233"/>
      <c r="F35" s="129">
        <f>SUM(F31:F34)</f>
        <v>492485</v>
      </c>
    </row>
    <row r="36" spans="2:6" ht="10.5" customHeight="1">
      <c r="B36" s="130"/>
      <c r="C36" s="130"/>
      <c r="D36" s="130"/>
      <c r="E36" s="131"/>
      <c r="F36" s="137"/>
    </row>
    <row r="37" spans="2:6">
      <c r="B37" s="117" t="s">
        <v>49</v>
      </c>
      <c r="C37" s="118" t="s">
        <v>50</v>
      </c>
      <c r="D37" s="119"/>
      <c r="E37" s="120"/>
      <c r="F37" s="119"/>
    </row>
    <row r="38" spans="2:6">
      <c r="B38" s="121" t="s">
        <v>33</v>
      </c>
      <c r="C38" s="121" t="s">
        <v>34</v>
      </c>
      <c r="D38" s="121" t="s">
        <v>35</v>
      </c>
      <c r="E38" s="122" t="s">
        <v>36</v>
      </c>
      <c r="F38" s="121" t="s">
        <v>37</v>
      </c>
    </row>
    <row r="39" spans="2:6" ht="15">
      <c r="B39" s="123" t="s">
        <v>45</v>
      </c>
      <c r="C39" s="124" t="s">
        <v>23</v>
      </c>
      <c r="D39" s="136">
        <v>380</v>
      </c>
      <c r="E39" s="125">
        <f>+D6</f>
        <v>750</v>
      </c>
      <c r="F39" s="126">
        <f>+ROUND(E39*D39,0)</f>
        <v>285000</v>
      </c>
    </row>
    <row r="40" spans="2:6" ht="15">
      <c r="B40" s="123" t="s">
        <v>46</v>
      </c>
      <c r="C40" s="124" t="s">
        <v>25</v>
      </c>
      <c r="D40" s="124">
        <v>0.6</v>
      </c>
      <c r="E40" s="125">
        <f>+D8</f>
        <v>90500</v>
      </c>
      <c r="F40" s="126">
        <f>+ROUND(E40*D40,0)</f>
        <v>54300</v>
      </c>
    </row>
    <row r="41" spans="2:6" ht="15">
      <c r="B41" s="123" t="s">
        <v>47</v>
      </c>
      <c r="C41" s="124" t="s">
        <v>25</v>
      </c>
      <c r="D41" s="124">
        <v>0.76</v>
      </c>
      <c r="E41" s="125">
        <f>+D9</f>
        <v>155000</v>
      </c>
      <c r="F41" s="126">
        <f>+ROUND(E41*D41,0)</f>
        <v>117800</v>
      </c>
    </row>
    <row r="42" spans="2:6" ht="15">
      <c r="B42" s="123" t="s">
        <v>48</v>
      </c>
      <c r="C42" s="128" t="s">
        <v>29</v>
      </c>
      <c r="D42" s="124">
        <v>250</v>
      </c>
      <c r="E42" s="125">
        <f>+D10</f>
        <v>50</v>
      </c>
      <c r="F42" s="126">
        <f>+ROUND(E42*D42,0)</f>
        <v>12500</v>
      </c>
    </row>
    <row r="43" spans="2:6" ht="15">
      <c r="B43" s="233" t="s">
        <v>40</v>
      </c>
      <c r="C43" s="233"/>
      <c r="D43" s="233"/>
      <c r="E43" s="233"/>
      <c r="F43" s="129">
        <f>SUM(F39:F42)</f>
        <v>469600</v>
      </c>
    </row>
    <row r="44" spans="2:6" ht="15">
      <c r="B44" s="130"/>
      <c r="C44" s="130"/>
      <c r="D44" s="130"/>
      <c r="E44" s="130"/>
      <c r="F44" s="135"/>
    </row>
    <row r="45" spans="2:6" ht="15">
      <c r="B45" s="130"/>
      <c r="C45" s="130"/>
      <c r="D45" s="130"/>
      <c r="E45" s="130"/>
      <c r="F45" s="135"/>
    </row>
    <row r="46" spans="2:6" ht="15">
      <c r="B46" s="130"/>
      <c r="C46" s="130"/>
      <c r="D46" s="130"/>
      <c r="E46" s="130"/>
      <c r="F46" s="135"/>
    </row>
    <row r="47" spans="2:6" ht="15">
      <c r="B47" s="130"/>
      <c r="C47" s="130"/>
      <c r="D47" s="130"/>
      <c r="E47" s="130"/>
      <c r="F47" s="135"/>
    </row>
    <row r="48" spans="2:6" ht="15">
      <c r="B48" s="130"/>
      <c r="C48" s="130"/>
      <c r="D48" s="130"/>
      <c r="E48" s="130"/>
      <c r="F48" s="135"/>
    </row>
    <row r="49" spans="2:6" ht="15">
      <c r="B49" s="130"/>
      <c r="C49" s="130"/>
      <c r="D49" s="130"/>
      <c r="E49" s="131"/>
      <c r="F49" s="137"/>
    </row>
    <row r="50" spans="2:6">
      <c r="B50" s="117" t="s">
        <v>51</v>
      </c>
      <c r="C50" s="118" t="s">
        <v>52</v>
      </c>
      <c r="D50" s="119"/>
      <c r="E50" s="120"/>
      <c r="F50" s="119"/>
    </row>
    <row r="51" spans="2:6">
      <c r="B51" s="121" t="s">
        <v>33</v>
      </c>
      <c r="C51" s="121" t="s">
        <v>34</v>
      </c>
      <c r="D51" s="121" t="s">
        <v>35</v>
      </c>
      <c r="E51" s="122" t="s">
        <v>36</v>
      </c>
      <c r="F51" s="121" t="s">
        <v>37</v>
      </c>
    </row>
    <row r="52" spans="2:6" ht="15">
      <c r="B52" s="123" t="s">
        <v>45</v>
      </c>
      <c r="C52" s="124" t="s">
        <v>23</v>
      </c>
      <c r="D52" s="124">
        <v>350</v>
      </c>
      <c r="E52" s="125">
        <f>+D6</f>
        <v>750</v>
      </c>
      <c r="F52" s="126">
        <f>+ROUND(E52*D52,0)</f>
        <v>262500</v>
      </c>
    </row>
    <row r="53" spans="2:6" ht="15">
      <c r="B53" s="123" t="s">
        <v>46</v>
      </c>
      <c r="C53" s="124" t="s">
        <v>25</v>
      </c>
      <c r="D53" s="124">
        <v>0.56000000000000005</v>
      </c>
      <c r="E53" s="125">
        <f>+D8</f>
        <v>90500</v>
      </c>
      <c r="F53" s="126">
        <f>+ROUND(E53*D53,0)</f>
        <v>50680</v>
      </c>
    </row>
    <row r="54" spans="2:6" ht="15">
      <c r="B54" s="123" t="s">
        <v>47</v>
      </c>
      <c r="C54" s="124" t="s">
        <v>25</v>
      </c>
      <c r="D54" s="124">
        <v>0.84</v>
      </c>
      <c r="E54" s="125">
        <f>+D9</f>
        <v>155000</v>
      </c>
      <c r="F54" s="126">
        <f>+ROUND(E54*D54,0)</f>
        <v>130200</v>
      </c>
    </row>
    <row r="55" spans="2:6" ht="15">
      <c r="B55" s="123" t="s">
        <v>48</v>
      </c>
      <c r="C55" s="128" t="s">
        <v>29</v>
      </c>
      <c r="D55" s="124">
        <v>180</v>
      </c>
      <c r="E55" s="125">
        <f>+D10</f>
        <v>50</v>
      </c>
      <c r="F55" s="126">
        <f>+ROUND(E55*D55,0)</f>
        <v>9000</v>
      </c>
    </row>
    <row r="56" spans="2:6" ht="15">
      <c r="B56" s="233" t="s">
        <v>40</v>
      </c>
      <c r="C56" s="233"/>
      <c r="D56" s="233"/>
      <c r="E56" s="233"/>
      <c r="F56" s="129">
        <f>SUM(F52:F55)</f>
        <v>452380</v>
      </c>
    </row>
    <row r="57" spans="2:6" ht="9" customHeight="1">
      <c r="C57" s="130"/>
      <c r="E57" s="131"/>
    </row>
    <row r="58" spans="2:6">
      <c r="B58" s="117" t="s">
        <v>53</v>
      </c>
      <c r="C58" s="118" t="s">
        <v>54</v>
      </c>
      <c r="D58" s="119"/>
      <c r="E58" s="120"/>
      <c r="F58" s="119"/>
    </row>
    <row r="59" spans="2:6">
      <c r="B59" s="121" t="s">
        <v>33</v>
      </c>
      <c r="C59" s="121" t="s">
        <v>34</v>
      </c>
      <c r="D59" s="121" t="s">
        <v>35</v>
      </c>
      <c r="E59" s="122" t="s">
        <v>36</v>
      </c>
      <c r="F59" s="121" t="s">
        <v>37</v>
      </c>
    </row>
    <row r="60" spans="2:6" ht="15">
      <c r="B60" s="123" t="s">
        <v>45</v>
      </c>
      <c r="C60" s="124" t="s">
        <v>23</v>
      </c>
      <c r="D60" s="124">
        <v>260</v>
      </c>
      <c r="E60" s="125">
        <f>+D6</f>
        <v>750</v>
      </c>
      <c r="F60" s="126">
        <f>+ROUND(E60*D60,0)</f>
        <v>195000</v>
      </c>
    </row>
    <row r="61" spans="2:6" ht="15">
      <c r="B61" s="123" t="s">
        <v>46</v>
      </c>
      <c r="C61" s="124" t="s">
        <v>25</v>
      </c>
      <c r="D61" s="124">
        <v>0.52</v>
      </c>
      <c r="E61" s="125">
        <f>+D8</f>
        <v>90500</v>
      </c>
      <c r="F61" s="126">
        <f>+ROUND(E61*D61,0)</f>
        <v>47060</v>
      </c>
    </row>
    <row r="62" spans="2:6" ht="15">
      <c r="B62" s="123" t="s">
        <v>47</v>
      </c>
      <c r="C62" s="124" t="s">
        <v>25</v>
      </c>
      <c r="D62" s="124">
        <v>0.94</v>
      </c>
      <c r="E62" s="125">
        <f>+D9</f>
        <v>155000</v>
      </c>
      <c r="F62" s="126">
        <f>+ROUND(E62*D62,0)</f>
        <v>145700</v>
      </c>
    </row>
    <row r="63" spans="2:6" ht="15">
      <c r="B63" s="123" t="s">
        <v>48</v>
      </c>
      <c r="C63" s="128" t="s">
        <v>29</v>
      </c>
      <c r="D63" s="124">
        <v>170</v>
      </c>
      <c r="E63" s="125">
        <f>+D10</f>
        <v>50</v>
      </c>
      <c r="F63" s="126">
        <f>+ROUND(E63*D63,0)</f>
        <v>8500</v>
      </c>
    </row>
    <row r="64" spans="2:6" ht="15">
      <c r="B64" s="233" t="s">
        <v>40</v>
      </c>
      <c r="C64" s="233"/>
      <c r="D64" s="233"/>
      <c r="E64" s="233"/>
      <c r="F64" s="129">
        <f>SUM(F60:F63)</f>
        <v>396260</v>
      </c>
    </row>
    <row r="65" spans="2:6" ht="9" customHeight="1">
      <c r="C65" s="130"/>
      <c r="E65" s="131"/>
    </row>
    <row r="66" spans="2:6">
      <c r="B66" s="117" t="s">
        <v>55</v>
      </c>
      <c r="C66" s="118" t="s">
        <v>56</v>
      </c>
      <c r="D66" s="119"/>
      <c r="E66" s="120"/>
      <c r="F66" s="119"/>
    </row>
    <row r="67" spans="2:6">
      <c r="B67" s="121" t="s">
        <v>33</v>
      </c>
      <c r="C67" s="121" t="s">
        <v>34</v>
      </c>
      <c r="D67" s="121" t="s">
        <v>35</v>
      </c>
      <c r="E67" s="122" t="s">
        <v>36</v>
      </c>
      <c r="F67" s="121" t="s">
        <v>37</v>
      </c>
    </row>
    <row r="68" spans="2:6" ht="15">
      <c r="B68" s="123" t="s">
        <v>45</v>
      </c>
      <c r="C68" s="124" t="s">
        <v>23</v>
      </c>
      <c r="D68" s="124">
        <v>230</v>
      </c>
      <c r="E68" s="125">
        <f>+D6</f>
        <v>750</v>
      </c>
      <c r="F68" s="126">
        <f>+ROUND(E68*D68,0)</f>
        <v>172500</v>
      </c>
    </row>
    <row r="69" spans="2:6" ht="15">
      <c r="B69" s="123" t="s">
        <v>46</v>
      </c>
      <c r="C69" s="124" t="s">
        <v>25</v>
      </c>
      <c r="D69" s="124">
        <v>0.55000000000000004</v>
      </c>
      <c r="E69" s="125">
        <f>+D8</f>
        <v>90500</v>
      </c>
      <c r="F69" s="126">
        <f>+ROUND(E69*D69,0)</f>
        <v>49775</v>
      </c>
    </row>
    <row r="70" spans="2:6" ht="15">
      <c r="B70" s="123" t="s">
        <v>47</v>
      </c>
      <c r="C70" s="124" t="s">
        <v>25</v>
      </c>
      <c r="D70" s="124">
        <v>0.92</v>
      </c>
      <c r="E70" s="125">
        <f>+D9</f>
        <v>155000</v>
      </c>
      <c r="F70" s="126">
        <f>+ROUND(E70*D70,0)</f>
        <v>142600</v>
      </c>
    </row>
    <row r="71" spans="2:6" ht="15">
      <c r="B71" s="123" t="s">
        <v>48</v>
      </c>
      <c r="C71" s="128" t="s">
        <v>29</v>
      </c>
      <c r="D71" s="124">
        <v>170</v>
      </c>
      <c r="E71" s="125">
        <f>+D10</f>
        <v>50</v>
      </c>
      <c r="F71" s="126">
        <f>+ROUND(E71*D71,0)</f>
        <v>8500</v>
      </c>
    </row>
    <row r="72" spans="2:6" ht="15">
      <c r="B72" s="233" t="s">
        <v>40</v>
      </c>
      <c r="C72" s="233"/>
      <c r="D72" s="233"/>
      <c r="E72" s="233"/>
      <c r="F72" s="129">
        <f>SUM(F68:F71)</f>
        <v>373375</v>
      </c>
    </row>
    <row r="73" spans="2:6" ht="10.5" customHeight="1">
      <c r="C73" s="130"/>
      <c r="E73" s="131"/>
    </row>
    <row r="74" spans="2:6">
      <c r="B74" s="138" t="s">
        <v>57</v>
      </c>
      <c r="C74" s="139" t="s">
        <v>50</v>
      </c>
      <c r="D74" s="119"/>
      <c r="E74" s="120"/>
      <c r="F74" s="119"/>
    </row>
    <row r="75" spans="2:6">
      <c r="B75" s="121" t="s">
        <v>33</v>
      </c>
      <c r="C75" s="121" t="s">
        <v>34</v>
      </c>
      <c r="D75" s="121" t="s">
        <v>35</v>
      </c>
      <c r="E75" s="122" t="s">
        <v>36</v>
      </c>
      <c r="F75" s="121" t="s">
        <v>37</v>
      </c>
    </row>
    <row r="76" spans="2:6" ht="15">
      <c r="B76" s="123" t="s">
        <v>45</v>
      </c>
      <c r="C76" s="124" t="s">
        <v>23</v>
      </c>
      <c r="D76" s="136">
        <v>380</v>
      </c>
      <c r="E76" s="125">
        <f>+D6</f>
        <v>750</v>
      </c>
      <c r="F76" s="126">
        <f>+ROUND(E76*D76,0)</f>
        <v>285000</v>
      </c>
    </row>
    <row r="77" spans="2:6" ht="15">
      <c r="B77" s="123" t="s">
        <v>46</v>
      </c>
      <c r="C77" s="124" t="s">
        <v>25</v>
      </c>
      <c r="D77" s="124">
        <v>0.6</v>
      </c>
      <c r="E77" s="125">
        <f>+D8</f>
        <v>90500</v>
      </c>
      <c r="F77" s="126">
        <f>+ROUND(E77*D77,0)</f>
        <v>54300</v>
      </c>
    </row>
    <row r="78" spans="2:6" ht="15">
      <c r="B78" s="123" t="s">
        <v>47</v>
      </c>
      <c r="C78" s="124" t="s">
        <v>25</v>
      </c>
      <c r="D78" s="124">
        <v>0.76</v>
      </c>
      <c r="E78" s="125">
        <f>+D9</f>
        <v>155000</v>
      </c>
      <c r="F78" s="126">
        <f>+ROUND(E78*D78,0)</f>
        <v>117800</v>
      </c>
    </row>
    <row r="79" spans="2:6" ht="15">
      <c r="B79" s="123" t="s">
        <v>48</v>
      </c>
      <c r="C79" s="128" t="s">
        <v>29</v>
      </c>
      <c r="D79" s="124">
        <v>250</v>
      </c>
      <c r="E79" s="125">
        <f>+D10</f>
        <v>50</v>
      </c>
      <c r="F79" s="126">
        <f>+ROUND(E79*D79,0)</f>
        <v>12500</v>
      </c>
    </row>
    <row r="80" spans="2:6" ht="18" customHeight="1">
      <c r="B80" s="132" t="s">
        <v>30</v>
      </c>
      <c r="C80" s="133" t="s">
        <v>23</v>
      </c>
      <c r="D80" s="133">
        <v>1.9</v>
      </c>
      <c r="E80" s="125">
        <f>+D11</f>
        <v>29330</v>
      </c>
      <c r="F80" s="126">
        <f>+ROUND(E80*D80,0)</f>
        <v>55727</v>
      </c>
    </row>
    <row r="81" spans="2:6" ht="15">
      <c r="B81" s="233" t="s">
        <v>40</v>
      </c>
      <c r="C81" s="233"/>
      <c r="D81" s="233"/>
      <c r="E81" s="233"/>
      <c r="F81" s="129">
        <f>SUM(F76:F80)</f>
        <v>525327</v>
      </c>
    </row>
    <row r="82" spans="2:6" ht="9" customHeight="1"/>
    <row r="83" spans="2:6">
      <c r="B83" s="138" t="s">
        <v>58</v>
      </c>
      <c r="C83" s="118" t="s">
        <v>44</v>
      </c>
      <c r="D83" s="119"/>
      <c r="E83" s="120"/>
      <c r="F83" s="119"/>
    </row>
    <row r="84" spans="2:6">
      <c r="B84" s="121" t="s">
        <v>33</v>
      </c>
      <c r="C84" s="121" t="s">
        <v>34</v>
      </c>
      <c r="D84" s="121" t="s">
        <v>35</v>
      </c>
      <c r="E84" s="122" t="s">
        <v>36</v>
      </c>
      <c r="F84" s="121" t="s">
        <v>37</v>
      </c>
    </row>
    <row r="85" spans="2:6" ht="15">
      <c r="B85" s="123" t="s">
        <v>45</v>
      </c>
      <c r="C85" s="124" t="s">
        <v>23</v>
      </c>
      <c r="D85" s="136">
        <v>420</v>
      </c>
      <c r="E85" s="125">
        <f>+D6</f>
        <v>750</v>
      </c>
      <c r="F85" s="126">
        <f>+ROUND(E85*D85,0)</f>
        <v>315000</v>
      </c>
    </row>
    <row r="86" spans="2:6" ht="15">
      <c r="B86" s="123" t="s">
        <v>46</v>
      </c>
      <c r="C86" s="124" t="s">
        <v>25</v>
      </c>
      <c r="D86" s="124">
        <v>0.67</v>
      </c>
      <c r="E86" s="125">
        <f>+D8</f>
        <v>90500</v>
      </c>
      <c r="F86" s="126">
        <f>+ROUND(E86*D86,0)</f>
        <v>60635</v>
      </c>
    </row>
    <row r="87" spans="2:6" ht="15">
      <c r="B87" s="123" t="s">
        <v>47</v>
      </c>
      <c r="C87" s="124" t="s">
        <v>25</v>
      </c>
      <c r="D87" s="124">
        <v>0.67</v>
      </c>
      <c r="E87" s="125">
        <f>+D9</f>
        <v>155000</v>
      </c>
      <c r="F87" s="126">
        <f>+ROUND(E87*D87,0)</f>
        <v>103850</v>
      </c>
    </row>
    <row r="88" spans="2:6" ht="15">
      <c r="B88" s="123" t="s">
        <v>48</v>
      </c>
      <c r="C88" s="128" t="s">
        <v>29</v>
      </c>
      <c r="D88" s="124">
        <v>260</v>
      </c>
      <c r="E88" s="125">
        <f>+D10</f>
        <v>50</v>
      </c>
      <c r="F88" s="126">
        <f>+ROUND(E88*D88,0)</f>
        <v>13000</v>
      </c>
    </row>
    <row r="89" spans="2:6" ht="13.5" customHeight="1">
      <c r="B89" s="132" t="s">
        <v>30</v>
      </c>
      <c r="C89" s="133" t="s">
        <v>23</v>
      </c>
      <c r="D89" s="133">
        <v>2.15</v>
      </c>
      <c r="E89" s="125">
        <f>+D11</f>
        <v>29330</v>
      </c>
      <c r="F89" s="126">
        <f>+ROUND(E89*D89,0)</f>
        <v>63060</v>
      </c>
    </row>
    <row r="90" spans="2:6" ht="15">
      <c r="B90" s="233" t="s">
        <v>40</v>
      </c>
      <c r="C90" s="233"/>
      <c r="D90" s="233"/>
      <c r="E90" s="233"/>
      <c r="F90" s="129">
        <f>SUM(F85:F89)</f>
        <v>555545</v>
      </c>
    </row>
  </sheetData>
  <mergeCells count="12">
    <mergeCell ref="B90:E90"/>
    <mergeCell ref="E2:F3"/>
    <mergeCell ref="B43:E43"/>
    <mergeCell ref="B56:E56"/>
    <mergeCell ref="B64:E64"/>
    <mergeCell ref="B72:E72"/>
    <mergeCell ref="B81:E81"/>
    <mergeCell ref="B2:D2"/>
    <mergeCell ref="B3:D3"/>
    <mergeCell ref="B19:E19"/>
    <mergeCell ref="B27:E27"/>
    <mergeCell ref="B35:E35"/>
  </mergeCells>
  <pageMargins left="0.90551181102362199" right="0.196850393700787" top="0.39370078740157499" bottom="0.86614173228346403" header="0.39370078740157499" footer="0.70866141732283505"/>
  <pageSetup orientation="portrait"/>
  <headerFooter>
    <oddHeader>&amp;R&amp;A</oddHeader>
    <oddFooter>&amp;L__________________________________
ING. OTALVAROBARRETO MELLAO
MP: 1320274950 BLV&amp;R
&amp;P de 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51">
    <tabColor theme="0" tint="-0.34998626667073579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1</v>
      </c>
      <c r="C5" s="243"/>
      <c r="D5" s="244" t="str">
        <f>VLOOKUP(K5,'PRESUPUESTO '!B12:K26,2)</f>
        <v>PRELIMINARES Y COMPLEMENTARIAS</v>
      </c>
      <c r="E5" s="244"/>
      <c r="F5" s="244"/>
      <c r="G5" s="244"/>
      <c r="H5" s="7" t="s">
        <v>60</v>
      </c>
      <c r="J5" s="8" t="s">
        <v>61</v>
      </c>
      <c r="K5" s="8">
        <f>'PRESUPUESTO '!B12</f>
        <v>1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1 ITEM-1.4'!J9,"")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1 ITEM-1.4'!J25,"")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1 ITEM-1.4'!J27,"")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1 ITEM-1.4'!J39,"")</f>
        <v>#REF!</v>
      </c>
      <c r="K40" s="1" t="e" cm="1">
        <f t="array" ref="K40">_xlfn._xlws.FILTER(#REF!,#REF!='APU CAP 1 ITEM-1.4'!J39,"")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1 ITEM-1.4'!J47,"")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1900-000000000000}">
      <formula1>_xlfn.ANCHORARRAY($O$9)</formula1>
    </dataValidation>
    <dataValidation type="list" allowBlank="1" showInputMessage="1" sqref="J25:N25" xr:uid="{00000000-0002-0000-1900-000001000000}">
      <formula1>_xlfn.ANCHORARRAY($P$24)</formula1>
    </dataValidation>
    <dataValidation type="list" allowBlank="1" showInputMessage="1" sqref="J39:N39" xr:uid="{00000000-0002-0000-1900-000002000000}">
      <formula1>_xlfn.ANCHORARRAY($Q$36)</formula1>
    </dataValidation>
    <dataValidation type="list" allowBlank="1" showInputMessage="1" sqref="J47:N47" xr:uid="{00000000-0002-0000-19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52">
    <tabColor theme="0" tint="-0.34998626667073579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1</v>
      </c>
      <c r="C5" s="243"/>
      <c r="D5" s="244" t="str">
        <f>VLOOKUP(K5,'PRESUPUESTO '!B12:K26,2)</f>
        <v>PRELIMINARES Y COMPLEMENTARIAS</v>
      </c>
      <c r="E5" s="244"/>
      <c r="F5" s="244"/>
      <c r="G5" s="244"/>
      <c r="H5" s="7" t="s">
        <v>60</v>
      </c>
      <c r="J5" s="8" t="s">
        <v>61</v>
      </c>
      <c r="K5" s="8">
        <f>'PRESUPUESTO '!B12</f>
        <v>1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1 ITEM-1.5'!J9,"")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1 ITEM-1.5'!J25,"")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1 ITEM-1.5'!J27,"")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1 ITEM-1.5'!J39,"")</f>
        <v>#REF!</v>
      </c>
      <c r="K40" s="1" t="e" cm="1">
        <f t="array" ref="K40">_xlfn._xlws.FILTER(#REF!,#REF!='APU CAP 1 ITEM-1.5'!J39,"")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1 ITEM-1.5'!J47,"")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1A00-000000000000}">
      <formula1>_xlfn.ANCHORARRAY($O$9)</formula1>
    </dataValidation>
    <dataValidation type="list" allowBlank="1" showInputMessage="1" sqref="J25:N25" xr:uid="{00000000-0002-0000-1A00-000001000000}">
      <formula1>_xlfn.ANCHORARRAY($P$24)</formula1>
    </dataValidation>
    <dataValidation type="list" allowBlank="1" showInputMessage="1" sqref="J39:N39" xr:uid="{00000000-0002-0000-1A00-000002000000}">
      <formula1>_xlfn.ANCHORARRAY($Q$36)</formula1>
    </dataValidation>
    <dataValidation type="list" allowBlank="1" showInputMessage="1" sqref="J47:N47" xr:uid="{00000000-0002-0000-1A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53">
    <tabColor theme="0" tint="-0.34998626667073579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1</v>
      </c>
      <c r="C5" s="243"/>
      <c r="D5" s="244" t="str">
        <f>VLOOKUP(K5,'PRESUPUESTO '!B12:K26,2)</f>
        <v>PRELIMINARES Y COMPLEMENTARIAS</v>
      </c>
      <c r="E5" s="244"/>
      <c r="F5" s="244"/>
      <c r="G5" s="244"/>
      <c r="H5" s="7" t="s">
        <v>60</v>
      </c>
      <c r="J5" s="8" t="s">
        <v>61</v>
      </c>
      <c r="K5" s="8">
        <f>'PRESUPUESTO '!B12</f>
        <v>1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1 ITEM-1.6'!J9,"")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1 ITEM-1.6'!J25,"")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1 ITEM-1.6'!J27,"")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1 ITEM-1.6'!J39,"")</f>
        <v>#REF!</v>
      </c>
      <c r="K40" s="1" t="e" cm="1">
        <f t="array" ref="K40">_xlfn._xlws.FILTER(#REF!,#REF!='APU CAP 1 ITEM-1.6'!J39,"")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1 ITEM-1.6'!J47,"")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1B00-000000000000}">
      <formula1>_xlfn.ANCHORARRAY($O$9)</formula1>
    </dataValidation>
    <dataValidation type="list" allowBlank="1" showInputMessage="1" sqref="J25:N25" xr:uid="{00000000-0002-0000-1B00-000001000000}">
      <formula1>_xlfn.ANCHORARRAY($P$24)</formula1>
    </dataValidation>
    <dataValidation type="list" allowBlank="1" showInputMessage="1" sqref="J39:N39" xr:uid="{00000000-0002-0000-1B00-000002000000}">
      <formula1>_xlfn.ANCHORARRAY($Q$36)</formula1>
    </dataValidation>
    <dataValidation type="list" allowBlank="1" showInputMessage="1" sqref="J47:N47" xr:uid="{00000000-0002-0000-1B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">
    <tabColor rgb="FF00B050"/>
    <pageSetUpPr fitToPage="1"/>
  </sheetPr>
  <dimension ref="B4:L44"/>
  <sheetViews>
    <sheetView tabSelected="1" zoomScale="80" zoomScaleNormal="80" zoomScaleSheetLayoutView="80" workbookViewId="0">
      <selection activeCell="K14" sqref="K14"/>
    </sheetView>
  </sheetViews>
  <sheetFormatPr baseColWidth="10" defaultColWidth="11.42578125" defaultRowHeight="15"/>
  <cols>
    <col min="1" max="1" width="1.85546875" style="54" customWidth="1"/>
    <col min="2" max="2" width="5.7109375" style="54" customWidth="1"/>
    <col min="3" max="3" width="15.140625" style="54" customWidth="1"/>
    <col min="4" max="4" width="17.140625" style="54" customWidth="1"/>
    <col min="5" max="5" width="12.28515625" style="54" customWidth="1"/>
    <col min="6" max="6" width="53.85546875" style="54" customWidth="1"/>
    <col min="7" max="7" width="8.140625" style="54" customWidth="1"/>
    <col min="8" max="8" width="12.140625" style="55" customWidth="1"/>
    <col min="9" max="9" width="15.85546875" style="54" customWidth="1"/>
    <col min="10" max="10" width="33.28515625" style="54" customWidth="1"/>
    <col min="11" max="11" width="19.85546875" style="54" customWidth="1"/>
    <col min="12" max="12" width="19.5703125" style="54" customWidth="1"/>
    <col min="13" max="13" width="13.85546875" style="54" customWidth="1"/>
    <col min="14" max="15" width="11.42578125" style="54"/>
    <col min="16" max="17" width="14.28515625" style="54" customWidth="1"/>
    <col min="18" max="18" width="11.42578125" style="54"/>
    <col min="19" max="19" width="14" style="54" customWidth="1"/>
    <col min="20" max="16384" width="11.42578125" style="54"/>
  </cols>
  <sheetData>
    <row r="4" spans="2:12" ht="31.5" customHeight="1">
      <c r="B4" s="260" t="s">
        <v>93</v>
      </c>
      <c r="C4" s="261"/>
      <c r="D4" s="261"/>
      <c r="E4" s="261"/>
      <c r="F4" s="261"/>
      <c r="G4" s="261"/>
      <c r="H4" s="261"/>
      <c r="I4" s="261"/>
      <c r="J4" s="261"/>
      <c r="K4" s="262"/>
    </row>
    <row r="5" spans="2:12" ht="35.25" customHeight="1">
      <c r="B5" s="263" t="s">
        <v>94</v>
      </c>
      <c r="C5" s="264"/>
      <c r="D5" s="264"/>
      <c r="E5" s="265" t="s">
        <v>95</v>
      </c>
      <c r="F5" s="266"/>
      <c r="G5" s="266"/>
      <c r="H5" s="266"/>
      <c r="I5" s="266"/>
      <c r="J5" s="267"/>
      <c r="K5" s="56"/>
      <c r="L5"/>
    </row>
    <row r="6" spans="2:12" ht="6.75" customHeight="1">
      <c r="B6" s="268"/>
      <c r="C6" s="268"/>
      <c r="D6" s="268"/>
      <c r="E6" s="268"/>
      <c r="F6" s="268"/>
      <c r="G6" s="268"/>
      <c r="H6" s="268"/>
      <c r="I6" s="268"/>
      <c r="J6" s="269"/>
    </row>
    <row r="7" spans="2:12" ht="18.75">
      <c r="B7" s="270" t="s">
        <v>96</v>
      </c>
      <c r="C7" s="271"/>
      <c r="D7" s="271"/>
      <c r="E7" s="271"/>
      <c r="F7" s="271"/>
      <c r="G7" s="271"/>
      <c r="H7" s="271"/>
      <c r="I7" s="271"/>
      <c r="J7" s="271"/>
      <c r="K7" s="271"/>
    </row>
    <row r="8" spans="2:12" ht="6.75" customHeight="1">
      <c r="B8" s="272"/>
      <c r="C8" s="273"/>
      <c r="D8" s="273"/>
      <c r="E8" s="273"/>
      <c r="F8" s="273"/>
      <c r="G8" s="273"/>
      <c r="H8" s="273"/>
      <c r="I8" s="273"/>
      <c r="J8" s="274"/>
    </row>
    <row r="9" spans="2:12" ht="21" customHeight="1">
      <c r="B9" s="279" t="s">
        <v>97</v>
      </c>
      <c r="C9" s="281" t="s">
        <v>98</v>
      </c>
      <c r="D9" s="275" t="s">
        <v>99</v>
      </c>
      <c r="E9" s="276"/>
      <c r="F9" s="283" t="s">
        <v>100</v>
      </c>
      <c r="G9" s="283" t="s">
        <v>101</v>
      </c>
      <c r="H9" s="283" t="s">
        <v>35</v>
      </c>
      <c r="I9" s="283" t="s">
        <v>102</v>
      </c>
      <c r="J9" s="283" t="s">
        <v>37</v>
      </c>
      <c r="K9" s="285"/>
    </row>
    <row r="10" spans="2:12" ht="21" customHeight="1">
      <c r="B10" s="280"/>
      <c r="C10" s="282"/>
      <c r="D10" s="57" t="s">
        <v>103</v>
      </c>
      <c r="E10" s="57" t="s">
        <v>104</v>
      </c>
      <c r="F10" s="284"/>
      <c r="G10" s="284"/>
      <c r="H10" s="284"/>
      <c r="I10" s="284"/>
      <c r="J10" s="284"/>
      <c r="K10" s="285"/>
    </row>
    <row r="11" spans="2:12" ht="8.4499999999999993" customHeight="1">
      <c r="B11" s="58"/>
      <c r="C11" s="58"/>
      <c r="D11" s="58"/>
      <c r="E11" s="58"/>
      <c r="F11" s="58"/>
      <c r="G11" s="58"/>
      <c r="H11" s="59"/>
      <c r="I11" s="58"/>
      <c r="J11" s="58"/>
      <c r="K11" s="58"/>
    </row>
    <row r="12" spans="2:12" s="51" customFormat="1" ht="17.100000000000001" customHeight="1">
      <c r="B12" s="60">
        <v>1</v>
      </c>
      <c r="C12" s="61" t="s">
        <v>105</v>
      </c>
      <c r="D12" s="62"/>
      <c r="E12" s="62"/>
      <c r="F12" s="62"/>
      <c r="G12" s="62"/>
      <c r="H12" s="62"/>
      <c r="I12" s="62"/>
      <c r="J12" s="62"/>
      <c r="K12" s="62"/>
    </row>
    <row r="13" spans="2:12">
      <c r="B13" s="63">
        <f>B12+0.1</f>
        <v>1.1000000000000001</v>
      </c>
      <c r="C13" s="64"/>
      <c r="D13" s="64"/>
      <c r="E13" s="64"/>
      <c r="F13" s="65" t="s">
        <v>106</v>
      </c>
      <c r="G13" s="66" t="s">
        <v>107</v>
      </c>
      <c r="H13" s="67">
        <v>8</v>
      </c>
      <c r="I13" s="68"/>
      <c r="J13" s="69">
        <f>+ROUND(H13*I13,3)</f>
        <v>0</v>
      </c>
      <c r="K13" s="70"/>
    </row>
    <row r="14" spans="2:12" s="52" customFormat="1" ht="30">
      <c r="B14" s="63">
        <f t="shared" ref="B14" si="0">B13+0.1</f>
        <v>1.2</v>
      </c>
      <c r="C14" s="64"/>
      <c r="D14" s="64"/>
      <c r="E14" s="64"/>
      <c r="F14" s="71" t="s">
        <v>108</v>
      </c>
      <c r="G14" s="66" t="s">
        <v>109</v>
      </c>
      <c r="H14" s="67">
        <v>8</v>
      </c>
      <c r="I14" s="68"/>
      <c r="J14" s="68">
        <f t="shared" ref="J14" si="1">+ROUND(H14*I14,3)</f>
        <v>0</v>
      </c>
      <c r="K14" s="70"/>
    </row>
    <row r="15" spans="2:12" ht="17.100000000000001" customHeight="1">
      <c r="B15" s="72"/>
      <c r="C15" s="73"/>
      <c r="D15" s="73"/>
      <c r="E15" s="73"/>
      <c r="F15" s="74" t="str">
        <f>CONCATENATE("Subtotal Capitulo: ",B12)</f>
        <v>Subtotal Capitulo: 1</v>
      </c>
      <c r="G15" s="75"/>
      <c r="H15" s="76"/>
      <c r="I15" s="77"/>
      <c r="J15" s="78">
        <f>ROUND(SUM(J13:J14),3)</f>
        <v>0</v>
      </c>
      <c r="K15" s="58"/>
    </row>
    <row r="16" spans="2:12" ht="6.6" customHeight="1">
      <c r="B16" s="58"/>
      <c r="C16" s="58"/>
      <c r="D16" s="58"/>
      <c r="E16" s="58"/>
      <c r="F16" s="58"/>
      <c r="G16" s="58"/>
      <c r="H16" s="59"/>
      <c r="I16" s="58"/>
      <c r="J16" s="58"/>
      <c r="K16" s="58"/>
    </row>
    <row r="17" spans="2:12" s="51" customFormat="1" ht="17.100000000000001" customHeight="1">
      <c r="B17" s="60">
        <v>2</v>
      </c>
      <c r="C17" s="61" t="s">
        <v>110</v>
      </c>
      <c r="D17" s="62"/>
      <c r="E17" s="62"/>
      <c r="F17" s="62"/>
      <c r="G17" s="62"/>
      <c r="H17" s="62"/>
      <c r="I17" s="62"/>
      <c r="J17" s="62"/>
      <c r="K17" s="62"/>
    </row>
    <row r="18" spans="2:12" ht="30">
      <c r="B18" s="63">
        <f>B17+0.1</f>
        <v>2.1</v>
      </c>
      <c r="C18" s="64">
        <v>200.2</v>
      </c>
      <c r="D18" s="64" t="s">
        <v>111</v>
      </c>
      <c r="E18" s="64"/>
      <c r="F18" s="65" t="s">
        <v>112</v>
      </c>
      <c r="G18" s="66" t="s">
        <v>113</v>
      </c>
      <c r="H18" s="67">
        <v>339520</v>
      </c>
      <c r="I18" s="68"/>
      <c r="J18" s="69">
        <f>+ROUND(H18*I18,3)</f>
        <v>0</v>
      </c>
      <c r="K18" s="70"/>
    </row>
    <row r="19" spans="2:12" ht="45">
      <c r="B19" s="63">
        <f t="shared" ref="B19:B20" si="2">B18+0.1</f>
        <v>2.2000000000000002</v>
      </c>
      <c r="C19" s="64" t="s">
        <v>114</v>
      </c>
      <c r="D19" s="64" t="s">
        <v>115</v>
      </c>
      <c r="E19" s="64"/>
      <c r="F19" s="65" t="s">
        <v>116</v>
      </c>
      <c r="G19" s="66" t="s">
        <v>117</v>
      </c>
      <c r="H19" s="67">
        <v>545110.88</v>
      </c>
      <c r="I19" s="68"/>
      <c r="J19" s="69">
        <f t="shared" ref="J19:J20" si="3">+ROUND(H19*I19,3)</f>
        <v>0</v>
      </c>
      <c r="K19" s="70"/>
    </row>
    <row r="20" spans="2:12" ht="30">
      <c r="B20" s="63">
        <f t="shared" si="2"/>
        <v>2.2999999999999998</v>
      </c>
      <c r="C20" s="64">
        <v>220.1</v>
      </c>
      <c r="D20" s="64" t="s">
        <v>118</v>
      </c>
      <c r="E20" s="64"/>
      <c r="F20" s="79" t="s">
        <v>119</v>
      </c>
      <c r="G20" s="66" t="s">
        <v>113</v>
      </c>
      <c r="H20" s="67">
        <v>1090221.76</v>
      </c>
      <c r="I20" s="68"/>
      <c r="J20" s="69">
        <f t="shared" si="3"/>
        <v>0</v>
      </c>
      <c r="K20" s="70"/>
    </row>
    <row r="21" spans="2:12" ht="17.100000000000001" customHeight="1">
      <c r="B21" s="72"/>
      <c r="C21" s="73"/>
      <c r="D21" s="73"/>
      <c r="E21" s="73"/>
      <c r="F21" s="74" t="str">
        <f>CONCATENATE("Subtotal Capitulo: ",B17)</f>
        <v>Subtotal Capitulo: 2</v>
      </c>
      <c r="G21" s="75"/>
      <c r="H21" s="76"/>
      <c r="I21" s="77"/>
      <c r="J21" s="78">
        <f>ROUND(SUM(J18:J20),3)</f>
        <v>0</v>
      </c>
      <c r="K21" s="58"/>
    </row>
    <row r="22" spans="2:12" ht="6.6" customHeight="1">
      <c r="B22" s="58"/>
      <c r="C22" s="58"/>
      <c r="D22" s="58"/>
      <c r="E22" s="58"/>
      <c r="F22" s="58"/>
      <c r="G22" s="58"/>
      <c r="H22" s="59"/>
      <c r="I22" s="58"/>
      <c r="J22" s="58"/>
      <c r="K22" s="58"/>
    </row>
    <row r="23" spans="2:12" s="51" customFormat="1" ht="17.100000000000001" customHeight="1">
      <c r="B23" s="60">
        <v>3</v>
      </c>
      <c r="C23" s="80" t="s">
        <v>120</v>
      </c>
      <c r="D23" s="81"/>
      <c r="E23" s="81"/>
      <c r="F23" s="81"/>
      <c r="G23" s="81"/>
      <c r="H23" s="81"/>
      <c r="I23" s="81"/>
      <c r="J23" s="82"/>
      <c r="K23" s="83"/>
    </row>
    <row r="24" spans="2:12" ht="30">
      <c r="B24" s="63">
        <f>B23+0.1</f>
        <v>3.1</v>
      </c>
      <c r="C24" s="64">
        <v>320.3</v>
      </c>
      <c r="D24" s="64" t="s">
        <v>121</v>
      </c>
      <c r="E24" s="64"/>
      <c r="F24" s="65" t="s">
        <v>122</v>
      </c>
      <c r="G24" s="66" t="s">
        <v>123</v>
      </c>
      <c r="H24" s="67">
        <v>12</v>
      </c>
      <c r="I24" s="68"/>
      <c r="J24" s="69">
        <f>+ROUND(H24*I24,3)</f>
        <v>0</v>
      </c>
      <c r="K24" s="58"/>
    </row>
    <row r="25" spans="2:12" ht="16.5" customHeight="1">
      <c r="B25" s="72"/>
      <c r="C25" s="73"/>
      <c r="D25" s="73"/>
      <c r="E25" s="73"/>
      <c r="F25" s="74" t="str">
        <f>CONCATENATE("Subtotal Capitulo: ",B23)</f>
        <v>Subtotal Capitulo: 3</v>
      </c>
      <c r="G25" s="75"/>
      <c r="H25" s="76"/>
      <c r="I25" s="77"/>
      <c r="J25" s="78">
        <f>ROUND(SUM(J24:J24),3)</f>
        <v>0</v>
      </c>
      <c r="K25" s="58"/>
    </row>
    <row r="26" spans="2:12" ht="3.6" customHeight="1">
      <c r="B26" s="58"/>
      <c r="C26" s="58"/>
      <c r="D26" s="58"/>
      <c r="E26" s="58"/>
      <c r="F26" s="58"/>
      <c r="G26" s="58"/>
      <c r="H26" s="59"/>
      <c r="I26" s="58"/>
      <c r="J26" s="58"/>
      <c r="K26" s="58"/>
    </row>
    <row r="27" spans="2:12">
      <c r="B27" s="84"/>
      <c r="C27" s="85"/>
      <c r="D27" s="85"/>
      <c r="E27" s="85"/>
      <c r="F27" s="86"/>
      <c r="G27" s="85"/>
      <c r="H27" s="87"/>
      <c r="I27" s="88"/>
      <c r="J27" s="89"/>
      <c r="K27" s="58"/>
    </row>
    <row r="28" spans="2:12" s="53" customFormat="1" ht="15.75">
      <c r="B28" s="277"/>
      <c r="C28" s="278"/>
      <c r="D28" s="278"/>
      <c r="E28" s="278"/>
      <c r="F28" s="278"/>
      <c r="G28" s="278"/>
      <c r="H28" s="278"/>
      <c r="I28" s="278"/>
      <c r="J28" s="278"/>
      <c r="K28" s="278"/>
    </row>
    <row r="29" spans="2:12" s="53" customFormat="1" ht="15.75">
      <c r="B29" s="90" t="s">
        <v>124</v>
      </c>
      <c r="C29" s="91"/>
      <c r="D29" s="91"/>
      <c r="E29" s="91"/>
      <c r="F29" s="92"/>
      <c r="G29" s="92"/>
      <c r="H29" s="92"/>
      <c r="I29" s="92"/>
      <c r="J29" s="93">
        <f>+J21+J25+J15</f>
        <v>0</v>
      </c>
      <c r="K29" s="94"/>
      <c r="L29" s="95"/>
    </row>
    <row r="30" spans="2:12" s="53" customFormat="1" ht="15.75">
      <c r="B30" s="96"/>
      <c r="C30" s="97"/>
      <c r="D30" s="97"/>
      <c r="E30" s="97"/>
      <c r="F30" s="97"/>
      <c r="G30" s="97"/>
      <c r="H30" s="97"/>
      <c r="I30" s="97"/>
      <c r="J30" s="97"/>
      <c r="K30" s="97"/>
    </row>
    <row r="31" spans="2:12" s="53" customFormat="1" ht="15.75">
      <c r="B31" s="93" t="s">
        <v>125</v>
      </c>
      <c r="C31" s="93"/>
      <c r="D31" s="93"/>
      <c r="E31" s="93"/>
      <c r="F31" s="93"/>
      <c r="G31" s="93"/>
      <c r="H31" s="93"/>
      <c r="I31" s="93"/>
      <c r="J31" s="93">
        <f>+J29/1.3</f>
        <v>0</v>
      </c>
      <c r="K31" s="97"/>
    </row>
    <row r="32" spans="2:12" s="53" customFormat="1" ht="15.75">
      <c r="B32" s="93" t="s">
        <v>126</v>
      </c>
      <c r="C32" s="93"/>
      <c r="D32" s="93"/>
      <c r="E32" s="93"/>
      <c r="F32" s="93"/>
      <c r="G32" s="93"/>
      <c r="H32" s="93"/>
      <c r="I32" s="98">
        <v>0.22</v>
      </c>
      <c r="J32" s="93">
        <f>+$J$31*I32</f>
        <v>0</v>
      </c>
      <c r="K32" s="97"/>
    </row>
    <row r="33" spans="2:11" s="53" customFormat="1" ht="15.75">
      <c r="B33" s="93" t="s">
        <v>127</v>
      </c>
      <c r="C33" s="93"/>
      <c r="D33" s="93"/>
      <c r="E33" s="93"/>
      <c r="F33" s="93"/>
      <c r="G33" s="93"/>
      <c r="H33" s="93"/>
      <c r="I33" s="98">
        <v>0.05</v>
      </c>
      <c r="J33" s="93">
        <f t="shared" ref="J33:J34" si="4">+$J$31*I33</f>
        <v>0</v>
      </c>
      <c r="K33" s="97"/>
    </row>
    <row r="34" spans="2:11" s="53" customFormat="1" ht="15.75">
      <c r="B34" s="93" t="s">
        <v>128</v>
      </c>
      <c r="C34" s="93"/>
      <c r="D34" s="93"/>
      <c r="E34" s="93"/>
      <c r="F34" s="93"/>
      <c r="G34" s="93"/>
      <c r="H34" s="93"/>
      <c r="I34" s="98">
        <v>0.03</v>
      </c>
      <c r="J34" s="93">
        <f t="shared" si="4"/>
        <v>0</v>
      </c>
      <c r="K34" s="97"/>
    </row>
    <row r="35" spans="2:11" s="53" customFormat="1" ht="15.75">
      <c r="B35" s="96"/>
      <c r="C35" s="97"/>
      <c r="D35" s="97"/>
      <c r="E35" s="97"/>
      <c r="F35" s="97"/>
      <c r="G35" s="97"/>
      <c r="H35" s="97"/>
      <c r="I35" s="97"/>
      <c r="J35" s="97"/>
      <c r="K35" s="97"/>
    </row>
    <row r="36" spans="2:11" s="53" customFormat="1" ht="15.75">
      <c r="B36" s="99" t="s">
        <v>129</v>
      </c>
      <c r="C36" s="100"/>
      <c r="D36" s="100"/>
      <c r="E36" s="100"/>
      <c r="F36" s="100"/>
      <c r="G36" s="100"/>
      <c r="H36" s="100"/>
      <c r="I36" s="100"/>
      <c r="J36" s="101">
        <f>+J31+J32+J33+J34</f>
        <v>0</v>
      </c>
      <c r="K36" s="102"/>
    </row>
    <row r="37" spans="2:11">
      <c r="B37" s="58"/>
      <c r="C37" s="58"/>
      <c r="D37" s="58"/>
      <c r="E37" s="58"/>
      <c r="F37" s="58"/>
      <c r="G37" s="58"/>
      <c r="H37" s="103"/>
      <c r="I37" s="58"/>
      <c r="J37" s="58"/>
      <c r="K37" s="58"/>
    </row>
    <row r="38" spans="2:11">
      <c r="B38" s="58"/>
      <c r="C38" s="58"/>
      <c r="D38" s="58"/>
      <c r="E38" s="58"/>
      <c r="F38" s="58"/>
      <c r="G38" s="58"/>
      <c r="H38" s="103"/>
      <c r="I38" s="58"/>
      <c r="J38" s="104"/>
      <c r="K38" s="104"/>
    </row>
    <row r="39" spans="2:11">
      <c r="B39" s="58"/>
      <c r="C39" s="58"/>
      <c r="D39" s="58"/>
      <c r="E39" s="58"/>
      <c r="F39" s="58"/>
      <c r="G39" s="58"/>
      <c r="H39" s="103"/>
      <c r="I39" s="58"/>
      <c r="J39" s="58"/>
      <c r="K39" s="58"/>
    </row>
    <row r="40" spans="2:11">
      <c r="B40" s="58"/>
      <c r="C40" s="58"/>
      <c r="D40" s="58"/>
      <c r="E40" s="58"/>
      <c r="F40" s="58"/>
      <c r="G40" s="58"/>
      <c r="H40" s="103"/>
      <c r="I40" s="58"/>
      <c r="J40" s="58"/>
      <c r="K40" s="58"/>
    </row>
    <row r="41" spans="2:11">
      <c r="B41" s="105"/>
      <c r="C41" s="58"/>
      <c r="D41" s="58"/>
      <c r="E41" s="58"/>
      <c r="F41" s="58"/>
      <c r="G41" s="58"/>
      <c r="H41" s="103"/>
      <c r="I41" s="58"/>
      <c r="J41" s="58"/>
      <c r="K41" s="58"/>
    </row>
    <row r="42" spans="2:11">
      <c r="B42" s="105"/>
      <c r="C42" s="58"/>
      <c r="D42" s="58"/>
      <c r="E42" s="58"/>
      <c r="F42" s="58"/>
      <c r="G42" s="58"/>
      <c r="H42" s="103"/>
      <c r="I42" s="58"/>
      <c r="J42" s="58"/>
      <c r="K42" s="58"/>
    </row>
    <row r="43" spans="2:11">
      <c r="B43" s="105"/>
      <c r="C43" s="58"/>
      <c r="D43" s="58"/>
      <c r="E43" s="58"/>
      <c r="F43" s="58"/>
      <c r="G43" s="58"/>
      <c r="H43" s="103"/>
      <c r="I43" s="58"/>
      <c r="J43" s="58"/>
      <c r="K43" s="58"/>
    </row>
    <row r="44" spans="2:11">
      <c r="B44" s="106"/>
      <c r="C44" s="58"/>
      <c r="D44" s="58"/>
      <c r="E44" s="58"/>
      <c r="F44" s="58"/>
      <c r="G44" s="58"/>
      <c r="H44" s="103"/>
      <c r="I44" s="58"/>
      <c r="J44" s="58"/>
      <c r="K44" s="58"/>
    </row>
  </sheetData>
  <mergeCells count="16">
    <mergeCell ref="B8:J8"/>
    <mergeCell ref="D9:E9"/>
    <mergeCell ref="B28:K28"/>
    <mergeCell ref="B9:B10"/>
    <mergeCell ref="C9:C10"/>
    <mergeCell ref="F9:F10"/>
    <mergeCell ref="G9:G10"/>
    <mergeCell ref="H9:H10"/>
    <mergeCell ref="I9:I10"/>
    <mergeCell ref="J9:J10"/>
    <mergeCell ref="K9:K10"/>
    <mergeCell ref="B4:K4"/>
    <mergeCell ref="B5:D5"/>
    <mergeCell ref="E5:J5"/>
    <mergeCell ref="B6:J6"/>
    <mergeCell ref="B7:K7"/>
  </mergeCells>
  <conditionalFormatting sqref="F24">
    <cfRule type="cellIs" dxfId="2" priority="10" operator="lessThan">
      <formula>0</formula>
    </cfRule>
  </conditionalFormatting>
  <conditionalFormatting sqref="F13:F14">
    <cfRule type="cellIs" dxfId="1" priority="18" operator="lessThan">
      <formula>0</formula>
    </cfRule>
  </conditionalFormatting>
  <conditionalFormatting sqref="F18:F20">
    <cfRule type="cellIs" dxfId="0" priority="2" operator="lessThan">
      <formula>0</formula>
    </cfRule>
  </conditionalFormatting>
  <pageMargins left="0.39370078740157499" right="0.39370078740157499" top="0.39370078740157499" bottom="0.196850393700787" header="0.196850393700787" footer="0.196850393700787"/>
  <pageSetup scale="51" fitToHeight="0" orientation="portrait"/>
  <headerFooter>
    <oddFooter>&amp;R&amp;P de &amp;N</oddFooter>
  </headerFooter>
  <ignoredErrors>
    <ignoredError sqref="B25:B26 B21:B22" numberStoredAsText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57">
    <tabColor theme="6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2</v>
      </c>
      <c r="C5" s="243"/>
      <c r="D5" s="244" t="str">
        <f>VLOOKUP(K5,'PRESUPUESTO '!B12:K26,2)</f>
        <v>EXPLANACIONES</v>
      </c>
      <c r="E5" s="244"/>
      <c r="F5" s="244"/>
      <c r="G5" s="244"/>
      <c r="H5" s="7" t="s">
        <v>60</v>
      </c>
      <c r="J5" s="8" t="s">
        <v>61</v>
      </c>
      <c r="K5" s="8">
        <f>'PRESUPUESTO '!B17</f>
        <v>2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2 ITEM- 2.4'!J9,"")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2 ITEM- 2.4'!J25,"")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2 ITEM- 2.4'!J27,"")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2 ITEM- 2.4'!J39,"")</f>
        <v>#REF!</v>
      </c>
      <c r="K40" s="1" t="e" cm="1">
        <f t="array" ref="K40">_xlfn._xlws.FILTER(#REF!,#REF!='APU CAP 2 ITEM- 2.4'!J39,"")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2 ITEM- 2.4'!J47,"")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1D00-000000000000}">
      <formula1>_xlfn.ANCHORARRAY($O$9)</formula1>
    </dataValidation>
    <dataValidation type="list" allowBlank="1" showInputMessage="1" sqref="J25:N25" xr:uid="{00000000-0002-0000-1D00-000001000000}">
      <formula1>_xlfn.ANCHORARRAY($P$24)</formula1>
    </dataValidation>
    <dataValidation type="list" allowBlank="1" showInputMessage="1" sqref="J39:N39" xr:uid="{00000000-0002-0000-1D00-000002000000}">
      <formula1>_xlfn.ANCHORARRAY($Q$36)</formula1>
    </dataValidation>
    <dataValidation type="list" allowBlank="1" showInputMessage="1" sqref="J47:N47" xr:uid="{00000000-0002-0000-1D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58">
    <tabColor theme="6" tint="0.79995117038483843"/>
    <pageSetUpPr fitToPage="1"/>
  </sheetPr>
  <dimension ref="A1:Q51"/>
  <sheetViews>
    <sheetView view="pageBreakPreview" topLeftCell="A2" zoomScaleNormal="90" workbookViewId="0">
      <selection activeCell="E16" sqref="E16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2</v>
      </c>
      <c r="C5" s="243"/>
      <c r="D5" s="244" t="str">
        <f>VLOOKUP(K5,'PRESUPUESTO '!B12:K26,2)</f>
        <v>EXPLANACIONES</v>
      </c>
      <c r="E5" s="244"/>
      <c r="F5" s="244"/>
      <c r="G5" s="244"/>
      <c r="H5" s="7" t="s">
        <v>60</v>
      </c>
      <c r="J5" s="8" t="s">
        <v>61</v>
      </c>
      <c r="K5" s="8">
        <f>'PRESUPUESTO '!B17</f>
        <v>2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2 ITEM- 2.5'!J9,"")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2 ITEM- 2.5'!J25,"")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2 ITEM- 2.5'!J27,"")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2 ITEM- 2.5'!J39,"")</f>
        <v>#REF!</v>
      </c>
      <c r="K40" s="1" t="e" cm="1">
        <f t="array" ref="K40">_xlfn._xlws.FILTER(#REF!,#REF!='APU CAP 2 ITEM- 2.5'!J39,"")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2 ITEM- 2.5'!J47,"")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1E00-000000000000}">
      <formula1>_xlfn.ANCHORARRAY($O$9)</formula1>
    </dataValidation>
    <dataValidation type="list" allowBlank="1" showInputMessage="1" sqref="J25:N25" xr:uid="{00000000-0002-0000-1E00-000001000000}">
      <formula1>_xlfn.ANCHORARRAY($P$24)</formula1>
    </dataValidation>
    <dataValidation type="list" allowBlank="1" showInputMessage="1" sqref="J39:N39" xr:uid="{00000000-0002-0000-1E00-000002000000}">
      <formula1>_xlfn.ANCHORARRAY($Q$36)</formula1>
    </dataValidation>
    <dataValidation type="list" allowBlank="1" showInputMessage="1" sqref="J47:N47" xr:uid="{00000000-0002-0000-1E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59">
    <tabColor theme="6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2</v>
      </c>
      <c r="C5" s="243"/>
      <c r="D5" s="244" t="str">
        <f>VLOOKUP(K5,'PRESUPUESTO '!B12:K26,2)</f>
        <v>EXPLANACIONES</v>
      </c>
      <c r="E5" s="244"/>
      <c r="F5" s="244"/>
      <c r="G5" s="244"/>
      <c r="H5" s="7" t="s">
        <v>60</v>
      </c>
      <c r="J5" s="8" t="s">
        <v>61</v>
      </c>
      <c r="K5" s="8">
        <f>'PRESUPUESTO '!B17</f>
        <v>2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2 ITEM- 2.6'!J9,"")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2 ITEM- 2.6'!J25,"")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2 ITEM- 2.6'!J27,"")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2 ITEM- 2.6'!J39,"")</f>
        <v>#REF!</v>
      </c>
      <c r="K40" s="1" t="e" cm="1">
        <f t="array" ref="K40">_xlfn._xlws.FILTER(#REF!,#REF!='APU CAP 2 ITEM- 2.6'!J39,"")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2 ITEM- 2.6'!J47,"")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1F00-000000000000}">
      <formula1>_xlfn.ANCHORARRAY($O$9)</formula1>
    </dataValidation>
    <dataValidation type="list" allowBlank="1" showInputMessage="1" sqref="J25:N25" xr:uid="{00000000-0002-0000-1F00-000001000000}">
      <formula1>_xlfn.ANCHORARRAY($P$24)</formula1>
    </dataValidation>
    <dataValidation type="list" allowBlank="1" showInputMessage="1" sqref="J39:N39" xr:uid="{00000000-0002-0000-1F00-000002000000}">
      <formula1>_xlfn.ANCHORARRAY($Q$36)</formula1>
    </dataValidation>
    <dataValidation type="list" allowBlank="1" showInputMessage="1" sqref="J47:N47" xr:uid="{00000000-0002-0000-1F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61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3</v>
      </c>
      <c r="C5" s="243"/>
      <c r="D5" s="244" t="str">
        <f>VLOOKUP(K5,'PRESUPUESTO '!B12:K26,2)</f>
        <v>SUBBASE,BASE Y AFIRMADOS</v>
      </c>
      <c r="E5" s="244"/>
      <c r="F5" s="244"/>
      <c r="G5" s="244"/>
      <c r="H5" s="7" t="s">
        <v>60</v>
      </c>
      <c r="J5" s="8" t="s">
        <v>61</v>
      </c>
      <c r="K5" s="8">
        <f>'PRESUPUESTO '!B23</f>
        <v>3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3 ITEM- 3.2'!J9,"")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3 ITEM- 3.2'!J25,"")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3 ITEM- 3.2'!J27,"")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3 ITEM- 3.2'!J39,"")</f>
        <v>#REF!</v>
      </c>
      <c r="K40" s="1" t="e" cm="1">
        <f t="array" ref="K40">_xlfn._xlws.FILTER(#REF!,#REF!='APU CAP 3 ITEM- 3.2'!J39,"")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3 ITEM- 3.2'!J47,"")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000-000000000000}">
      <formula1>_xlfn.ANCHORARRAY($O$9)</formula1>
    </dataValidation>
    <dataValidation type="list" allowBlank="1" showInputMessage="1" sqref="J25:N25" xr:uid="{00000000-0002-0000-2000-000001000000}">
      <formula1>_xlfn.ANCHORARRAY($P$24)</formula1>
    </dataValidation>
    <dataValidation type="list" allowBlank="1" showInputMessage="1" sqref="J39:N39" xr:uid="{00000000-0002-0000-2000-000002000000}">
      <formula1>_xlfn.ANCHORARRAY($Q$36)</formula1>
    </dataValidation>
    <dataValidation type="list" allowBlank="1" showInputMessage="1" sqref="J47:N47" xr:uid="{00000000-0002-0000-20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62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3</v>
      </c>
      <c r="C5" s="243"/>
      <c r="D5" s="244" t="str">
        <f>VLOOKUP(K5,'PRESUPUESTO '!B12:K26,2)</f>
        <v>SUBBASE,BASE Y AFIRMADOS</v>
      </c>
      <c r="E5" s="244"/>
      <c r="F5" s="244"/>
      <c r="G5" s="244"/>
      <c r="H5" s="7" t="s">
        <v>60</v>
      </c>
      <c r="J5" s="8" t="s">
        <v>61</v>
      </c>
      <c r="K5" s="8">
        <f>'PRESUPUESTO '!B23</f>
        <v>3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3 ITEM- 3.3'!J9,"")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3 ITEM- 3.3'!J25,"")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3 ITEM- 3.3'!J27,"")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3 ITEM- 3.3'!J39,"")</f>
        <v>#REF!</v>
      </c>
      <c r="K40" s="1" t="e" cm="1">
        <f t="array" ref="K40">_xlfn._xlws.FILTER(#REF!,#REF!='APU CAP 3 ITEM- 3.3'!J39,"")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3 ITEM- 3.3'!J47,"")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100-000000000000}">
      <formula1>_xlfn.ANCHORARRAY($O$9)</formula1>
    </dataValidation>
    <dataValidation type="list" allowBlank="1" showInputMessage="1" sqref="J25:N25" xr:uid="{00000000-0002-0000-2100-000001000000}">
      <formula1>_xlfn.ANCHORARRAY($P$24)</formula1>
    </dataValidation>
    <dataValidation type="list" allowBlank="1" showInputMessage="1" sqref="J39:N39" xr:uid="{00000000-0002-0000-2100-000002000000}">
      <formula1>_xlfn.ANCHORARRAY($Q$36)</formula1>
    </dataValidation>
    <dataValidation type="list" allowBlank="1" showInputMessage="1" sqref="J47:N47" xr:uid="{00000000-0002-0000-21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63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3</v>
      </c>
      <c r="C5" s="243"/>
      <c r="D5" s="244" t="str">
        <f>VLOOKUP(K5,'PRESUPUESTO '!B12:K26,2)</f>
        <v>SUBBASE,BASE Y AFIRMADOS</v>
      </c>
      <c r="E5" s="244"/>
      <c r="F5" s="244"/>
      <c r="G5" s="244"/>
      <c r="H5" s="7" t="s">
        <v>60</v>
      </c>
      <c r="J5" s="8" t="s">
        <v>61</v>
      </c>
      <c r="K5" s="8">
        <f>'PRESUPUESTO '!B23</f>
        <v>3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3 ITEM- 3.4'!J9,"")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3 ITEM- 3.4'!J25,"")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3 ITEM- 3.4'!J27,"")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3 ITEM- 3.4'!J39,"")</f>
        <v>#REF!</v>
      </c>
      <c r="K40" s="1" t="e" cm="1">
        <f t="array" ref="K40">_xlfn._xlws.FILTER(#REF!,#REF!='APU CAP 3 ITEM- 3.4'!J39,"")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3 ITEM- 3.4'!J47,"")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200-000000000000}">
      <formula1>_xlfn.ANCHORARRAY($O$9)</formula1>
    </dataValidation>
    <dataValidation type="list" allowBlank="1" showInputMessage="1" sqref="J25:N25" xr:uid="{00000000-0002-0000-2200-000001000000}">
      <formula1>_xlfn.ANCHORARRAY($P$24)</formula1>
    </dataValidation>
    <dataValidation type="list" allowBlank="1" showInputMessage="1" sqref="J39:N39" xr:uid="{00000000-0002-0000-2200-000002000000}">
      <formula1>_xlfn.ANCHORARRAY($Q$36)</formula1>
    </dataValidation>
    <dataValidation type="list" allowBlank="1" showInputMessage="1" sqref="J47:N47" xr:uid="{00000000-0002-0000-22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64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3</v>
      </c>
      <c r="C5" s="243"/>
      <c r="D5" s="244" t="str">
        <f>VLOOKUP(K5,'PRESUPUESTO '!B12:K26,2)</f>
        <v>SUBBASE,BASE Y AFIRMADOS</v>
      </c>
      <c r="E5" s="244"/>
      <c r="F5" s="244"/>
      <c r="G5" s="244"/>
      <c r="H5" s="7" t="s">
        <v>60</v>
      </c>
      <c r="J5" s="8" t="s">
        <v>61</v>
      </c>
      <c r="K5" s="8">
        <f>'PRESUPUESTO '!B23</f>
        <v>3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3 ITEM- 3.5'!J9,"")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3 ITEM- 3.5'!J25,"")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3 ITEM- 3.5'!J27,"")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3 ITEM- 3.5'!J39,"")</f>
        <v>#REF!</v>
      </c>
      <c r="K40" s="1" t="e" cm="1">
        <f t="array" ref="K40">_xlfn._xlws.FILTER(#REF!,#REF!='APU CAP 3 ITEM- 3.5'!J39,"")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3 ITEM- 3.5'!J47,"")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300-000000000000}">
      <formula1>_xlfn.ANCHORARRAY($O$9)</formula1>
    </dataValidation>
    <dataValidation type="list" allowBlank="1" showInputMessage="1" sqref="J25:N25" xr:uid="{00000000-0002-0000-2300-000001000000}">
      <formula1>_xlfn.ANCHORARRAY($P$24)</formula1>
    </dataValidation>
    <dataValidation type="list" allowBlank="1" showInputMessage="1" sqref="J39:N39" xr:uid="{00000000-0002-0000-2300-000002000000}">
      <formula1>_xlfn.ANCHORARRAY($Q$36)</formula1>
    </dataValidation>
    <dataValidation type="list" allowBlank="1" showInputMessage="1" sqref="J47:N47" xr:uid="{00000000-0002-0000-23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65">
    <tabColor theme="7" tint="0.79995117038483843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str">
        <f>_xlfn.CONCAT("CAPITULO  ",K5)</f>
        <v>CAPITULO  3</v>
      </c>
      <c r="C5" s="243"/>
      <c r="D5" s="244" t="str">
        <f>VLOOKUP(K5,'PRESUPUESTO '!B12:K26,2)</f>
        <v>SUBBASE,BASE Y AFIRMADOS</v>
      </c>
      <c r="E5" s="244"/>
      <c r="F5" s="244"/>
      <c r="G5" s="244"/>
      <c r="H5" s="7" t="s">
        <v>60</v>
      </c>
      <c r="J5" s="8" t="s">
        <v>61</v>
      </c>
      <c r="K5" s="8">
        <f>'PRESUPUESTO '!B23</f>
        <v>3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3 ITEM- 3.6'!J9,"")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3 ITEM- 3.6'!J25,"")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3 ITEM- 3.6'!J27,"")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3 ITEM- 3.6'!J39,"")</f>
        <v>#REF!</v>
      </c>
      <c r="K40" s="1" t="e" cm="1">
        <f t="array" ref="K40">_xlfn._xlws.FILTER(#REF!,#REF!='APU CAP 3 ITEM- 3.6'!J39,"")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3 ITEM- 3.6'!J47,"")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400-000000000000}">
      <formula1>_xlfn.ANCHORARRAY($O$9)</formula1>
    </dataValidation>
    <dataValidation type="list" allowBlank="1" showInputMessage="1" sqref="J25:N25" xr:uid="{00000000-0002-0000-2400-000001000000}">
      <formula1>_xlfn.ANCHORARRAY($P$24)</formula1>
    </dataValidation>
    <dataValidation type="list" allowBlank="1" showInputMessage="1" sqref="J39:N39" xr:uid="{00000000-0002-0000-2400-000002000000}">
      <formula1>_xlfn.ANCHORARRAY($Q$36)</formula1>
    </dataValidation>
    <dataValidation type="list" allowBlank="1" showInputMessage="1" sqref="J47:N47" xr:uid="{00000000-0002-0000-24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67">
    <tabColor rgb="FFFF0000"/>
    <pageSetUpPr fitToPage="1"/>
  </sheetPr>
  <dimension ref="A1:Q51"/>
  <sheetViews>
    <sheetView view="pageBreakPreview" topLeftCell="A12" zoomScaleNormal="90" workbookViewId="0">
      <selection activeCell="F12" sqref="F12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6" style="1" customWidth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130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4 ITEM- 4.2'!J9,"")</f>
        <v>#REF!</v>
      </c>
    </row>
    <row r="11" spans="1:15" ht="15">
      <c r="A11" s="6">
        <v>2</v>
      </c>
      <c r="B11" s="18" t="e">
        <f>IF(A11=0,"",VLOOKUP(A11,#REF!,2))</f>
        <v>#REF!</v>
      </c>
      <c r="C11" s="250" t="e">
        <f>IF(A11=0,"",VLOOKUP(A11,#REF!,3))</f>
        <v>#REF!</v>
      </c>
      <c r="D11" s="251"/>
      <c r="E11" s="19"/>
      <c r="F11" s="20" t="e">
        <f>IF(A11=0,,VLOOKUP(A11,#REF!,5))</f>
        <v>#REF!</v>
      </c>
      <c r="G11" s="21">
        <v>0.7</v>
      </c>
      <c r="H11" s="22" t="e">
        <f t="shared" ref="H11:H18" si="0">+ROUND(F11*G11,3)</f>
        <v>#REF!</v>
      </c>
    </row>
    <row r="12" spans="1:15" ht="15">
      <c r="A12" s="6">
        <v>38</v>
      </c>
      <c r="B12" s="18" t="e">
        <f>IF(A12=0,"",VLOOKUP(A12,#REF!,2))</f>
        <v>#REF!</v>
      </c>
      <c r="C12" s="250" t="e">
        <f>IF(A12=0,"",VLOOKUP(A12,#REF!,3))</f>
        <v>#REF!</v>
      </c>
      <c r="D12" s="251"/>
      <c r="E12" s="23"/>
      <c r="F12" s="24" t="e">
        <f>IF(A12=0,,VLOOKUP(A12,#REF!,5))</f>
        <v>#REF!</v>
      </c>
      <c r="G12" s="21"/>
      <c r="H12" s="22" t="e">
        <f t="shared" si="0"/>
        <v>#REF!</v>
      </c>
    </row>
    <row r="13" spans="1:15" ht="45" customHeight="1">
      <c r="A13" s="6">
        <v>42</v>
      </c>
      <c r="B13" s="18" t="e">
        <f>IF(A13=0,"",VLOOKUP(A13,#REF!,2))</f>
        <v>#REF!</v>
      </c>
      <c r="C13" s="250" t="e">
        <f>IF(A13=0,"",VLOOKUP(A13,#REF!,3))</f>
        <v>#REF!</v>
      </c>
      <c r="D13" s="251"/>
      <c r="E13" s="23"/>
      <c r="F13" s="24" t="e">
        <f>IF(A13=0,,VLOOKUP(A13,#REF!,5))</f>
        <v>#REF!</v>
      </c>
      <c r="G13" s="21">
        <f>+G11</f>
        <v>0.7</v>
      </c>
      <c r="H13" s="22" t="e">
        <f t="shared" si="0"/>
        <v>#REF!</v>
      </c>
    </row>
    <row r="14" spans="1:15" ht="15">
      <c r="A14" s="6">
        <v>65</v>
      </c>
      <c r="B14" s="18" t="e">
        <f>IF(A14=0,"",VLOOKUP(A14,#REF!,2))</f>
        <v>#REF!</v>
      </c>
      <c r="C14" s="250" t="e">
        <f>IF(A14=0,"",VLOOKUP(A14,#REF!,3))</f>
        <v>#REF!</v>
      </c>
      <c r="D14" s="251"/>
      <c r="E14" s="23"/>
      <c r="F14" s="24" t="e">
        <f>IF(A14=0,,VLOOKUP(A14,#REF!,5))</f>
        <v>#REF!</v>
      </c>
      <c r="G14" s="21">
        <v>6</v>
      </c>
      <c r="H14" s="22" t="e">
        <f t="shared" si="0"/>
        <v>#REF!</v>
      </c>
    </row>
    <row r="15" spans="1:15" ht="15">
      <c r="A15" s="6">
        <v>109</v>
      </c>
      <c r="B15" s="18" t="e">
        <f>IF(A15=0,"",VLOOKUP(A15,#REF!,2))</f>
        <v>#REF!</v>
      </c>
      <c r="C15" s="250" t="e">
        <f>IF(A15=0,"",VLOOKUP(A15,#REF!,3))</f>
        <v>#REF!</v>
      </c>
      <c r="D15" s="251"/>
      <c r="E15" s="23"/>
      <c r="F15" s="24" t="e">
        <f>IF(A15=0,,VLOOKUP(A15,#REF!,5))</f>
        <v>#REF!</v>
      </c>
      <c r="G15" s="21">
        <f>+G11</f>
        <v>0.7</v>
      </c>
      <c r="H15" s="22" t="e">
        <f t="shared" si="0"/>
        <v>#REF!</v>
      </c>
    </row>
    <row r="16" spans="1:15" ht="15">
      <c r="A16" s="6">
        <v>127</v>
      </c>
      <c r="B16" s="18" t="e">
        <f>IF(A16=0,"",VLOOKUP(A16,#REF!,2))</f>
        <v>#REF!</v>
      </c>
      <c r="C16" s="250" t="e">
        <f>IF(A16=0,"",VLOOKUP(A16,#REF!,3))</f>
        <v>#REF!</v>
      </c>
      <c r="D16" s="251"/>
      <c r="E16" s="23"/>
      <c r="F16" s="24" t="e">
        <f>IF(A16=0,,VLOOKUP(A16,#REF!,5))</f>
        <v>#REF!</v>
      </c>
      <c r="G16" s="21">
        <f>+G11</f>
        <v>0.7</v>
      </c>
      <c r="H16" s="22" t="e">
        <f t="shared" si="0"/>
        <v>#REF!</v>
      </c>
    </row>
    <row r="17" spans="1:16" ht="15">
      <c r="A17" s="6"/>
      <c r="B17" s="18" t="e">
        <f>+#REF!</f>
        <v>#REF!</v>
      </c>
      <c r="C17" s="250" t="e">
        <f>+#REF!</f>
        <v>#REF!</v>
      </c>
      <c r="D17" s="251"/>
      <c r="E17" s="23"/>
      <c r="F17" s="24" t="e">
        <f>+#REF!</f>
        <v>#REF!</v>
      </c>
      <c r="G17" s="21">
        <v>1.5</v>
      </c>
      <c r="H17" s="22" t="e">
        <f t="shared" si="0"/>
        <v>#REF!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 t="e">
        <f>SUM(H11:H18)</f>
        <v>#REF!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>
        <v>118</v>
      </c>
      <c r="B23" s="18" t="e">
        <f>+#REF!</f>
        <v>#REF!</v>
      </c>
      <c r="C23" s="253" t="e">
        <f>+#REF!</f>
        <v>#REF!</v>
      </c>
      <c r="D23" s="254"/>
      <c r="E23" s="29" t="e">
        <f>+#REF!</f>
        <v>#REF!</v>
      </c>
      <c r="F23" s="30" t="e">
        <f>+#REF!</f>
        <v>#REF!</v>
      </c>
      <c r="G23" s="21">
        <v>400</v>
      </c>
      <c r="H23" s="22" t="e">
        <f>+ROUND(G23*F23,3)</f>
        <v>#REF!</v>
      </c>
      <c r="I23" s="30">
        <v>583071</v>
      </c>
    </row>
    <row r="24" spans="1:16" ht="43.15" customHeight="1">
      <c r="A24" s="6">
        <v>137</v>
      </c>
      <c r="B24" s="18" t="e">
        <f>IF(A24=0,"",VLOOKUP(A24,#REF!,2))</f>
        <v>#REF!</v>
      </c>
      <c r="C24" s="286" t="e">
        <f>IF(A24=0,"",VLOOKUP(A24,#REF!,3))</f>
        <v>#REF!</v>
      </c>
      <c r="D24" s="287"/>
      <c r="E24" s="29" t="e">
        <f>IF(A24=0,"",VLOOKUP(A24,#REF!,4))</f>
        <v>#REF!</v>
      </c>
      <c r="F24" s="30" t="e">
        <f>IF(A24=0,,VLOOKUP(A24,#REF!,5))</f>
        <v>#REF!</v>
      </c>
      <c r="G24" s="21">
        <v>1.3162199999999999</v>
      </c>
      <c r="H24" s="22" t="e">
        <f t="shared" ref="H24:H31" si="1">+ROUND(G24*F24,3)</f>
        <v>#REF!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e">
        <f>+#REF!</f>
        <v>#REF!</v>
      </c>
      <c r="C25" s="253" t="e">
        <f>+#REF!</f>
        <v>#REF!</v>
      </c>
      <c r="D25" s="254"/>
      <c r="E25" s="29" t="e">
        <f>+#REF!</f>
        <v>#REF!</v>
      </c>
      <c r="F25" s="30" t="e">
        <f>+#REF!</f>
        <v>#REF!</v>
      </c>
      <c r="G25" s="21">
        <v>0.56000000000000005</v>
      </c>
      <c r="H25" s="22" t="e">
        <f t="shared" si="1"/>
        <v>#REF!</v>
      </c>
      <c r="I25" s="14" t="s">
        <v>65</v>
      </c>
      <c r="J25" s="247" t="s">
        <v>131</v>
      </c>
      <c r="K25" s="247"/>
      <c r="L25" s="247"/>
      <c r="M25" s="247"/>
      <c r="N25" s="247"/>
    </row>
    <row r="26" spans="1:16" ht="15">
      <c r="A26" s="6"/>
      <c r="B26" s="18" t="e">
        <f>+#REF!</f>
        <v>#REF!</v>
      </c>
      <c r="C26" s="253" t="e">
        <f>+#REF!</f>
        <v>#REF!</v>
      </c>
      <c r="D26" s="254"/>
      <c r="E26" s="29" t="e">
        <f>+#REF!</f>
        <v>#REF!</v>
      </c>
      <c r="F26" s="30" t="e">
        <f>+#REF!</f>
        <v>#REF!</v>
      </c>
      <c r="G26" s="21">
        <v>0.88</v>
      </c>
      <c r="H26" s="22" t="e">
        <f t="shared" si="1"/>
        <v>#REF!</v>
      </c>
      <c r="I26" s="17" t="s">
        <v>73</v>
      </c>
      <c r="J26" s="1" t="e" cm="1">
        <f t="array" ref="J26">_xlfn._xlws.FILTER(#REF!,#REF!='APU CAP 4 ITEM- 4.2'!J25,"")</f>
        <v>#REF!</v>
      </c>
    </row>
    <row r="27" spans="1:16" ht="15" hidden="1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 hidden="1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4 ITEM- 4.2'!J27,"")</f>
        <v>#REF!</v>
      </c>
    </row>
    <row r="29" spans="1:16" ht="15" hidden="1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 hidden="1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e">
        <f>+#REF!</f>
        <v>#REF!</v>
      </c>
      <c r="C31" s="253" t="e">
        <f>+#REF!</f>
        <v>#REF!</v>
      </c>
      <c r="D31" s="254"/>
      <c r="E31" s="29" t="e">
        <f>+#REF!</f>
        <v>#REF!</v>
      </c>
      <c r="F31" s="30" t="e">
        <f>+#REF!</f>
        <v>#REF!</v>
      </c>
      <c r="G31" s="31">
        <v>280</v>
      </c>
      <c r="H31" s="22" t="e">
        <f t="shared" si="1"/>
        <v>#REF!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 t="e">
        <f>SUM(H23:H31)</f>
        <v>#REF!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10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>
        <v>1.05</v>
      </c>
      <c r="F36" s="35">
        <v>1</v>
      </c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e">
        <f>+#REF!</f>
        <v>#REF!</v>
      </c>
      <c r="C37" s="33" t="e">
        <f>+#REF!</f>
        <v>#REF!</v>
      </c>
      <c r="D37" s="18" t="e">
        <f>+#REF!</f>
        <v>#REF!</v>
      </c>
      <c r="E37" s="34">
        <f>+G25*1.05</f>
        <v>0.58799999999999997</v>
      </c>
      <c r="F37" s="35">
        <v>67</v>
      </c>
      <c r="G37" s="36" t="e">
        <f>+#REF!</f>
        <v>#REF!</v>
      </c>
      <c r="H37" s="22" t="e">
        <f t="shared" ref="H37:H40" si="2">+ROUND(E37*F37*G37,3)</f>
        <v>#REF!</v>
      </c>
    </row>
    <row r="38" spans="1:17" ht="15">
      <c r="A38" s="6"/>
      <c r="B38" s="18" t="e">
        <f>+#REF!</f>
        <v>#REF!</v>
      </c>
      <c r="C38" s="33" t="e">
        <f>+#REF!</f>
        <v>#REF!</v>
      </c>
      <c r="D38" s="18" t="e">
        <f>+#REF!</f>
        <v>#REF!</v>
      </c>
      <c r="E38" s="34">
        <f>+G26*1.05</f>
        <v>0.92400000000000004</v>
      </c>
      <c r="F38" s="35">
        <v>67</v>
      </c>
      <c r="G38" s="36" t="e">
        <f>+#REF!</f>
        <v>#REF!</v>
      </c>
      <c r="H38" s="22" t="e">
        <f t="shared" si="2"/>
        <v>#REF!</v>
      </c>
    </row>
    <row r="39" spans="1:17" ht="15" hidden="1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132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4 ITEM- 4.2'!J39,"")</f>
        <v>#REF!</v>
      </c>
      <c r="K40" s="1" t="e" cm="1">
        <f t="array" ref="K40">_xlfn._xlws.FILTER(#REF!,#REF!='APU CAP 4 ITEM- 4.2'!J39,"")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>
        <v>3</v>
      </c>
      <c r="H45" s="22" t="e">
        <f>IF(AND(E45&gt;0,F45&gt;0,G45&gt;0),ROUND(F45/G45,3),0)</f>
        <v>#REF!</v>
      </c>
    </row>
    <row r="46" spans="1:17" ht="15">
      <c r="A46" s="6">
        <v>6</v>
      </c>
      <c r="B46" s="18"/>
      <c r="C46" s="41" t="e">
        <f>IF(A46=0,"",VLOOKUP(A46,#REF!,2))</f>
        <v>#REF!</v>
      </c>
      <c r="D46" s="41" t="e">
        <f>IF(A46=0,"",VLOOKUP(A46,#REF!,3))</f>
        <v>#REF!</v>
      </c>
      <c r="E46" s="40">
        <f t="shared" ref="E46:E48" si="3">IF(A46=0,,0.85)</f>
        <v>0.85</v>
      </c>
      <c r="F46" s="42" t="e">
        <f>IF(A46=0,"",VLOOKUP(A46,#REF!,6))</f>
        <v>#REF!</v>
      </c>
      <c r="G46" s="21">
        <f>+G45</f>
        <v>3</v>
      </c>
      <c r="H46" s="22" t="e">
        <f t="shared" ref="H46:H48" si="4">IF(AND(E46&gt;0,F46&gt;0,G46&gt;0),ROUND(F46/G46,3),0)</f>
        <v>#REF!</v>
      </c>
    </row>
    <row r="47" spans="1:17" ht="15">
      <c r="A47" s="6"/>
      <c r="B47" s="18"/>
      <c r="C47" s="41" t="str">
        <f>IF(A47=0,"",VLOOKUP(A47,#REF!,2))</f>
        <v/>
      </c>
      <c r="D47" s="41" t="str">
        <f>IF(A47=0,"",VLOOKUP(A47,#REF!,3))</f>
        <v/>
      </c>
      <c r="E47" s="40">
        <f t="shared" si="3"/>
        <v>0</v>
      </c>
      <c r="F47" s="42" t="str">
        <f>IF(A47=0,"",VLOOKUP(A47,#REF!,6))</f>
        <v/>
      </c>
      <c r="G47" s="22"/>
      <c r="H47" s="22">
        <f t="shared" si="4"/>
        <v>0</v>
      </c>
      <c r="I47" s="1" t="s">
        <v>65</v>
      </c>
      <c r="J47" s="247" t="s">
        <v>133</v>
      </c>
      <c r="K47" s="247"/>
      <c r="L47" s="247"/>
      <c r="M47" s="247"/>
      <c r="N47" s="247"/>
    </row>
    <row r="48" spans="1:17" ht="15">
      <c r="A48" s="6"/>
      <c r="B48" s="18"/>
      <c r="C48" s="41" t="str">
        <f>IF(A48=0,"",VLOOKUP(A48,#REF!,2))</f>
        <v/>
      </c>
      <c r="D48" s="41" t="str">
        <f>IF(A48=0,"",VLOOKUP(A48,#REF!,3))</f>
        <v/>
      </c>
      <c r="E48" s="40">
        <f t="shared" si="3"/>
        <v>0</v>
      </c>
      <c r="F48" s="42" t="str">
        <f>IF(A48=0,"",VLOOKUP(A48,#REF!,6))</f>
        <v/>
      </c>
      <c r="G48" s="22"/>
      <c r="H48" s="22">
        <f t="shared" si="4"/>
        <v>0</v>
      </c>
      <c r="I48" s="1" t="s">
        <v>73</v>
      </c>
      <c r="J48" s="1" t="e" cm="1">
        <f t="array" ref="J48">_xlfn._xlws.FILTER(#REF!,#REF!='APU CAP 4 ITEM- 4.2'!J47,"")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500-000000000000}">
      <formula1>_xlfn.ANCHORARRAY($O$9)</formula1>
    </dataValidation>
    <dataValidation type="list" allowBlank="1" showInputMessage="1" sqref="J25:N25" xr:uid="{00000000-0002-0000-2500-000001000000}">
      <formula1>_xlfn.ANCHORARRAY($P$24)</formula1>
    </dataValidation>
    <dataValidation type="list" allowBlank="1" showInputMessage="1" sqref="J39:N39" xr:uid="{00000000-0002-0000-2500-000002000000}">
      <formula1>_xlfn.ANCHORARRAY($Q$36)</formula1>
    </dataValidation>
    <dataValidation type="list" allowBlank="1" showInputMessage="1" sqref="J47:N47" xr:uid="{00000000-0002-0000-25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J40 J10" formulaRange="1"/>
  </ignoredError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70">
    <tabColor theme="9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4 ITEM- 4.5'!J9,"")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4 ITEM- 4.5'!J25,"")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4 ITEM- 4.5'!J27,"")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4 ITEM- 4.5'!J39,"")</f>
        <v>#REF!</v>
      </c>
      <c r="K40" s="1" t="e" cm="1">
        <f t="array" ref="K40">_xlfn._xlws.FILTER(#REF!,#REF!='APU CAP 4 ITEM- 4.5'!J39,"")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4 ITEM- 4.5'!J47,"")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600-000000000000}">
      <formula1>_xlfn.ANCHORARRAY($O$9)</formula1>
    </dataValidation>
    <dataValidation type="list" allowBlank="1" showInputMessage="1" sqref="J25:N25" xr:uid="{00000000-0002-0000-2600-000001000000}">
      <formula1>_xlfn.ANCHORARRAY($P$24)</formula1>
    </dataValidation>
    <dataValidation type="list" allowBlank="1" showInputMessage="1" sqref="J39:N39" xr:uid="{00000000-0002-0000-2600-000002000000}">
      <formula1>_xlfn.ANCHORARRAY($Q$36)</formula1>
    </dataValidation>
    <dataValidation type="list" allowBlank="1" showInputMessage="1" sqref="J47:N47" xr:uid="{00000000-0002-0000-26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Hoja71">
    <tabColor theme="9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4 ITEM- 4.6'!J9,"")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4 ITEM- 4.6'!J25,"")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4 ITEM- 4.6'!J27,"")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4 ITEM- 4.6'!J39,"")</f>
        <v>#REF!</v>
      </c>
      <c r="K40" s="1" t="e" cm="1">
        <f t="array" ref="K40">_xlfn._xlws.FILTER(#REF!,#REF!='APU CAP 4 ITEM- 4.6'!J39,"")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4 ITEM- 4.6'!J47,"")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700-000000000000}">
      <formula1>_xlfn.ANCHORARRAY($O$9)</formula1>
    </dataValidation>
    <dataValidation type="list" allowBlank="1" showInputMessage="1" sqref="J25:N25" xr:uid="{00000000-0002-0000-2700-000001000000}">
      <formula1>_xlfn.ANCHORARRAY($P$24)</formula1>
    </dataValidation>
    <dataValidation type="list" allowBlank="1" showInputMessage="1" sqref="J39:N39" xr:uid="{00000000-0002-0000-2700-000002000000}">
      <formula1>_xlfn.ANCHORARRAY($Q$36)</formula1>
    </dataValidation>
    <dataValidation type="list" allowBlank="1" showInputMessage="1" sqref="J47:N47" xr:uid="{00000000-0002-0000-27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Hoja72">
    <tabColor theme="8" tint="0.59999389629810485"/>
    <pageSetUpPr fitToPage="1"/>
  </sheetPr>
  <dimension ref="A1:Q51"/>
  <sheetViews>
    <sheetView view="pageBreakPreview" topLeftCell="A2" zoomScaleNormal="90" workbookViewId="0">
      <selection activeCell="C11" sqref="C11:H11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5 ITEM- 5.1'!J9,"")</f>
        <v>#REF!</v>
      </c>
    </row>
    <row r="11" spans="1:15" ht="15">
      <c r="A11" s="6"/>
      <c r="B11" s="18"/>
      <c r="C11" s="250" t="s">
        <v>134</v>
      </c>
      <c r="D11" s="251"/>
      <c r="E11" s="19"/>
      <c r="F11" s="20"/>
      <c r="G11" s="21"/>
      <c r="H11" s="22" t="e">
        <f>5%*H49</f>
        <v>#REF!</v>
      </c>
    </row>
    <row r="12" spans="1:15" ht="15">
      <c r="A12" s="6"/>
      <c r="B12" s="18"/>
      <c r="C12" s="250"/>
      <c r="D12" s="251"/>
      <c r="E12" s="23"/>
      <c r="F12" s="24">
        <f>IF(A12=0,,VLOOKUP(A12,#REF!,5))</f>
        <v>0</v>
      </c>
      <c r="G12" s="21"/>
      <c r="H12" s="22">
        <f t="shared" ref="H12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ref="H13:H18" si="1">+ROUND(F13*G13,3)</f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1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1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1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1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1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 t="e">
        <f>SUM(H11:H18)</f>
        <v>#REF!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0"/>
      <c r="D23" s="251"/>
      <c r="E23" s="19"/>
      <c r="F23" s="20">
        <f>IF(A23=0,,VLOOKUP(A23,#REF!,5))</f>
        <v>0</v>
      </c>
      <c r="G23" s="21"/>
      <c r="H23" s="22">
        <f t="shared" ref="H23" si="2"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3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3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3"/>
        <v>0</v>
      </c>
      <c r="I26" s="17" t="s">
        <v>73</v>
      </c>
      <c r="J26" s="1" t="e" cm="1">
        <f t="array" ref="J26">_xlfn._xlws.FILTER(#REF!,#REF!='APU CAP 5 ITEM- 5.1'!J25,"")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3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3"/>
        <v>0</v>
      </c>
      <c r="I28" s="17" t="s">
        <v>73</v>
      </c>
      <c r="J28" s="1" t="e" cm="1">
        <f t="array" ref="J28">_xlfn._xlws.FILTER(#REF!,#REF!='APU CAP 5 ITEM- 5.1'!J27,"")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3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3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3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31.15" customHeight="1">
      <c r="A36" s="6">
        <v>19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>
        <v>1.3</v>
      </c>
      <c r="F36" s="50">
        <v>25</v>
      </c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50"/>
      <c r="G37" s="36">
        <f>IF(A37=0,,VLOOKUP(A37,#REF!,5))</f>
        <v>0</v>
      </c>
      <c r="H37" s="22">
        <f t="shared" ref="H37:H40" si="4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50"/>
      <c r="G38" s="36">
        <f>IF(A38=0,,VLOOKUP(A38,#REF!,5))</f>
        <v>0</v>
      </c>
      <c r="H38" s="22">
        <f t="shared" si="4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50"/>
      <c r="G39" s="36">
        <f>IF(A39=0,,VLOOKUP(A39,#REF!,5))</f>
        <v>0</v>
      </c>
      <c r="H39" s="22">
        <f t="shared" si="4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50"/>
      <c r="G40" s="36">
        <f>IF(A40=0,,VLOOKUP(A40,#REF!,5))</f>
        <v>0</v>
      </c>
      <c r="H40" s="22">
        <f t="shared" si="4"/>
        <v>0</v>
      </c>
      <c r="I40" s="17" t="s">
        <v>73</v>
      </c>
      <c r="J40" s="1" t="e" cm="1">
        <f t="array" ref="J40">_xlfn._xlws.FILTER(#REF!,#REF!='APU CAP 5 ITEM- 5.1'!J39,"")</f>
        <v>#REF!</v>
      </c>
      <c r="K40" s="1" t="e" cm="1">
        <f t="array" ref="K40">_xlfn._xlws.FILTER(#REF!,#REF!='APU CAP 5 ITEM- 5.1'!J39,"")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46">
        <v>50</v>
      </c>
      <c r="H45" s="22" t="e">
        <f>IF(AND(E45&gt;0,F45&gt;0,G45&gt;0),ROUND(F45/G45,3),0)</f>
        <v>#REF!</v>
      </c>
    </row>
    <row r="46" spans="1:17" ht="15">
      <c r="A46" s="6">
        <v>5</v>
      </c>
      <c r="B46" s="18"/>
      <c r="C46" s="39" t="e">
        <f>IF(A46=0,"",VLOOKUP(A46,#REF!,2))</f>
        <v>#REF!</v>
      </c>
      <c r="D46" s="22" t="e">
        <f>IF(A46=0,"",VLOOKUP(A46,#REF!,3))</f>
        <v>#REF!</v>
      </c>
      <c r="E46" s="40">
        <f t="shared" ref="E46:E48" si="5">IF(A46=0,,0.85)</f>
        <v>0.85</v>
      </c>
      <c r="F46" s="22" t="e">
        <f>IF(A46=0,"",VLOOKUP(A46,#REF!,6))</f>
        <v>#REF!</v>
      </c>
      <c r="G46" s="46">
        <v>50</v>
      </c>
      <c r="H46" s="22" t="e">
        <f t="shared" ref="H46:H48" si="6">IF(AND(E46&gt;0,F46&gt;0,G46&gt;0),ROUND(F46/G46,3),0)</f>
        <v>#REF!</v>
      </c>
    </row>
    <row r="47" spans="1:17" ht="15">
      <c r="A47" s="6"/>
      <c r="B47" s="18"/>
      <c r="C47" s="39" t="str">
        <f>IF(A47=0,"",VLOOKUP(A47,#REF!,2))</f>
        <v/>
      </c>
      <c r="D47" s="22" t="str">
        <f>IF(A47=0,"",VLOOKUP(A47,#REF!,3))</f>
        <v/>
      </c>
      <c r="E47" s="40">
        <f t="shared" si="5"/>
        <v>0</v>
      </c>
      <c r="F47" s="22" t="str">
        <f>IF(A47=0,"",VLOOKUP(A47,#REF!,6))</f>
        <v/>
      </c>
      <c r="G47" s="21"/>
      <c r="H47" s="22">
        <f t="shared" si="6"/>
        <v>0</v>
      </c>
      <c r="I47" s="1" t="s">
        <v>65</v>
      </c>
      <c r="J47" s="1" t="s">
        <v>90</v>
      </c>
    </row>
    <row r="48" spans="1:17" ht="15">
      <c r="A48" s="6"/>
      <c r="B48" s="18"/>
      <c r="C48" s="39" t="str">
        <f>IF(A48=0,"",VLOOKUP(A48,#REF!,2))</f>
        <v/>
      </c>
      <c r="D48" s="22" t="str">
        <f>IF(A48=0,"",VLOOKUP(A48,#REF!,3))</f>
        <v/>
      </c>
      <c r="E48" s="40">
        <f t="shared" si="5"/>
        <v>0</v>
      </c>
      <c r="F48" s="22" t="str">
        <f>IF(A48=0,"",VLOOKUP(A48,#REF!,6))</f>
        <v/>
      </c>
      <c r="G48" s="21"/>
      <c r="H48" s="22">
        <f t="shared" si="6"/>
        <v>0</v>
      </c>
      <c r="I48" s="1" t="s">
        <v>73</v>
      </c>
      <c r="J48" s="1" t="e" cm="1">
        <f t="array" ref="J48">_xlfn._xlws.FILTER(#REF!,#REF!='APU CAP 5 ITEM- 5.1'!J47,"")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8">
    <mergeCell ref="B51:G51"/>
    <mergeCell ref="G2:H3"/>
    <mergeCell ref="B34:H34"/>
    <mergeCell ref="J39:N39"/>
    <mergeCell ref="B41:G41"/>
    <mergeCell ref="B43:H43"/>
    <mergeCell ref="B49:G49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800-000000000000}">
      <formula1>_xlfn.ANCHORARRAY($O$9)</formula1>
    </dataValidation>
    <dataValidation type="list" allowBlank="1" showInputMessage="1" sqref="J25:N25" xr:uid="{00000000-0002-0000-2800-000001000000}">
      <formula1>_xlfn.ANCHORARRAY($P$24)</formula1>
    </dataValidation>
    <dataValidation type="list" allowBlank="1" showInputMessage="1" sqref="J39:N39" xr:uid="{00000000-0002-0000-2800-000002000000}">
      <formula1>_xlfn.ANCHORARRAY($Q$36)</formula1>
    </dataValidation>
    <dataValidation type="list" allowBlank="1" showInputMessage="1" sqref="J47:N47" xr:uid="{00000000-0002-0000-28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Hoja73">
    <tabColor theme="8" tint="0.59999389629810485"/>
    <pageSetUpPr fitToPage="1"/>
  </sheetPr>
  <dimension ref="A1:Q51"/>
  <sheetViews>
    <sheetView view="pageBreakPreview" topLeftCell="A2" zoomScaleNormal="90" workbookViewId="0">
      <selection activeCell="C12" sqref="C12:H12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135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5 ITEM- 5.2'!J9,"")</f>
        <v>#REF!</v>
      </c>
    </row>
    <row r="11" spans="1:15" ht="15">
      <c r="A11" s="6">
        <v>31</v>
      </c>
      <c r="B11" s="18" t="e">
        <f>IF(A11=0,"",VLOOKUP(A11,#REF!,2))</f>
        <v>#REF!</v>
      </c>
      <c r="C11" s="250" t="e">
        <f>IF(A11=0,"",VLOOKUP(A11,#REF!,3))</f>
        <v>#REF!</v>
      </c>
      <c r="D11" s="251"/>
      <c r="E11" s="19"/>
      <c r="F11" s="20" t="e">
        <f>IF(A11=0,,VLOOKUP(A11,#REF!,5))</f>
        <v>#REF!</v>
      </c>
      <c r="G11" s="21">
        <v>0.35</v>
      </c>
      <c r="H11" s="22" t="e">
        <f>+ROUND(F11*G11,3)</f>
        <v>#REF!</v>
      </c>
    </row>
    <row r="12" spans="1:15" ht="15">
      <c r="A12" s="6"/>
      <c r="B12" s="18" t="str">
        <f>IF(A12=0,"",VLOOKUP(A12,#REF!,2))</f>
        <v/>
      </c>
      <c r="C12" s="250" t="s">
        <v>134</v>
      </c>
      <c r="D12" s="251"/>
      <c r="E12" s="19"/>
      <c r="F12" s="20"/>
      <c r="G12" s="21"/>
      <c r="H12" s="22" t="e">
        <f>5%*H49</f>
        <v>#REF!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ref="H13:H18" si="0">+ROUND(F13*G13,3)</f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 t="e">
        <f>SUM(H11:H18)</f>
        <v>#REF!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30" customHeight="1">
      <c r="A23" s="6">
        <v>238</v>
      </c>
      <c r="B23" s="18" t="e">
        <f>IF(A23=0,"",VLOOKUP(A23,#REF!,2))</f>
        <v>#REF!</v>
      </c>
      <c r="C23" s="253" t="e">
        <f>IF(A23=0,"",VLOOKUP(A23,#REF!,3))</f>
        <v>#REF!</v>
      </c>
      <c r="D23" s="254"/>
      <c r="E23" s="29" t="e">
        <f>IF(A23=0,"",VLOOKUP(A23,#REF!,4))</f>
        <v>#REF!</v>
      </c>
      <c r="F23" s="30" t="e">
        <f>IF(A23=0,,VLOOKUP(A23,#REF!,5))</f>
        <v>#REF!</v>
      </c>
      <c r="G23" s="21">
        <v>1.3</v>
      </c>
      <c r="H23" s="22" t="e">
        <f>+ROUND(G23*F23,3)</f>
        <v>#REF!</v>
      </c>
    </row>
    <row r="24" spans="1:16" ht="15">
      <c r="A24" s="6">
        <v>39</v>
      </c>
      <c r="B24" s="18" t="e">
        <f>IF(A24=0,"",VLOOKUP(A24,#REF!,2))</f>
        <v>#REF!</v>
      </c>
      <c r="C24" s="253" t="e">
        <f>IF(A24=0,"",VLOOKUP(A24,#REF!,3))</f>
        <v>#REF!</v>
      </c>
      <c r="D24" s="254"/>
      <c r="E24" s="29" t="e">
        <f>IF(A24=0,"",VLOOKUP(A24,#REF!,4))</f>
        <v>#REF!</v>
      </c>
      <c r="F24" s="30" t="e">
        <f>IF(A24=0,,VLOOKUP(A24,#REF!,5))</f>
        <v>#REF!</v>
      </c>
      <c r="G24" s="21">
        <v>30</v>
      </c>
      <c r="H24" s="22" t="e">
        <f t="shared" ref="H24:H31" si="1">+ROUND(G24*F24,3)</f>
        <v>#REF!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28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5 ITEM- 5.2'!J25,"")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5 ITEM- 5.2'!J27,"")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 t="e">
        <f>SUM(H23:H31)</f>
        <v>#REF!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9.149999999999999" customHeight="1">
      <c r="A36" s="6">
        <v>20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>
        <f>G23</f>
        <v>1.3</v>
      </c>
      <c r="F36" s="35">
        <v>25</v>
      </c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136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5 ITEM- 5.2'!J39,"")</f>
        <v>#REF!</v>
      </c>
      <c r="K40" s="1" t="e" cm="1">
        <f t="array" ref="K40">_xlfn._xlws.FILTER(#REF!,#REF!='APU CAP 5 ITEM- 5.2'!J39,"")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>
        <v>25</v>
      </c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5 ITEM- 5.2'!J47,"")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900-000000000000}">
      <formula1>_xlfn.ANCHORARRAY($O$9)</formula1>
    </dataValidation>
    <dataValidation type="list" allowBlank="1" showInputMessage="1" sqref="J25:N25" xr:uid="{00000000-0002-0000-2900-000001000000}">
      <formula1>_xlfn.ANCHORARRAY($P$24)</formula1>
    </dataValidation>
    <dataValidation type="list" allowBlank="1" showInputMessage="1" sqref="J39:N39" xr:uid="{00000000-0002-0000-2900-000002000000}">
      <formula1>_xlfn.ANCHORARRAY($Q$36)</formula1>
    </dataValidation>
    <dataValidation type="list" allowBlank="1" showInputMessage="1" sqref="J47:N47" xr:uid="{00000000-0002-0000-29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H12" formula="1"/>
  </ignoredError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Hoja74">
    <tabColor theme="8" tint="0.59999389629810485"/>
    <pageSetUpPr fitToPage="1"/>
  </sheetPr>
  <dimension ref="A1:Q51"/>
  <sheetViews>
    <sheetView view="pageBreakPreview" topLeftCell="A2" zoomScaleNormal="90" workbookViewId="0">
      <selection activeCell="A23" sqref="A23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7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45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137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5 ITEM- 5.3'!J9,"")</f>
        <v>#REF!</v>
      </c>
    </row>
    <row r="11" spans="1:15" ht="15">
      <c r="A11" s="6">
        <v>2</v>
      </c>
      <c r="B11" s="18" t="e">
        <f>IF(A11=0,"",VLOOKUP(A11,#REF!,2))</f>
        <v>#REF!</v>
      </c>
      <c r="C11" s="250" t="e">
        <f>IF(A11=0,"",VLOOKUP(A11,#REF!,3))</f>
        <v>#REF!</v>
      </c>
      <c r="D11" s="251"/>
      <c r="E11" s="19"/>
      <c r="F11" s="20" t="e">
        <f>IF(A11=0,,VLOOKUP(A11,#REF!,5))</f>
        <v>#REF!</v>
      </c>
      <c r="G11" s="46">
        <v>1.25</v>
      </c>
      <c r="H11" s="22" t="e">
        <f>+ROUND(F11*G11,3)</f>
        <v>#REF!</v>
      </c>
    </row>
    <row r="12" spans="1:15" ht="15">
      <c r="A12" s="6">
        <v>65</v>
      </c>
      <c r="B12" s="18" t="e">
        <f>IF(A12=0,"",VLOOKUP(A12,#REF!,2))</f>
        <v>#REF!</v>
      </c>
      <c r="C12" s="250" t="e">
        <f>IF(A12=0,"",VLOOKUP(A12,#REF!,3))</f>
        <v>#REF!</v>
      </c>
      <c r="D12" s="251"/>
      <c r="E12" s="23"/>
      <c r="F12" s="24" t="e">
        <f>IF(A12=0,,VLOOKUP(A12,#REF!,5))</f>
        <v>#REF!</v>
      </c>
      <c r="G12" s="46">
        <v>1.5</v>
      </c>
      <c r="H12" s="22" t="e">
        <f t="shared" ref="H12:H18" si="0">+ROUND(F12*G12,3)</f>
        <v>#REF!</v>
      </c>
    </row>
    <row r="13" spans="1:15" ht="15">
      <c r="A13" s="6">
        <v>127</v>
      </c>
      <c r="B13" s="18" t="e">
        <f>IF(A13=0,"",VLOOKUP(A13,#REF!,2))</f>
        <v>#REF!</v>
      </c>
      <c r="C13" s="250" t="e">
        <f>IF(A13=0,"",VLOOKUP(A13,#REF!,3))</f>
        <v>#REF!</v>
      </c>
      <c r="D13" s="251"/>
      <c r="E13" s="23"/>
      <c r="F13" s="24" t="e">
        <f>IF(A13=0,,VLOOKUP(A13,#REF!,5))</f>
        <v>#REF!</v>
      </c>
      <c r="G13" s="46">
        <v>1.25</v>
      </c>
      <c r="H13" s="22" t="e">
        <f t="shared" si="0"/>
        <v>#REF!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46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46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46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46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46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 t="e">
        <f>SUM(H11:H18)</f>
        <v>#REF!</v>
      </c>
    </row>
    <row r="20" spans="1:16" ht="9" customHeight="1">
      <c r="A20" s="6"/>
      <c r="B20" s="26"/>
      <c r="C20" s="26"/>
      <c r="D20" s="26"/>
      <c r="E20" s="26"/>
      <c r="F20" s="27"/>
      <c r="G20" s="11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>
        <v>118</v>
      </c>
      <c r="B23" s="18" t="e">
        <f>IF(A23=0,"",VLOOKUP(A23,#REF!,2))</f>
        <v>#REF!</v>
      </c>
      <c r="C23" s="253" t="e">
        <f>IF(A23=0,"",VLOOKUP(A23,#REF!,3))</f>
        <v>#REF!</v>
      </c>
      <c r="D23" s="254"/>
      <c r="E23" s="29" t="e">
        <f>IF(A23=0,"",VLOOKUP(A23,#REF!,4))</f>
        <v>#REF!</v>
      </c>
      <c r="F23" s="30" t="e">
        <f>IF(A23=0,,VLOOKUP(A23,#REF!,5))</f>
        <v>#REF!</v>
      </c>
      <c r="G23" s="46">
        <v>1.05</v>
      </c>
      <c r="H23" s="22" t="e">
        <f>+ROUND(G23*F23,3)</f>
        <v>#REF!</v>
      </c>
    </row>
    <row r="24" spans="1:16" ht="40.15" customHeight="1">
      <c r="A24" s="6">
        <v>137</v>
      </c>
      <c r="B24" s="18" t="e">
        <f>IF(A24=0,"",VLOOKUP(A24,#REF!,2))</f>
        <v>#REF!</v>
      </c>
      <c r="C24" s="253" t="e">
        <f>IF(A24=0,"",VLOOKUP(A24,#REF!,3))</f>
        <v>#REF!</v>
      </c>
      <c r="D24" s="254"/>
      <c r="E24" s="29" t="e">
        <f>IF(A24=0,"",VLOOKUP(A24,#REF!,4))</f>
        <v>#REF!</v>
      </c>
      <c r="F24" s="30" t="e">
        <f>IF(A24=0,,VLOOKUP(A24,#REF!,5))</f>
        <v>#REF!</v>
      </c>
      <c r="G24" s="46">
        <v>1.2</v>
      </c>
      <c r="H24" s="22" t="e">
        <f t="shared" ref="H24:H31" si="1">+ROUND(G24*F24,3)</f>
        <v>#REF!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46"/>
      <c r="H25" s="22">
        <f t="shared" si="1"/>
        <v>0</v>
      </c>
      <c r="I25" s="14" t="s">
        <v>65</v>
      </c>
      <c r="J25" s="247" t="s">
        <v>138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46"/>
      <c r="H26" s="22">
        <f t="shared" si="1"/>
        <v>0</v>
      </c>
      <c r="I26" s="17" t="s">
        <v>73</v>
      </c>
      <c r="J26" s="1" t="e" cm="1">
        <f t="array" ref="J26">_xlfn._xlws.FILTER(#REF!,#REF!='APU CAP 5 ITEM- 5.3'!J25,"")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46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46"/>
      <c r="H28" s="22">
        <f t="shared" si="1"/>
        <v>0</v>
      </c>
      <c r="I28" s="17" t="s">
        <v>73</v>
      </c>
      <c r="J28" s="1" t="e" cm="1">
        <f t="array" ref="J28">_xlfn._xlws.FILTER(#REF!,#REF!='APU CAP 5 ITEM- 5.3'!J27,"")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46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46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47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 t="e">
        <f>SUM(H23:H31)</f>
        <v>#REF!</v>
      </c>
    </row>
    <row r="33" spans="1:17" ht="10.5" customHeight="1">
      <c r="A33" s="6"/>
      <c r="B33" s="27"/>
      <c r="C33" s="27"/>
      <c r="D33" s="27"/>
      <c r="E33" s="27"/>
      <c r="F33" s="27"/>
      <c r="G33" s="11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/>
      <c r="B36" s="18" t="str">
        <f>IF(A36=0,"",VLOOKUP(A36,#REF!,2))</f>
        <v/>
      </c>
      <c r="C36" s="33" t="str">
        <f>IF(A36=0,"",VLOOKUP(A36,#REF!,3))</f>
        <v/>
      </c>
      <c r="D36" s="18" t="str">
        <f>IF(A36=0,"",VLOOKUP(A36,#REF!,4))</f>
        <v/>
      </c>
      <c r="E36" s="34"/>
      <c r="F36" s="35"/>
      <c r="G36" s="48">
        <f>IF(A36=0,,VLOOKUP(A36,#REF!,5))</f>
        <v>0</v>
      </c>
      <c r="H36" s="22">
        <f>+ROUND(E36*F36*G36,3)</f>
        <v>0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48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48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48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48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5 ITEM- 5.3'!J39,"")</f>
        <v>#REF!</v>
      </c>
      <c r="K40" s="1" t="e" cm="1">
        <f t="array" ref="K40">_xlfn._xlws.FILTER(#REF!,#REF!='APU CAP 5 ITEM- 5.3'!J39,"")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>
        <f>SUM(H36:H40)</f>
        <v>0</v>
      </c>
    </row>
    <row r="42" spans="1:17" ht="9.6" customHeight="1">
      <c r="A42" s="6"/>
      <c r="B42" s="27"/>
      <c r="C42" s="27"/>
      <c r="D42" s="27"/>
      <c r="E42" s="27"/>
      <c r="F42" s="27"/>
      <c r="G42" s="11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46">
        <v>3.5</v>
      </c>
      <c r="H45" s="22" t="e">
        <f>IF(AND(E45&gt;0,F45&gt;0,G45&gt;0),ROUND(F45/G45,3),0)</f>
        <v>#REF!</v>
      </c>
    </row>
    <row r="46" spans="1:17" ht="15">
      <c r="A46" s="6">
        <v>6</v>
      </c>
      <c r="B46" s="18"/>
      <c r="C46" s="41" t="e">
        <f>IF(A46=0,"",VLOOKUP(A46,#REF!,2))</f>
        <v>#REF!</v>
      </c>
      <c r="D46" s="41" t="e">
        <f>IF(A46=0,"",VLOOKUP(A46,#REF!,3))</f>
        <v>#REF!</v>
      </c>
      <c r="E46" s="40">
        <f>IF(A46=0,,0.85)</f>
        <v>0.85</v>
      </c>
      <c r="F46" s="42" t="e">
        <f>IF(A46=0,"",VLOOKUP(A46,#REF!,6))</f>
        <v>#REF!</v>
      </c>
      <c r="G46" s="46">
        <v>3.5</v>
      </c>
      <c r="H46" s="22" t="e">
        <f t="shared" ref="H46:H48" si="3">IF(AND(E46&gt;0,F46&gt;0,G46&gt;0),ROUND(F46/G46,3),0)</f>
        <v>#REF!</v>
      </c>
    </row>
    <row r="47" spans="1:17" ht="15">
      <c r="A47" s="6"/>
      <c r="B47" s="18"/>
      <c r="C47" s="41"/>
      <c r="D47" s="41"/>
      <c r="E47" s="40">
        <f t="shared" ref="E47:E48" si="4">IF(A47=0,,0.85)</f>
        <v>0</v>
      </c>
      <c r="F47" s="42"/>
      <c r="G47" s="46"/>
      <c r="H47" s="22">
        <f t="shared" si="3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4"/>
        <v>0</v>
      </c>
      <c r="F48" s="42"/>
      <c r="G48" s="49"/>
      <c r="H48" s="22">
        <f t="shared" si="3"/>
        <v>0</v>
      </c>
      <c r="I48" s="1" t="s">
        <v>73</v>
      </c>
      <c r="J48" s="1" t="e" cm="1">
        <f t="array" ref="J48">_xlfn._xlws.FILTER(#REF!,#REF!='APU CAP 5 ITEM- 5.3'!J47,"")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11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A00-000000000000}">
      <formula1>_xlfn.ANCHORARRAY($O$9)</formula1>
    </dataValidation>
    <dataValidation type="list" allowBlank="1" showInputMessage="1" sqref="J25:N25" xr:uid="{00000000-0002-0000-2A00-000001000000}">
      <formula1>_xlfn.ANCHORARRAY($P$24)</formula1>
    </dataValidation>
    <dataValidation type="list" allowBlank="1" showInputMessage="1" sqref="J39:N39" xr:uid="{00000000-0002-0000-2A00-000002000000}">
      <formula1>_xlfn.ANCHORARRAY($Q$36)</formula1>
    </dataValidation>
    <dataValidation type="list" allowBlank="1" showInputMessage="1" sqref="J47:N47" xr:uid="{00000000-0002-0000-2A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Hoja75">
    <tabColor theme="8" tint="0.59999389629810485"/>
    <pageSetUpPr fitToPage="1"/>
  </sheetPr>
  <dimension ref="A1:Q51"/>
  <sheetViews>
    <sheetView view="pageBreakPreview" topLeftCell="A2" zoomScaleNormal="90" workbookViewId="0">
      <selection activeCell="G12" sqref="G12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5 ITEM- 5.4'!J9,"")</f>
        <v>#REF!</v>
      </c>
    </row>
    <row r="11" spans="1:15" ht="15">
      <c r="A11" s="6">
        <v>27</v>
      </c>
      <c r="B11" s="18" t="e">
        <f>IF(A11=0,"",VLOOKUP(A11,#REF!,2))</f>
        <v>#REF!</v>
      </c>
      <c r="C11" s="250" t="e">
        <f>IF(A11=0,"",VLOOKUP(A11,#REF!,3))</f>
        <v>#REF!</v>
      </c>
      <c r="D11" s="251"/>
      <c r="E11" s="19"/>
      <c r="F11" s="20" t="e">
        <f>IF(A11=0,,VLOOKUP(A11,#REF!,5))</f>
        <v>#REF!</v>
      </c>
      <c r="G11" s="21">
        <v>0.1</v>
      </c>
      <c r="H11" s="22" t="e">
        <f>+ROUND(F11*G11,3)</f>
        <v>#REF!</v>
      </c>
    </row>
    <row r="12" spans="1:15" ht="15">
      <c r="A12" s="6"/>
      <c r="B12" s="18" t="str">
        <f>IF(A12=0,"",VLOOKUP(A12,#REF!,2))</f>
        <v/>
      </c>
      <c r="C12" s="250" t="s">
        <v>134</v>
      </c>
      <c r="D12" s="251"/>
      <c r="E12" s="23"/>
      <c r="F12" s="24">
        <f>IF(A12=0,,VLOOKUP(A12,#REF!,5))</f>
        <v>0</v>
      </c>
      <c r="G12" s="21"/>
      <c r="H12" s="22" t="e">
        <f>H49*5%</f>
        <v>#REF!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ref="H13:H18" si="0">+ROUND(F13*G13,3)</f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 t="e">
        <f>SUM(H11:H18)</f>
        <v>#REF!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>
        <v>5</v>
      </c>
      <c r="B23" s="18" t="e">
        <f>IF(A23=0,"",VLOOKUP(A23,#REF!,2))</f>
        <v>#REF!</v>
      </c>
      <c r="C23" s="253" t="e">
        <f>IF(A23=0,"",VLOOKUP(A23,#REF!,3))</f>
        <v>#REF!</v>
      </c>
      <c r="D23" s="254"/>
      <c r="E23" s="29" t="e">
        <f>IF(A23=0,"",VLOOKUP(A23,#REF!,4))</f>
        <v>#REF!</v>
      </c>
      <c r="F23" s="30" t="e">
        <f>IF(A23=0,,VLOOKUP(A23,#REF!,5))</f>
        <v>#REF!</v>
      </c>
      <c r="G23" s="21">
        <v>1.06</v>
      </c>
      <c r="H23" s="22" t="e">
        <f>+ROUND(G23*F23,3)</f>
        <v>#REF!</v>
      </c>
    </row>
    <row r="24" spans="1:16" ht="15">
      <c r="A24" s="6">
        <v>45</v>
      </c>
      <c r="B24" s="18" t="e">
        <f>IF(A24=0,"",VLOOKUP(A24,#REF!,2))</f>
        <v>#REF!</v>
      </c>
      <c r="C24" s="253" t="e">
        <f>IF(A24=0,"",VLOOKUP(A24,#REF!,3))</f>
        <v>#REF!</v>
      </c>
      <c r="D24" s="254"/>
      <c r="E24" s="29" t="e">
        <f>IF(A24=0,"",VLOOKUP(A24,#REF!,4))</f>
        <v>#REF!</v>
      </c>
      <c r="F24" s="30" t="e">
        <f>IF(A24=0,,VLOOKUP(A24,#REF!,5))</f>
        <v>#REF!</v>
      </c>
      <c r="G24" s="21">
        <v>0.05</v>
      </c>
      <c r="H24" s="22" t="e">
        <f t="shared" ref="H24:H31" si="1">+ROUND(G24*F24,3)</f>
        <v>#REF!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5 ITEM- 5.4'!J25,"")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5 ITEM- 5.4'!J27,"")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 t="e">
        <f>SUM(H23:H31)</f>
        <v>#REF!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5 ITEM- 5.4'!J39,"")</f>
        <v>#REF!</v>
      </c>
      <c r="K40" s="1" t="e" cm="1">
        <f t="array" ref="K40">_xlfn._xlws.FILTER(#REF!,#REF!='APU CAP 5 ITEM- 5.4'!J39,"")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>
        <v>115</v>
      </c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5 ITEM- 5.4'!J47,"")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B00-000000000000}">
      <formula1>_xlfn.ANCHORARRAY($O$9)</formula1>
    </dataValidation>
    <dataValidation type="list" allowBlank="1" showInputMessage="1" sqref="J25:N25" xr:uid="{00000000-0002-0000-2B00-000001000000}">
      <formula1>_xlfn.ANCHORARRAY($P$24)</formula1>
    </dataValidation>
    <dataValidation type="list" allowBlank="1" showInputMessage="1" sqref="J39:N39" xr:uid="{00000000-0002-0000-2B00-000002000000}">
      <formula1>_xlfn.ANCHORARRAY($Q$36)</formula1>
    </dataValidation>
    <dataValidation type="list" allowBlank="1" showInputMessage="1" sqref="J47:N47" xr:uid="{00000000-0002-0000-2B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H12" formula="1"/>
  </ignoredError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Hoja76">
    <tabColor theme="8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5 ITEM- 5.5'!J9,"")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5 ITEM- 5.5'!J25,"")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5 ITEM- 5.5'!J27,"")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5 ITEM- 5.5'!J39,"")</f>
        <v>#REF!</v>
      </c>
      <c r="K40" s="1" t="e" cm="1">
        <f t="array" ref="K40">_xlfn._xlws.FILTER(#REF!,#REF!='APU CAP 5 ITEM- 5.5'!J39,"")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5 ITEM- 5.5'!J47,"")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C00-000000000000}">
      <formula1>_xlfn.ANCHORARRAY($O$9)</formula1>
    </dataValidation>
    <dataValidation type="list" allowBlank="1" showInputMessage="1" sqref="J25:N25" xr:uid="{00000000-0002-0000-2C00-000001000000}">
      <formula1>_xlfn.ANCHORARRAY($P$24)</formula1>
    </dataValidation>
    <dataValidation type="list" allowBlank="1" showInputMessage="1" sqref="J39:N39" xr:uid="{00000000-0002-0000-2C00-000002000000}">
      <formula1>_xlfn.ANCHORARRAY($Q$36)</formula1>
    </dataValidation>
    <dataValidation type="list" allowBlank="1" showInputMessage="1" sqref="J47:N47" xr:uid="{00000000-0002-0000-2C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Hoja77">
    <tabColor theme="8" tint="0.59999389629810485"/>
    <pageSetUpPr fitToPage="1"/>
  </sheetPr>
  <dimension ref="A1:Q51"/>
  <sheetViews>
    <sheetView view="pageBreakPreview" topLeftCell="A2" zoomScaleNormal="90" workbookViewId="0">
      <selection activeCell="G26" sqref="G26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5 ITEM- 5.6'!J9,"")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5 ITEM- 5.6'!J25,"")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5 ITEM- 5.6'!J27,"")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5 ITEM- 5.6'!J39,"")</f>
        <v>#REF!</v>
      </c>
      <c r="K40" s="1" t="e" cm="1">
        <f t="array" ref="K40">_xlfn._xlws.FILTER(#REF!,#REF!='APU CAP 5 ITEM- 5.6'!J39,"")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5 ITEM- 5.6'!J47,"")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D00-000000000000}">
      <formula1>_xlfn.ANCHORARRAY($O$9)</formula1>
    </dataValidation>
    <dataValidation type="list" allowBlank="1" showInputMessage="1" sqref="J25:N25" xr:uid="{00000000-0002-0000-2D00-000001000000}">
      <formula1>_xlfn.ANCHORARRAY($P$24)</formula1>
    </dataValidation>
    <dataValidation type="list" allowBlank="1" showInputMessage="1" sqref="J39:N39" xr:uid="{00000000-0002-0000-2D00-000002000000}">
      <formula1>_xlfn.ANCHORARRAY($Q$36)</formula1>
    </dataValidation>
    <dataValidation type="list" allowBlank="1" showInputMessage="1" sqref="J47:N47" xr:uid="{00000000-0002-0000-2D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ignoredErrors>
    <ignoredError sqref="J10" formulaRange="1"/>
  </ignoredError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Hoja79">
    <tabColor theme="5" tint="0.59999389629810485"/>
    <pageSetUpPr fitToPage="1"/>
  </sheetPr>
  <dimension ref="A1:Q51"/>
  <sheetViews>
    <sheetView view="pageBreakPreview" topLeftCell="A2" zoomScaleNormal="90" workbookViewId="0">
      <selection activeCell="G13" sqref="G13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6 ITEM- 6.2'!J9,"")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6 ITEM- 6.2'!J25,"")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6 ITEM- 6.2'!J27,"")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/>
      <c r="B36" s="18" t="str">
        <f>IF(A36=0,"",VLOOKUP(A36,#REF!,2))</f>
        <v/>
      </c>
      <c r="C36" s="33" t="str">
        <f>IF(A36=0,"",VLOOKUP(A36,#REF!,3))</f>
        <v/>
      </c>
      <c r="D36" s="18" t="str">
        <f>IF(A36=0,"",VLOOKUP(A36,#REF!,4))</f>
        <v/>
      </c>
      <c r="E36" s="34"/>
      <c r="F36" s="35"/>
      <c r="G36" s="36">
        <f>IF(A36=0,,VLOOKUP(A36,#REF!,5))</f>
        <v>0</v>
      </c>
      <c r="H36" s="22">
        <f>+ROUND(E36*F36*G36,3)</f>
        <v>0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6 ITEM- 6.2'!J39,"")</f>
        <v>#REF!</v>
      </c>
      <c r="K40" s="1" t="e" cm="1">
        <f t="array" ref="K40">_xlfn._xlws.FILTER(#REF!,#REF!='APU CAP 6 ITEM- 6.2'!J39,"")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>
        <f>SUM(H36:H40)</f>
        <v>0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/>
      <c r="B45" s="18"/>
      <c r="C45" s="39" t="str">
        <f>IF(A45=0,"",VLOOKUP(A45,#REF!,2))</f>
        <v/>
      </c>
      <c r="D45" s="22" t="str">
        <f>IF(A45=0,"",VLOOKUP(A45,#REF!,3))</f>
        <v/>
      </c>
      <c r="E45" s="40">
        <f>IF(A45=0,,0.85)</f>
        <v>0</v>
      </c>
      <c r="F45" s="22" t="str">
        <f>IF(A45=0,"",VLOOKUP(A45,#REF!,6))</f>
        <v/>
      </c>
      <c r="G45" s="21"/>
      <c r="H45" s="22">
        <f>IF(AND(E45&gt;0,F45&gt;0,G45&gt;0),ROUND(F45/G45,3),0)</f>
        <v>0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6 ITEM- 6.2'!J47,"")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>
        <f>ROUND(SUM(H45:H48),0)</f>
        <v>0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>
        <f>+ROUND(H49+H32+H41+H19,0)</f>
        <v>0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E00-000000000000}">
      <formula1>_xlfn.ANCHORARRAY($O$9)</formula1>
    </dataValidation>
    <dataValidation type="list" allowBlank="1" showInputMessage="1" sqref="J25:N25" xr:uid="{00000000-0002-0000-2E00-000001000000}">
      <formula1>_xlfn.ANCHORARRAY($P$24)</formula1>
    </dataValidation>
    <dataValidation type="list" allowBlank="1" showInputMessage="1" sqref="J39:N39" xr:uid="{00000000-0002-0000-2E00-000002000000}">
      <formula1>_xlfn.ANCHORARRAY($Q$36)</formula1>
    </dataValidation>
    <dataValidation type="list" allowBlank="1" showInputMessage="1" sqref="J47:N47" xr:uid="{00000000-0002-0000-2E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Hoja80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6 ITEM- 6.3'!J9,"")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6 ITEM- 6.3'!J25,"")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6 ITEM- 6.3'!J27,"")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6 ITEM- 6.3'!J39,"")</f>
        <v>#REF!</v>
      </c>
      <c r="K40" s="1" t="e" cm="1">
        <f t="array" ref="K40">_xlfn._xlws.FILTER(#REF!,#REF!='APU CAP 6 ITEM- 6.3'!J39,"")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6 ITEM- 6.3'!J47,"")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2F00-000000000000}">
      <formula1>_xlfn.ANCHORARRAY($O$9)</formula1>
    </dataValidation>
    <dataValidation type="list" allowBlank="1" showInputMessage="1" sqref="J25:N25" xr:uid="{00000000-0002-0000-2F00-000001000000}">
      <formula1>_xlfn.ANCHORARRAY($P$24)</formula1>
    </dataValidation>
    <dataValidation type="list" allowBlank="1" showInputMessage="1" sqref="J39:N39" xr:uid="{00000000-0002-0000-2F00-000002000000}">
      <formula1>_xlfn.ANCHORARRAY($Q$36)</formula1>
    </dataValidation>
    <dataValidation type="list" allowBlank="1" showInputMessage="1" sqref="J47:N47" xr:uid="{00000000-0002-0000-2F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Hoja81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6 ITEM- 6.4'!J9,"")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6 ITEM- 6.4'!J25,"")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6 ITEM- 6.4'!J27,"")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6 ITEM- 6.4'!J39,"")</f>
        <v>#REF!</v>
      </c>
      <c r="K40" s="1" t="e" cm="1">
        <f t="array" ref="K40">_xlfn._xlws.FILTER(#REF!,#REF!='APU CAP 6 ITEM- 6.4'!J39,"")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6 ITEM- 6.4'!J47,"")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3000-000000000000}">
      <formula1>_xlfn.ANCHORARRAY($O$9)</formula1>
    </dataValidation>
    <dataValidation type="list" allowBlank="1" showInputMessage="1" sqref="J25:N25" xr:uid="{00000000-0002-0000-3000-000001000000}">
      <formula1>_xlfn.ANCHORARRAY($P$24)</formula1>
    </dataValidation>
    <dataValidation type="list" allowBlank="1" showInputMessage="1" sqref="J39:N39" xr:uid="{00000000-0002-0000-3000-000002000000}">
      <formula1>_xlfn.ANCHORARRAY($Q$36)</formula1>
    </dataValidation>
    <dataValidation type="list" allowBlank="1" showInputMessage="1" sqref="J47:N47" xr:uid="{00000000-0002-0000-30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Hoja82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6 ITEM- 6.5'!J9,"")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6 ITEM- 6.5'!J25,"")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6 ITEM- 6.5'!J27,"")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6 ITEM- 6.5'!J39,"")</f>
        <v>#REF!</v>
      </c>
      <c r="K40" s="1" t="e" cm="1">
        <f t="array" ref="K40">_xlfn._xlws.FILTER(#REF!,#REF!='APU CAP 6 ITEM- 6.5'!J39,"")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6 ITEM- 6.5'!J47,"")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3100-000000000000}">
      <formula1>_xlfn.ANCHORARRAY($O$9)</formula1>
    </dataValidation>
    <dataValidation type="list" allowBlank="1" showInputMessage="1" sqref="J25:N25" xr:uid="{00000000-0002-0000-3100-000001000000}">
      <formula1>_xlfn.ANCHORARRAY($P$24)</formula1>
    </dataValidation>
    <dataValidation type="list" allowBlank="1" showInputMessage="1" sqref="J39:N39" xr:uid="{00000000-0002-0000-3100-000002000000}">
      <formula1>_xlfn.ANCHORARRAY($Q$36)</formula1>
    </dataValidation>
    <dataValidation type="list" allowBlank="1" showInputMessage="1" sqref="J47:N47" xr:uid="{00000000-0002-0000-31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Hoja83">
    <tabColor theme="5" tint="0.59999389629810485"/>
    <pageSetUpPr fitToPage="1"/>
  </sheetPr>
  <dimension ref="A1:Q51"/>
  <sheetViews>
    <sheetView view="pageBreakPreview" topLeftCell="A2" zoomScaleNormal="90" workbookViewId="0">
      <selection activeCell="J19" sqref="J19"/>
    </sheetView>
  </sheetViews>
  <sheetFormatPr baseColWidth="10" defaultColWidth="11.5703125" defaultRowHeight="12.75"/>
  <cols>
    <col min="1" max="1" width="5" style="1" customWidth="1"/>
    <col min="2" max="2" width="9.7109375" style="1" customWidth="1"/>
    <col min="3" max="3" width="27.5703125" style="1" customWidth="1"/>
    <col min="4" max="4" width="12.42578125" style="1" customWidth="1"/>
    <col min="5" max="5" width="9" style="1" customWidth="1"/>
    <col min="6" max="6" width="15.42578125" style="1" customWidth="1"/>
    <col min="7" max="7" width="13.7109375" style="1" customWidth="1"/>
    <col min="8" max="8" width="14.85546875" style="1" customWidth="1"/>
    <col min="9" max="9" width="11.5703125" style="1"/>
    <col min="10" max="10" width="21.7109375" style="1" customWidth="1"/>
    <col min="11" max="11" width="14.7109375" style="1" customWidth="1"/>
    <col min="12" max="12" width="17.42578125" style="1" customWidth="1"/>
    <col min="13" max="13" width="6" style="1" customWidth="1"/>
    <col min="14" max="14" width="11.5703125" style="1"/>
    <col min="15" max="15" width="21.7109375" style="1" hidden="1" customWidth="1"/>
    <col min="16" max="17" width="11.5703125" style="1" hidden="1" customWidth="1"/>
    <col min="18" max="16384" width="11.5703125" style="1"/>
  </cols>
  <sheetData>
    <row r="1" spans="1:15" hidden="1">
      <c r="A1" s="2"/>
      <c r="B1" s="2"/>
      <c r="C1" s="2"/>
      <c r="D1" s="2"/>
      <c r="E1" s="2"/>
      <c r="F1" s="2"/>
      <c r="G1" s="3"/>
      <c r="H1" s="3"/>
    </row>
    <row r="2" spans="1:15" ht="15.75" customHeight="1">
      <c r="A2" s="2"/>
      <c r="B2" s="238" t="s">
        <v>59</v>
      </c>
      <c r="C2" s="239"/>
      <c r="D2" s="239"/>
      <c r="E2" s="239"/>
      <c r="F2" s="239"/>
      <c r="G2" s="259"/>
      <c r="H2" s="259"/>
    </row>
    <row r="3" spans="1:15" ht="51" customHeight="1">
      <c r="A3" s="2"/>
      <c r="B3" s="240" t="str">
        <f>CONCATENATE("PROYECTO: ",'PRESUPUESTO '!E5)</f>
        <v>PROYECTO: RECUPERACION Y CONSERVACIÓN  DE ÁREAS DE IMPORTANCIA ESTRATEGICA DE LA ZONA DE INFLUENCIA DEL COMPLEJO CENAGOSO DE CASCALOA DE MAGANGUÉ, BOLÍVAR</v>
      </c>
      <c r="C3" s="241"/>
      <c r="D3" s="241"/>
      <c r="E3" s="241"/>
      <c r="F3" s="241"/>
      <c r="G3" s="259"/>
      <c r="H3" s="259"/>
    </row>
    <row r="4" spans="1:15" ht="9.75" customHeight="1">
      <c r="A4" s="2"/>
      <c r="B4" s="4"/>
      <c r="C4" s="4"/>
      <c r="D4" s="4"/>
      <c r="E4" s="4"/>
      <c r="F4" s="5"/>
      <c r="G4" s="5"/>
      <c r="H4" s="5"/>
    </row>
    <row r="5" spans="1:15" ht="15">
      <c r="A5" s="6"/>
      <c r="B5" s="242" t="e">
        <f>_xlfn.CONCAT("CAPITULO  ",K5)</f>
        <v>#REF!</v>
      </c>
      <c r="C5" s="243"/>
      <c r="D5" s="244" t="e">
        <f>VLOOKUP(K5,'PRESUPUESTO '!B12:K26,2)</f>
        <v>#REF!</v>
      </c>
      <c r="E5" s="244"/>
      <c r="F5" s="244"/>
      <c r="G5" s="244"/>
      <c r="H5" s="7" t="s">
        <v>60</v>
      </c>
      <c r="J5" s="8" t="s">
        <v>61</v>
      </c>
      <c r="K5" s="8" t="e">
        <f>'PRESUPUESTO '!#REF!</f>
        <v>#REF!</v>
      </c>
      <c r="L5" s="8"/>
    </row>
    <row r="6" spans="1:15" ht="24" customHeight="1">
      <c r="A6" s="6"/>
      <c r="B6" s="242" t="e">
        <f>_xlfn.CONCAT("ÍTEM  ",K6)</f>
        <v>#REF!</v>
      </c>
      <c r="C6" s="243"/>
      <c r="D6" s="245" t="e">
        <f>VLOOKUP(K6,'PRESUPUESTO '!B12:K26,5)</f>
        <v>#REF!</v>
      </c>
      <c r="E6" s="245"/>
      <c r="F6" s="245"/>
      <c r="G6" s="245"/>
      <c r="H6" s="9" t="e">
        <f>VLOOKUP(K6,'PRESUPUESTO '!B12:K26,6)</f>
        <v>#REF!</v>
      </c>
      <c r="J6" s="8" t="s">
        <v>62</v>
      </c>
      <c r="K6" s="8" t="e">
        <f>'PRESUPUESTO '!#REF!</f>
        <v>#REF!</v>
      </c>
      <c r="L6" s="8"/>
      <c r="O6" s="1" t="s">
        <v>63</v>
      </c>
    </row>
    <row r="7" spans="1:15" ht="9.75" customHeight="1">
      <c r="A7" s="2"/>
      <c r="B7" s="4"/>
      <c r="C7" s="4"/>
      <c r="D7" s="4"/>
      <c r="E7" s="4"/>
      <c r="F7" s="5"/>
      <c r="G7" s="5"/>
      <c r="H7" s="5"/>
    </row>
    <row r="8" spans="1:15" ht="3.6" customHeight="1">
      <c r="A8" s="6"/>
      <c r="B8" s="10"/>
      <c r="C8" s="10"/>
      <c r="D8" s="10"/>
      <c r="E8" s="11"/>
      <c r="F8" s="12"/>
      <c r="G8" s="13"/>
      <c r="H8" s="13"/>
    </row>
    <row r="9" spans="1:15" ht="15">
      <c r="A9" s="6"/>
      <c r="B9" s="246" t="s">
        <v>64</v>
      </c>
      <c r="C9" s="246"/>
      <c r="D9" s="246"/>
      <c r="E9" s="246"/>
      <c r="F9" s="246"/>
      <c r="G9" s="246"/>
      <c r="H9" s="246"/>
      <c r="I9" s="14" t="s">
        <v>65</v>
      </c>
      <c r="J9" s="247" t="s">
        <v>66</v>
      </c>
      <c r="K9" s="247"/>
      <c r="L9" s="247"/>
      <c r="M9" s="247"/>
      <c r="N9" s="247"/>
      <c r="O9" s="1" t="e" cm="1">
        <f t="array" ref="O9">_xlfn._xlws.FILTER(#REF!,ISNUMBER(FIND(J9,#REF!)),"NO ENCONTRADO")</f>
        <v>#REF!</v>
      </c>
    </row>
    <row r="10" spans="1:15" ht="15">
      <c r="A10" s="6"/>
      <c r="B10" s="15" t="s">
        <v>67</v>
      </c>
      <c r="C10" s="248" t="s">
        <v>68</v>
      </c>
      <c r="D10" s="249"/>
      <c r="E10" s="15" t="s">
        <v>69</v>
      </c>
      <c r="F10" s="15" t="s">
        <v>70</v>
      </c>
      <c r="G10" s="16" t="s">
        <v>71</v>
      </c>
      <c r="H10" s="16" t="s">
        <v>72</v>
      </c>
      <c r="I10" s="17" t="s">
        <v>73</v>
      </c>
      <c r="J10" s="1" t="e" cm="1">
        <f t="array" ref="J10">_xlfn._xlws.FILTER(#REF!,#REF!='APU CAP 6 ITEM- 6.6'!J9,"")</f>
        <v>#REF!</v>
      </c>
    </row>
    <row r="11" spans="1:15" ht="15">
      <c r="A11" s="6"/>
      <c r="B11" s="18" t="str">
        <f>IF(A11=0,"",VLOOKUP(A11,#REF!,2))</f>
        <v/>
      </c>
      <c r="C11" s="250" t="str">
        <f>IF(A11=0,"",VLOOKUP(A11,#REF!,3))</f>
        <v/>
      </c>
      <c r="D11" s="251"/>
      <c r="E11" s="19"/>
      <c r="F11" s="20">
        <f>IF(A11=0,,VLOOKUP(A11,#REF!,5))</f>
        <v>0</v>
      </c>
      <c r="G11" s="21"/>
      <c r="H11" s="22">
        <f>+ROUND(F11*G11,3)</f>
        <v>0</v>
      </c>
    </row>
    <row r="12" spans="1:15" ht="15">
      <c r="A12" s="6"/>
      <c r="B12" s="18" t="str">
        <f>IF(A12=0,"",VLOOKUP(A12,#REF!,2))</f>
        <v/>
      </c>
      <c r="C12" s="250" t="str">
        <f>IF(A12=0,"",VLOOKUP(A12,#REF!,3))</f>
        <v/>
      </c>
      <c r="D12" s="251"/>
      <c r="E12" s="23"/>
      <c r="F12" s="24">
        <f>IF(A12=0,,VLOOKUP(A12,#REF!,5))</f>
        <v>0</v>
      </c>
      <c r="G12" s="21"/>
      <c r="H12" s="22">
        <f t="shared" ref="H12:H18" si="0">+ROUND(F12*G12,3)</f>
        <v>0</v>
      </c>
    </row>
    <row r="13" spans="1:15" ht="15">
      <c r="A13" s="6"/>
      <c r="B13" s="18" t="str">
        <f>IF(A13=0,"",VLOOKUP(A13,#REF!,2))</f>
        <v/>
      </c>
      <c r="C13" s="250" t="str">
        <f>IF(A13=0,"",VLOOKUP(A13,#REF!,3))</f>
        <v/>
      </c>
      <c r="D13" s="251"/>
      <c r="E13" s="23"/>
      <c r="F13" s="24">
        <f>IF(A13=0,,VLOOKUP(A13,#REF!,5))</f>
        <v>0</v>
      </c>
      <c r="G13" s="21"/>
      <c r="H13" s="22">
        <f t="shared" si="0"/>
        <v>0</v>
      </c>
    </row>
    <row r="14" spans="1:15" ht="15">
      <c r="A14" s="6"/>
      <c r="B14" s="18" t="str">
        <f>IF(A14=0,"",VLOOKUP(A14,#REF!,2))</f>
        <v/>
      </c>
      <c r="C14" s="250" t="str">
        <f>IF(A14=0,"",VLOOKUP(A14,#REF!,3))</f>
        <v/>
      </c>
      <c r="D14" s="251"/>
      <c r="E14" s="23"/>
      <c r="F14" s="24">
        <f>IF(A14=0,,VLOOKUP(A14,#REF!,5))</f>
        <v>0</v>
      </c>
      <c r="G14" s="21"/>
      <c r="H14" s="22">
        <f t="shared" si="0"/>
        <v>0</v>
      </c>
    </row>
    <row r="15" spans="1:15" ht="15">
      <c r="A15" s="6"/>
      <c r="B15" s="18" t="str">
        <f>IF(A15=0,"",VLOOKUP(A15,#REF!,2))</f>
        <v/>
      </c>
      <c r="C15" s="250" t="str">
        <f>IF(A15=0,"",VLOOKUP(A15,#REF!,3))</f>
        <v/>
      </c>
      <c r="D15" s="251"/>
      <c r="E15" s="23"/>
      <c r="F15" s="24">
        <f>IF(A15=0,,VLOOKUP(A15,#REF!,5))</f>
        <v>0</v>
      </c>
      <c r="G15" s="21"/>
      <c r="H15" s="22">
        <f t="shared" si="0"/>
        <v>0</v>
      </c>
    </row>
    <row r="16" spans="1:15" ht="15">
      <c r="A16" s="6"/>
      <c r="B16" s="18" t="str">
        <f>IF(A16=0,"",VLOOKUP(A16,#REF!,2))</f>
        <v/>
      </c>
      <c r="C16" s="250" t="str">
        <f>IF(A16=0,"",VLOOKUP(A16,#REF!,3))</f>
        <v/>
      </c>
      <c r="D16" s="251"/>
      <c r="E16" s="23"/>
      <c r="F16" s="24">
        <f>IF(A16=0,,VLOOKUP(A16,#REF!,5))</f>
        <v>0</v>
      </c>
      <c r="G16" s="21"/>
      <c r="H16" s="22">
        <f t="shared" si="0"/>
        <v>0</v>
      </c>
    </row>
    <row r="17" spans="1:16" ht="15">
      <c r="A17" s="6"/>
      <c r="B17" s="18" t="str">
        <f>IF(A17=0,"",VLOOKUP(A17,#REF!,2))</f>
        <v/>
      </c>
      <c r="C17" s="250" t="str">
        <f>IF(A17=0,"",VLOOKUP(A17,#REF!,3))</f>
        <v/>
      </c>
      <c r="D17" s="251"/>
      <c r="E17" s="23"/>
      <c r="F17" s="24">
        <f>IF(A17=0,,VLOOKUP(A17,#REF!,5))</f>
        <v>0</v>
      </c>
      <c r="G17" s="21"/>
      <c r="H17" s="22">
        <f t="shared" si="0"/>
        <v>0</v>
      </c>
    </row>
    <row r="18" spans="1:16" ht="15">
      <c r="A18" s="6"/>
      <c r="B18" s="18" t="str">
        <f>IF(A18=0,"",VLOOKUP(A18,#REF!,2))</f>
        <v/>
      </c>
      <c r="C18" s="250" t="str">
        <f>IF(A18=0,"",VLOOKUP(A18,#REF!,3))</f>
        <v/>
      </c>
      <c r="D18" s="251"/>
      <c r="E18" s="23"/>
      <c r="F18" s="24">
        <f>IF(A18=0,,VLOOKUP(A18,#REF!,5))</f>
        <v>0</v>
      </c>
      <c r="G18" s="21"/>
      <c r="H18" s="22">
        <f t="shared" si="0"/>
        <v>0</v>
      </c>
    </row>
    <row r="19" spans="1:16" ht="15">
      <c r="A19" s="6"/>
      <c r="B19" s="252" t="s">
        <v>74</v>
      </c>
      <c r="C19" s="252"/>
      <c r="D19" s="252"/>
      <c r="E19" s="252"/>
      <c r="F19" s="252"/>
      <c r="G19" s="252"/>
      <c r="H19" s="25">
        <f>SUM(H11:H18)</f>
        <v>0</v>
      </c>
    </row>
    <row r="20" spans="1:16" ht="9" customHeight="1">
      <c r="A20" s="6"/>
      <c r="B20" s="26"/>
      <c r="C20" s="26"/>
      <c r="D20" s="26"/>
      <c r="E20" s="26"/>
      <c r="F20" s="27"/>
      <c r="G20" s="27"/>
      <c r="H20" s="28"/>
    </row>
    <row r="21" spans="1:16" ht="14.45" customHeight="1">
      <c r="A21" s="6"/>
      <c r="B21" s="246" t="s">
        <v>75</v>
      </c>
      <c r="C21" s="246"/>
      <c r="D21" s="246"/>
      <c r="E21" s="246"/>
      <c r="F21" s="246"/>
      <c r="G21" s="246"/>
      <c r="H21" s="246"/>
      <c r="J21" s="8"/>
      <c r="K21" s="8"/>
      <c r="L21" s="8"/>
      <c r="P21" s="1" t="s">
        <v>76</v>
      </c>
    </row>
    <row r="22" spans="1:16" ht="15">
      <c r="A22" s="6"/>
      <c r="B22" s="15" t="s">
        <v>77</v>
      </c>
      <c r="C22" s="248" t="s">
        <v>68</v>
      </c>
      <c r="D22" s="249"/>
      <c r="E22" s="15" t="s">
        <v>6</v>
      </c>
      <c r="F22" s="15" t="s">
        <v>72</v>
      </c>
      <c r="G22" s="16" t="s">
        <v>9</v>
      </c>
      <c r="H22" s="16" t="s">
        <v>72</v>
      </c>
      <c r="J22" s="8"/>
      <c r="K22" s="8"/>
      <c r="L22" s="8"/>
    </row>
    <row r="23" spans="1:16" ht="15">
      <c r="A23" s="6"/>
      <c r="B23" s="18" t="str">
        <f>IF(A23=0,"",VLOOKUP(A23,#REF!,2))</f>
        <v/>
      </c>
      <c r="C23" s="253" t="str">
        <f>IF(A23=0,"",VLOOKUP(A23,#REF!,3))</f>
        <v/>
      </c>
      <c r="D23" s="254"/>
      <c r="E23" s="29" t="str">
        <f>IF(A23=0,"",VLOOKUP(A23,#REF!,4))</f>
        <v/>
      </c>
      <c r="F23" s="30">
        <f>IF(A23=0,,VLOOKUP(A23,#REF!,5))</f>
        <v>0</v>
      </c>
      <c r="G23" s="21"/>
      <c r="H23" s="22">
        <f>+ROUND(G23*F23,3)</f>
        <v>0</v>
      </c>
    </row>
    <row r="24" spans="1:16" ht="15">
      <c r="A24" s="6"/>
      <c r="B24" s="18" t="str">
        <f>IF(A24=0,"",VLOOKUP(A24,#REF!,2))</f>
        <v/>
      </c>
      <c r="C24" s="253" t="str">
        <f>IF(A24=0,"",VLOOKUP(A24,#REF!,3))</f>
        <v/>
      </c>
      <c r="D24" s="254"/>
      <c r="E24" s="29" t="str">
        <f>IF(A24=0,"",VLOOKUP(A24,#REF!,4))</f>
        <v/>
      </c>
      <c r="F24" s="30">
        <f>IF(A24=0,,VLOOKUP(A24,#REF!,5))</f>
        <v>0</v>
      </c>
      <c r="G24" s="21"/>
      <c r="H24" s="22">
        <f t="shared" ref="H24:H31" si="1">+ROUND(G24*F24,3)</f>
        <v>0</v>
      </c>
      <c r="P24" s="1" t="e" cm="1">
        <f t="array" ref="P24">_xlfn._xlws.FILTER(#REF!,ISNUMBER(FIND(J25,#REF!)),"NO ENCONTRADO")</f>
        <v>#REF!</v>
      </c>
    </row>
    <row r="25" spans="1:16" ht="15">
      <c r="A25" s="6"/>
      <c r="B25" s="18" t="str">
        <f>IF(A25=0,"",VLOOKUP(A25,#REF!,2))</f>
        <v/>
      </c>
      <c r="C25" s="253" t="str">
        <f>IF(A25=0,"",VLOOKUP(A25,#REF!,3))</f>
        <v/>
      </c>
      <c r="D25" s="254"/>
      <c r="E25" s="29" t="str">
        <f>IF(A25=0,"",VLOOKUP(A25,#REF!,4))</f>
        <v/>
      </c>
      <c r="F25" s="30">
        <f>IF(A25=0,,VLOOKUP(A25,#REF!,5))</f>
        <v>0</v>
      </c>
      <c r="G25" s="21"/>
      <c r="H25" s="22">
        <f t="shared" si="1"/>
        <v>0</v>
      </c>
      <c r="I25" s="14" t="s">
        <v>65</v>
      </c>
      <c r="J25" s="247" t="s">
        <v>78</v>
      </c>
      <c r="K25" s="247"/>
      <c r="L25" s="247"/>
      <c r="M25" s="247"/>
      <c r="N25" s="247"/>
    </row>
    <row r="26" spans="1:16" ht="15">
      <c r="A26" s="6"/>
      <c r="B26" s="18" t="str">
        <f>IF(A26=0,"",VLOOKUP(A26,#REF!,2))</f>
        <v/>
      </c>
      <c r="C26" s="253" t="str">
        <f>IF(A26=0,"",VLOOKUP(A26,#REF!,3))</f>
        <v/>
      </c>
      <c r="D26" s="254"/>
      <c r="E26" s="29" t="str">
        <f>IF(A26=0,"",VLOOKUP(A26,#REF!,4))</f>
        <v/>
      </c>
      <c r="F26" s="30">
        <f>IF(A26=0,,VLOOKUP(A26,#REF!,5))</f>
        <v>0</v>
      </c>
      <c r="G26" s="21"/>
      <c r="H26" s="22">
        <f t="shared" si="1"/>
        <v>0</v>
      </c>
      <c r="I26" s="17" t="s">
        <v>73</v>
      </c>
      <c r="J26" s="1" t="e" cm="1">
        <f t="array" ref="J26">_xlfn._xlws.FILTER(#REF!,#REF!='APU CAP 6 ITEM- 6.6'!J25,"")</f>
        <v>#REF!</v>
      </c>
    </row>
    <row r="27" spans="1:16" ht="15">
      <c r="A27" s="6"/>
      <c r="B27" s="18" t="str">
        <f>IF(A27=0,"",VLOOKUP(A27,#REF!,2))</f>
        <v/>
      </c>
      <c r="C27" s="253" t="str">
        <f>IF(A27=0,"",VLOOKUP(A27,#REF!,3))</f>
        <v/>
      </c>
      <c r="D27" s="254"/>
      <c r="E27" s="29" t="str">
        <f>IF(A27=0,"",VLOOKUP(A27,#REF!,4))</f>
        <v/>
      </c>
      <c r="F27" s="30">
        <f>IF(A27=0,,VLOOKUP(A27,#REF!,5))</f>
        <v>0</v>
      </c>
      <c r="G27" s="21"/>
      <c r="H27" s="22">
        <f t="shared" si="1"/>
        <v>0</v>
      </c>
    </row>
    <row r="28" spans="1:16" ht="15">
      <c r="A28" s="6"/>
      <c r="B28" s="18" t="str">
        <f>IF(A28=0,"",VLOOKUP(A28,#REF!,2))</f>
        <v/>
      </c>
      <c r="C28" s="253" t="str">
        <f>IF(A28=0,"",VLOOKUP(A28,#REF!,3))</f>
        <v/>
      </c>
      <c r="D28" s="254"/>
      <c r="E28" s="29" t="str">
        <f>IF(A28=0,"",VLOOKUP(A28,#REF!,4))</f>
        <v/>
      </c>
      <c r="F28" s="30">
        <f>IF(A28=0,,VLOOKUP(A28,#REF!,5))</f>
        <v>0</v>
      </c>
      <c r="G28" s="21"/>
      <c r="H28" s="22">
        <f t="shared" si="1"/>
        <v>0</v>
      </c>
      <c r="I28" s="17" t="s">
        <v>73</v>
      </c>
      <c r="J28" s="1" t="e" cm="1">
        <f t="array" ref="J28">_xlfn._xlws.FILTER(#REF!,#REF!='APU CAP 6 ITEM- 6.6'!J27,"")</f>
        <v>#REF!</v>
      </c>
    </row>
    <row r="29" spans="1:16" ht="15">
      <c r="A29" s="6"/>
      <c r="B29" s="18" t="str">
        <f>IF(A29=0,"",VLOOKUP(A29,#REF!,2))</f>
        <v/>
      </c>
      <c r="C29" s="253" t="str">
        <f>IF(A29=0,"",VLOOKUP(A29,#REF!,3))</f>
        <v/>
      </c>
      <c r="D29" s="254"/>
      <c r="E29" s="29" t="str">
        <f>IF(A29=0,"",VLOOKUP(A29,#REF!,4))</f>
        <v/>
      </c>
      <c r="F29" s="30">
        <f>IF(A29=0,,VLOOKUP(A29,#REF!,5))</f>
        <v>0</v>
      </c>
      <c r="G29" s="21"/>
      <c r="H29" s="22">
        <f t="shared" si="1"/>
        <v>0</v>
      </c>
    </row>
    <row r="30" spans="1:16" ht="15">
      <c r="A30" s="6"/>
      <c r="B30" s="18" t="str">
        <f>IF(A30=0,"",VLOOKUP(A30,#REF!,2))</f>
        <v/>
      </c>
      <c r="C30" s="253" t="str">
        <f>IF(A30=0,"",VLOOKUP(A30,#REF!,3))</f>
        <v/>
      </c>
      <c r="D30" s="254"/>
      <c r="E30" s="29" t="str">
        <f>IF(A30=0,"",VLOOKUP(A30,#REF!,4))</f>
        <v/>
      </c>
      <c r="F30" s="30">
        <f>IF(A30=0,,VLOOKUP(A30,#REF!,5))</f>
        <v>0</v>
      </c>
      <c r="G30" s="21"/>
      <c r="H30" s="22">
        <f t="shared" si="1"/>
        <v>0</v>
      </c>
    </row>
    <row r="31" spans="1:16" ht="15">
      <c r="A31" s="6"/>
      <c r="B31" s="18" t="str">
        <f>IF(A31=0,"",VLOOKUP(A31,#REF!,2))</f>
        <v/>
      </c>
      <c r="C31" s="253" t="str">
        <f>IF(A31=0,"",VLOOKUP(A31,#REF!,3))</f>
        <v/>
      </c>
      <c r="D31" s="254"/>
      <c r="E31" s="29" t="str">
        <f>IF(A31=0,"",VLOOKUP(A31,#REF!,4))</f>
        <v/>
      </c>
      <c r="F31" s="30">
        <f>IF(A31=0,,VLOOKUP(A31,#REF!,5))</f>
        <v>0</v>
      </c>
      <c r="G31" s="31"/>
      <c r="H31" s="22">
        <f t="shared" si="1"/>
        <v>0</v>
      </c>
    </row>
    <row r="32" spans="1:16" ht="15">
      <c r="A32" s="6"/>
      <c r="B32" s="252" t="s">
        <v>79</v>
      </c>
      <c r="C32" s="252"/>
      <c r="D32" s="252"/>
      <c r="E32" s="252"/>
      <c r="F32" s="252"/>
      <c r="G32" s="252"/>
      <c r="H32" s="25">
        <f>SUM(H23:H31)</f>
        <v>0</v>
      </c>
    </row>
    <row r="33" spans="1:17" ht="10.5" customHeight="1">
      <c r="A33" s="6"/>
      <c r="B33" s="27"/>
      <c r="C33" s="27"/>
      <c r="D33" s="27"/>
      <c r="E33" s="27"/>
      <c r="F33" s="27"/>
      <c r="G33" s="27"/>
      <c r="H33" s="28"/>
      <c r="Q33" s="1" t="s">
        <v>76</v>
      </c>
    </row>
    <row r="34" spans="1:17" ht="14.45" customHeight="1">
      <c r="A34" s="6"/>
      <c r="B34" s="246" t="s">
        <v>80</v>
      </c>
      <c r="C34" s="246"/>
      <c r="D34" s="246"/>
      <c r="E34" s="246"/>
      <c r="F34" s="246"/>
      <c r="G34" s="246"/>
      <c r="H34" s="246"/>
      <c r="J34" s="8"/>
      <c r="K34" s="8"/>
      <c r="L34" s="8"/>
    </row>
    <row r="35" spans="1:17" ht="15">
      <c r="A35" s="6"/>
      <c r="B35" s="15" t="s">
        <v>77</v>
      </c>
      <c r="C35" s="32" t="s">
        <v>68</v>
      </c>
      <c r="D35" s="15" t="s">
        <v>6</v>
      </c>
      <c r="E35" s="15" t="s">
        <v>81</v>
      </c>
      <c r="F35" s="15" t="s">
        <v>82</v>
      </c>
      <c r="G35" s="16" t="s">
        <v>83</v>
      </c>
      <c r="H35" s="16" t="s">
        <v>72</v>
      </c>
      <c r="J35" s="8"/>
      <c r="K35" s="8"/>
      <c r="L35" s="8"/>
    </row>
    <row r="36" spans="1:17" ht="15">
      <c r="A36" s="6">
        <v>1</v>
      </c>
      <c r="B36" s="18" t="e">
        <f>IF(A36=0,"",VLOOKUP(A36,#REF!,2))</f>
        <v>#REF!</v>
      </c>
      <c r="C36" s="33" t="e">
        <f>IF(A36=0,"",VLOOKUP(A36,#REF!,3))</f>
        <v>#REF!</v>
      </c>
      <c r="D36" s="18" t="e">
        <f>IF(A36=0,"",VLOOKUP(A36,#REF!,4))</f>
        <v>#REF!</v>
      </c>
      <c r="E36" s="34"/>
      <c r="F36" s="35"/>
      <c r="G36" s="36" t="e">
        <f>IF(A36=0,,VLOOKUP(A36,#REF!,5))</f>
        <v>#REF!</v>
      </c>
      <c r="H36" s="22" t="e">
        <f>+ROUND(E36*F36*G36,3)</f>
        <v>#REF!</v>
      </c>
      <c r="Q36" s="1" t="e" cm="1">
        <f t="array" ref="Q36">_xlfn._xlws.FILTER(#REF!,ISNUMBER(FIND(J39,#REF!)),"NO ENCONTRADO")</f>
        <v>#REF!</v>
      </c>
    </row>
    <row r="37" spans="1:17" ht="15">
      <c r="A37" s="6"/>
      <c r="B37" s="18" t="str">
        <f>IF(A37=0,"",VLOOKUP(A37,#REF!,2))</f>
        <v/>
      </c>
      <c r="C37" s="33" t="str">
        <f>IF(A37=0,"",VLOOKUP(A37,#REF!,3))</f>
        <v/>
      </c>
      <c r="D37" s="18" t="str">
        <f>IF(A37=0,"",VLOOKUP(A37,#REF!,4))</f>
        <v/>
      </c>
      <c r="E37" s="34"/>
      <c r="F37" s="35"/>
      <c r="G37" s="36">
        <f>IF(A37=0,,VLOOKUP(A37,#REF!,5))</f>
        <v>0</v>
      </c>
      <c r="H37" s="22">
        <f t="shared" ref="H37:H40" si="2">+ROUND(E37*F37*G37,3)</f>
        <v>0</v>
      </c>
    </row>
    <row r="38" spans="1:17" ht="15">
      <c r="A38" s="6"/>
      <c r="B38" s="18" t="str">
        <f>IF(A38=0,"",VLOOKUP(A38,#REF!,2))</f>
        <v/>
      </c>
      <c r="C38" s="33" t="str">
        <f>IF(A38=0,"",VLOOKUP(A38,#REF!,3))</f>
        <v/>
      </c>
      <c r="D38" s="18" t="str">
        <f>IF(A38=0,"",VLOOKUP(A38,#REF!,4))</f>
        <v/>
      </c>
      <c r="E38" s="34"/>
      <c r="F38" s="35"/>
      <c r="G38" s="36">
        <f>IF(A38=0,,VLOOKUP(A38,#REF!,5))</f>
        <v>0</v>
      </c>
      <c r="H38" s="22">
        <f t="shared" si="2"/>
        <v>0</v>
      </c>
    </row>
    <row r="39" spans="1:17" ht="15">
      <c r="A39" s="6"/>
      <c r="B39" s="18" t="str">
        <f>IF(A39=0,"",VLOOKUP(A39,#REF!,2))</f>
        <v/>
      </c>
      <c r="C39" s="33" t="str">
        <f>IF(A39=0,"",VLOOKUP(A39,#REF!,3))</f>
        <v/>
      </c>
      <c r="D39" s="18" t="str">
        <f>IF(A39=0,"",VLOOKUP(A39,#REF!,4))</f>
        <v/>
      </c>
      <c r="E39" s="34"/>
      <c r="F39" s="35"/>
      <c r="G39" s="36">
        <f>IF(A39=0,,VLOOKUP(A39,#REF!,5))</f>
        <v>0</v>
      </c>
      <c r="H39" s="22">
        <f t="shared" si="2"/>
        <v>0</v>
      </c>
      <c r="I39" s="14" t="s">
        <v>65</v>
      </c>
      <c r="J39" s="247" t="s">
        <v>84</v>
      </c>
      <c r="K39" s="247"/>
      <c r="L39" s="247"/>
      <c r="M39" s="247"/>
      <c r="N39" s="247"/>
    </row>
    <row r="40" spans="1:17" ht="15">
      <c r="A40" s="6"/>
      <c r="B40" s="18" t="str">
        <f>IF(A40=0,"",VLOOKUP(A40,#REF!,2))</f>
        <v/>
      </c>
      <c r="C40" s="33" t="str">
        <f>IF(A40=0,"",VLOOKUP(A40,#REF!,3))</f>
        <v/>
      </c>
      <c r="D40" s="18" t="str">
        <f>IF(A40=0,"",VLOOKUP(A40,#REF!,4))</f>
        <v/>
      </c>
      <c r="E40" s="34"/>
      <c r="F40" s="35"/>
      <c r="G40" s="36">
        <f>IF(A40=0,,VLOOKUP(A40,#REF!,5))</f>
        <v>0</v>
      </c>
      <c r="H40" s="22">
        <f t="shared" si="2"/>
        <v>0</v>
      </c>
      <c r="I40" s="17" t="s">
        <v>73</v>
      </c>
      <c r="J40" s="1" t="e" cm="1">
        <f t="array" ref="J40">_xlfn._xlws.FILTER(#REF!,#REF!='APU CAP 6 ITEM- 6.6'!J39,"")</f>
        <v>#REF!</v>
      </c>
      <c r="K40" s="1" t="e" cm="1">
        <f t="array" ref="K40">_xlfn._xlws.FILTER(#REF!,#REF!='APU CAP 6 ITEM- 6.6'!J39,"")</f>
        <v>#REF!</v>
      </c>
    </row>
    <row r="41" spans="1:17" ht="15">
      <c r="A41" s="6"/>
      <c r="B41" s="252" t="s">
        <v>85</v>
      </c>
      <c r="C41" s="252"/>
      <c r="D41" s="252"/>
      <c r="E41" s="252"/>
      <c r="F41" s="252"/>
      <c r="G41" s="252"/>
      <c r="H41" s="37" t="e">
        <f>SUM(H36:H40)</f>
        <v>#REF!</v>
      </c>
    </row>
    <row r="42" spans="1:17" ht="9.6" customHeight="1">
      <c r="A42" s="6"/>
      <c r="B42" s="27"/>
      <c r="C42" s="27"/>
      <c r="D42" s="27"/>
      <c r="E42" s="27"/>
      <c r="F42" s="27"/>
      <c r="G42" s="27"/>
      <c r="H42" s="38"/>
    </row>
    <row r="43" spans="1:17" ht="14.45" customHeight="1">
      <c r="A43" s="6"/>
      <c r="B43" s="255" t="s">
        <v>86</v>
      </c>
      <c r="C43" s="256"/>
      <c r="D43" s="256"/>
      <c r="E43" s="256"/>
      <c r="F43" s="256"/>
      <c r="G43" s="256"/>
      <c r="H43" s="257"/>
    </row>
    <row r="44" spans="1:17" ht="15">
      <c r="A44" s="6"/>
      <c r="B44" s="32" t="s">
        <v>77</v>
      </c>
      <c r="C44" s="32" t="s">
        <v>68</v>
      </c>
      <c r="D44" s="15" t="s">
        <v>87</v>
      </c>
      <c r="E44" s="15" t="s">
        <v>88</v>
      </c>
      <c r="F44" s="15" t="s">
        <v>89</v>
      </c>
      <c r="G44" s="16" t="s">
        <v>71</v>
      </c>
      <c r="H44" s="16" t="s">
        <v>72</v>
      </c>
    </row>
    <row r="45" spans="1:17" ht="15">
      <c r="A45" s="6">
        <v>2</v>
      </c>
      <c r="B45" s="18"/>
      <c r="C45" s="39" t="e">
        <f>IF(A45=0,"",VLOOKUP(A45,#REF!,2))</f>
        <v>#REF!</v>
      </c>
      <c r="D45" s="22" t="e">
        <f>IF(A45=0,"",VLOOKUP(A45,#REF!,3))</f>
        <v>#REF!</v>
      </c>
      <c r="E45" s="40">
        <f>IF(A45=0,,0.85)</f>
        <v>0.85</v>
      </c>
      <c r="F45" s="22" t="e">
        <f>IF(A45=0,"",VLOOKUP(A45,#REF!,6))</f>
        <v>#REF!</v>
      </c>
      <c r="G45" s="21"/>
      <c r="H45" s="22" t="e">
        <f>IF(AND(E45&gt;0,F45&gt;0,G45&gt;0),ROUND(F45/G45,3),0)</f>
        <v>#REF!</v>
      </c>
    </row>
    <row r="46" spans="1:17" ht="15">
      <c r="A46" s="6"/>
      <c r="B46" s="18"/>
      <c r="C46" s="41"/>
      <c r="D46" s="41"/>
      <c r="E46" s="40">
        <f t="shared" ref="E46:E48" si="3">IF(A46=0,,0.85)</f>
        <v>0</v>
      </c>
      <c r="F46" s="42"/>
      <c r="G46" s="22"/>
      <c r="H46" s="22">
        <f t="shared" ref="H46:H48" si="4">IF(AND(E46&gt;0,F46&gt;0,G46&gt;0),ROUND(F46/G46,3),0)</f>
        <v>0</v>
      </c>
    </row>
    <row r="47" spans="1:17" ht="15">
      <c r="A47" s="6"/>
      <c r="B47" s="18"/>
      <c r="C47" s="41"/>
      <c r="D47" s="41"/>
      <c r="E47" s="40">
        <f t="shared" si="3"/>
        <v>0</v>
      </c>
      <c r="F47" s="42"/>
      <c r="G47" s="22"/>
      <c r="H47" s="22">
        <f t="shared" si="4"/>
        <v>0</v>
      </c>
      <c r="I47" s="1" t="s">
        <v>65</v>
      </c>
      <c r="J47" s="247" t="s">
        <v>90</v>
      </c>
      <c r="K47" s="247"/>
      <c r="L47" s="247"/>
      <c r="M47" s="247"/>
      <c r="N47" s="247"/>
    </row>
    <row r="48" spans="1:17" ht="15">
      <c r="A48" s="6"/>
      <c r="B48" s="18"/>
      <c r="C48" s="41"/>
      <c r="D48" s="41"/>
      <c r="E48" s="40">
        <f t="shared" si="3"/>
        <v>0</v>
      </c>
      <c r="F48" s="42"/>
      <c r="G48" s="22"/>
      <c r="H48" s="22">
        <f t="shared" si="4"/>
        <v>0</v>
      </c>
      <c r="I48" s="1" t="s">
        <v>73</v>
      </c>
      <c r="J48" s="1" t="e" cm="1">
        <f t="array" ref="J48">_xlfn._xlws.FILTER(#REF!,#REF!='APU CAP 6 ITEM- 6.6'!J47,"")</f>
        <v>#REF!</v>
      </c>
    </row>
    <row r="49" spans="1:9" ht="15">
      <c r="A49" s="6"/>
      <c r="B49" s="252" t="s">
        <v>91</v>
      </c>
      <c r="C49" s="252"/>
      <c r="D49" s="252"/>
      <c r="E49" s="252"/>
      <c r="F49" s="252"/>
      <c r="G49" s="252"/>
      <c r="H49" s="25" t="e">
        <f>ROUND(SUM(H45:H48),0)</f>
        <v>#REF!</v>
      </c>
    </row>
    <row r="50" spans="1:9" ht="15">
      <c r="A50" s="6"/>
      <c r="B50" s="27"/>
      <c r="C50" s="27"/>
      <c r="D50" s="27"/>
      <c r="E50" s="27"/>
      <c r="F50" s="27"/>
      <c r="G50" s="27"/>
      <c r="H50" s="28"/>
      <c r="I50" s="43"/>
    </row>
    <row r="51" spans="1:9" ht="15">
      <c r="A51" s="6"/>
      <c r="B51" s="258" t="s">
        <v>92</v>
      </c>
      <c r="C51" s="258"/>
      <c r="D51" s="258"/>
      <c r="E51" s="258"/>
      <c r="F51" s="258"/>
      <c r="G51" s="258"/>
      <c r="H51" s="44" t="e">
        <f>+ROUND(H49+H32+H41+H19,0)</f>
        <v>#REF!</v>
      </c>
    </row>
  </sheetData>
  <mergeCells count="39">
    <mergeCell ref="B49:G49"/>
    <mergeCell ref="B51:G51"/>
    <mergeCell ref="G2:H3"/>
    <mergeCell ref="B34:H34"/>
    <mergeCell ref="J39:N39"/>
    <mergeCell ref="B41:G41"/>
    <mergeCell ref="B43:H43"/>
    <mergeCell ref="J47:N47"/>
    <mergeCell ref="C28:D28"/>
    <mergeCell ref="C29:D29"/>
    <mergeCell ref="C30:D30"/>
    <mergeCell ref="C31:D31"/>
    <mergeCell ref="B32:G32"/>
    <mergeCell ref="C24:D24"/>
    <mergeCell ref="C25:D25"/>
    <mergeCell ref="J25:N25"/>
    <mergeCell ref="C26:D26"/>
    <mergeCell ref="C27:D27"/>
    <mergeCell ref="C18:D18"/>
    <mergeCell ref="B19:G19"/>
    <mergeCell ref="B21:H21"/>
    <mergeCell ref="C22:D22"/>
    <mergeCell ref="C23:D23"/>
    <mergeCell ref="C13:D13"/>
    <mergeCell ref="C14:D14"/>
    <mergeCell ref="C15:D15"/>
    <mergeCell ref="C16:D16"/>
    <mergeCell ref="C17:D17"/>
    <mergeCell ref="B9:H9"/>
    <mergeCell ref="J9:N9"/>
    <mergeCell ref="C10:D10"/>
    <mergeCell ref="C11:D11"/>
    <mergeCell ref="C12:D12"/>
    <mergeCell ref="B2:F2"/>
    <mergeCell ref="B3:F3"/>
    <mergeCell ref="B5:C5"/>
    <mergeCell ref="D5:G5"/>
    <mergeCell ref="B6:C6"/>
    <mergeCell ref="D6:G6"/>
  </mergeCells>
  <dataValidations count="4">
    <dataValidation type="list" allowBlank="1" showInputMessage="1" sqref="J9:N9" xr:uid="{00000000-0002-0000-3200-000000000000}">
      <formula1>_xlfn.ANCHORARRAY($O$9)</formula1>
    </dataValidation>
    <dataValidation type="list" allowBlank="1" showInputMessage="1" sqref="J25:N25" xr:uid="{00000000-0002-0000-3200-000001000000}">
      <formula1>_xlfn.ANCHORARRAY($P$24)</formula1>
    </dataValidation>
    <dataValidation type="list" allowBlank="1" showInputMessage="1" sqref="J39:N39" xr:uid="{00000000-0002-0000-3200-000002000000}">
      <formula1>_xlfn.ANCHORARRAY($Q$36)</formula1>
    </dataValidation>
    <dataValidation type="list" allowBlank="1" showInputMessage="1" sqref="J47:N47" xr:uid="{00000000-0002-0000-3200-000003000000}">
      <formula1>#REF!</formula1>
    </dataValidation>
  </dataValidations>
  <printOptions horizontalCentered="1"/>
  <pageMargins left="0.55118110236220497" right="0.55118110236220497" top="0.39370078740157499" bottom="1.25984251968504" header="0.39370078740157499" footer="0.70866141732283505"/>
  <pageSetup scale="93" fitToHeight="0" orientation="portrait" horizontalDpi="300" verticalDpi="300" r:id="rId1"/>
  <headerFooter alignWithMargins="0">
    <oddFooter>&amp;L___________________________________
ING. ING. EDGAR ARIAS GONZALEZ 
SECRETARIO DE PLANEACIÓN E INFRAESTRUCTURA
M.P. 08202-383773 ATLL
&amp;R
&amp;P 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51</vt:i4>
      </vt:variant>
      <vt:variant>
        <vt:lpstr>Rangos con nombre</vt:lpstr>
      </vt:variant>
      <vt:variant>
        <vt:i4>77</vt:i4>
      </vt:variant>
    </vt:vector>
  </HeadingPairs>
  <TitlesOfParts>
    <vt:vector size="128" baseType="lpstr">
      <vt:lpstr>1.4</vt:lpstr>
      <vt:lpstr>1.5</vt:lpstr>
      <vt:lpstr>1.6</vt:lpstr>
      <vt:lpstr>2.4</vt:lpstr>
      <vt:lpstr>2.5</vt:lpstr>
      <vt:lpstr>2.6</vt:lpstr>
      <vt:lpstr>3.2</vt:lpstr>
      <vt:lpstr>3.3</vt:lpstr>
      <vt:lpstr>3.4</vt:lpstr>
      <vt:lpstr>3.5</vt:lpstr>
      <vt:lpstr>3.6</vt:lpstr>
      <vt:lpstr>4.5</vt:lpstr>
      <vt:lpstr>4.6</vt:lpstr>
      <vt:lpstr>5.1</vt:lpstr>
      <vt:lpstr>5.2</vt:lpstr>
      <vt:lpstr>5.3</vt:lpstr>
      <vt:lpstr>5.4</vt:lpstr>
      <vt:lpstr>5.5</vt:lpstr>
      <vt:lpstr>5.6</vt:lpstr>
      <vt:lpstr>6.2</vt:lpstr>
      <vt:lpstr>6.3</vt:lpstr>
      <vt:lpstr>6.4</vt:lpstr>
      <vt:lpstr>6.5</vt:lpstr>
      <vt:lpstr>6.6</vt:lpstr>
      <vt:lpstr>MORTEROS Y CONCRETOS</vt:lpstr>
      <vt:lpstr>APU CAP 1 ITEM-1.4</vt:lpstr>
      <vt:lpstr>APU CAP 1 ITEM-1.5</vt:lpstr>
      <vt:lpstr>APU CAP 1 ITEM-1.6</vt:lpstr>
      <vt:lpstr>PRESUPUESTO </vt:lpstr>
      <vt:lpstr>APU CAP 2 ITEM- 2.4</vt:lpstr>
      <vt:lpstr>APU CAP 2 ITEM- 2.5</vt:lpstr>
      <vt:lpstr>APU CAP 2 ITEM- 2.6</vt:lpstr>
      <vt:lpstr>APU CAP 3 ITEM- 3.2</vt:lpstr>
      <vt:lpstr>APU CAP 3 ITEM- 3.3</vt:lpstr>
      <vt:lpstr>APU CAP 3 ITEM- 3.4</vt:lpstr>
      <vt:lpstr>APU CAP 3 ITEM- 3.5</vt:lpstr>
      <vt:lpstr>APU CAP 3 ITEM- 3.6</vt:lpstr>
      <vt:lpstr>APU CAP 4 ITEM- 4.2</vt:lpstr>
      <vt:lpstr>APU CAP 4 ITEM- 4.5</vt:lpstr>
      <vt:lpstr>APU CAP 4 ITEM- 4.6</vt:lpstr>
      <vt:lpstr>APU CAP 5 ITEM- 5.1</vt:lpstr>
      <vt:lpstr>APU CAP 5 ITEM- 5.2</vt:lpstr>
      <vt:lpstr>APU CAP 5 ITEM- 5.3</vt:lpstr>
      <vt:lpstr>APU CAP 5 ITEM- 5.4</vt:lpstr>
      <vt:lpstr>APU CAP 5 ITEM- 5.5</vt:lpstr>
      <vt:lpstr>APU CAP 5 ITEM- 5.6</vt:lpstr>
      <vt:lpstr>APU CAP 6 ITEM- 6.2</vt:lpstr>
      <vt:lpstr>APU CAP 6 ITEM- 6.3</vt:lpstr>
      <vt:lpstr>APU CAP 6 ITEM- 6.4</vt:lpstr>
      <vt:lpstr>APU CAP 6 ITEM- 6.5</vt:lpstr>
      <vt:lpstr>APU CAP 6 ITEM- 6.6</vt:lpstr>
      <vt:lpstr>'1.4'!Área_de_impresión</vt:lpstr>
      <vt:lpstr>'1.5'!Área_de_impresión</vt:lpstr>
      <vt:lpstr>'1.6'!Área_de_impresión</vt:lpstr>
      <vt:lpstr>'2.4'!Área_de_impresión</vt:lpstr>
      <vt:lpstr>'2.5'!Área_de_impresión</vt:lpstr>
      <vt:lpstr>'2.6'!Área_de_impresión</vt:lpstr>
      <vt:lpstr>'3.2'!Área_de_impresión</vt:lpstr>
      <vt:lpstr>'3.3'!Área_de_impresión</vt:lpstr>
      <vt:lpstr>'3.4'!Área_de_impresión</vt:lpstr>
      <vt:lpstr>'3.5'!Área_de_impresión</vt:lpstr>
      <vt:lpstr>'3.6'!Área_de_impresión</vt:lpstr>
      <vt:lpstr>'4.5'!Área_de_impresión</vt:lpstr>
      <vt:lpstr>'4.6'!Área_de_impresión</vt:lpstr>
      <vt:lpstr>'5.1'!Área_de_impresión</vt:lpstr>
      <vt:lpstr>'5.2'!Área_de_impresión</vt:lpstr>
      <vt:lpstr>'5.3'!Área_de_impresión</vt:lpstr>
      <vt:lpstr>'5.4'!Área_de_impresión</vt:lpstr>
      <vt:lpstr>'5.5'!Área_de_impresión</vt:lpstr>
      <vt:lpstr>'5.6'!Área_de_impresión</vt:lpstr>
      <vt:lpstr>'6.2'!Área_de_impresión</vt:lpstr>
      <vt:lpstr>'6.3'!Área_de_impresión</vt:lpstr>
      <vt:lpstr>'6.4'!Área_de_impresión</vt:lpstr>
      <vt:lpstr>'6.5'!Área_de_impresión</vt:lpstr>
      <vt:lpstr>'6.6'!Área_de_impresión</vt:lpstr>
      <vt:lpstr>'APU CAP 1 ITEM-1.4'!Área_de_impresión</vt:lpstr>
      <vt:lpstr>'APU CAP 1 ITEM-1.5'!Área_de_impresión</vt:lpstr>
      <vt:lpstr>'APU CAP 1 ITEM-1.6'!Área_de_impresión</vt:lpstr>
      <vt:lpstr>'APU CAP 2 ITEM- 2.4'!Área_de_impresión</vt:lpstr>
      <vt:lpstr>'APU CAP 2 ITEM- 2.5'!Área_de_impresión</vt:lpstr>
      <vt:lpstr>'APU CAP 2 ITEM- 2.6'!Área_de_impresión</vt:lpstr>
      <vt:lpstr>'APU CAP 3 ITEM- 3.2'!Área_de_impresión</vt:lpstr>
      <vt:lpstr>'APU CAP 3 ITEM- 3.3'!Área_de_impresión</vt:lpstr>
      <vt:lpstr>'APU CAP 3 ITEM- 3.4'!Área_de_impresión</vt:lpstr>
      <vt:lpstr>'APU CAP 3 ITEM- 3.5'!Área_de_impresión</vt:lpstr>
      <vt:lpstr>'APU CAP 3 ITEM- 3.6'!Área_de_impresión</vt:lpstr>
      <vt:lpstr>'APU CAP 4 ITEM- 4.2'!Área_de_impresión</vt:lpstr>
      <vt:lpstr>'APU CAP 4 ITEM- 4.5'!Área_de_impresión</vt:lpstr>
      <vt:lpstr>'APU CAP 4 ITEM- 4.6'!Área_de_impresión</vt:lpstr>
      <vt:lpstr>'APU CAP 5 ITEM- 5.1'!Área_de_impresión</vt:lpstr>
      <vt:lpstr>'APU CAP 5 ITEM- 5.2'!Área_de_impresión</vt:lpstr>
      <vt:lpstr>'APU CAP 5 ITEM- 5.3'!Área_de_impresión</vt:lpstr>
      <vt:lpstr>'APU CAP 5 ITEM- 5.4'!Área_de_impresión</vt:lpstr>
      <vt:lpstr>'APU CAP 5 ITEM- 5.5'!Área_de_impresión</vt:lpstr>
      <vt:lpstr>'APU CAP 5 ITEM- 5.6'!Área_de_impresión</vt:lpstr>
      <vt:lpstr>'APU CAP 6 ITEM- 6.2'!Área_de_impresión</vt:lpstr>
      <vt:lpstr>'APU CAP 6 ITEM- 6.3'!Área_de_impresión</vt:lpstr>
      <vt:lpstr>'APU CAP 6 ITEM- 6.4'!Área_de_impresión</vt:lpstr>
      <vt:lpstr>'APU CAP 6 ITEM- 6.5'!Área_de_impresión</vt:lpstr>
      <vt:lpstr>'APU CAP 6 ITEM- 6.6'!Área_de_impresión</vt:lpstr>
      <vt:lpstr>'PRESUPUESTO '!Área_de_impresión</vt:lpstr>
      <vt:lpstr>'APU CAP 1 ITEM-1.4'!Títulos_a_imprimir</vt:lpstr>
      <vt:lpstr>'APU CAP 1 ITEM-1.5'!Títulos_a_imprimir</vt:lpstr>
      <vt:lpstr>'APU CAP 1 ITEM-1.6'!Títulos_a_imprimir</vt:lpstr>
      <vt:lpstr>'APU CAP 2 ITEM- 2.4'!Títulos_a_imprimir</vt:lpstr>
      <vt:lpstr>'APU CAP 2 ITEM- 2.5'!Títulos_a_imprimir</vt:lpstr>
      <vt:lpstr>'APU CAP 2 ITEM- 2.6'!Títulos_a_imprimir</vt:lpstr>
      <vt:lpstr>'APU CAP 3 ITEM- 3.2'!Títulos_a_imprimir</vt:lpstr>
      <vt:lpstr>'APU CAP 3 ITEM- 3.3'!Títulos_a_imprimir</vt:lpstr>
      <vt:lpstr>'APU CAP 3 ITEM- 3.4'!Títulos_a_imprimir</vt:lpstr>
      <vt:lpstr>'APU CAP 3 ITEM- 3.5'!Títulos_a_imprimir</vt:lpstr>
      <vt:lpstr>'APU CAP 3 ITEM- 3.6'!Títulos_a_imprimir</vt:lpstr>
      <vt:lpstr>'APU CAP 4 ITEM- 4.2'!Títulos_a_imprimir</vt:lpstr>
      <vt:lpstr>'APU CAP 4 ITEM- 4.5'!Títulos_a_imprimir</vt:lpstr>
      <vt:lpstr>'APU CAP 4 ITEM- 4.6'!Títulos_a_imprimir</vt:lpstr>
      <vt:lpstr>'APU CAP 5 ITEM- 5.1'!Títulos_a_imprimir</vt:lpstr>
      <vt:lpstr>'APU CAP 5 ITEM- 5.2'!Títulos_a_imprimir</vt:lpstr>
      <vt:lpstr>'APU CAP 5 ITEM- 5.3'!Títulos_a_imprimir</vt:lpstr>
      <vt:lpstr>'APU CAP 5 ITEM- 5.4'!Títulos_a_imprimir</vt:lpstr>
      <vt:lpstr>'APU CAP 5 ITEM- 5.5'!Títulos_a_imprimir</vt:lpstr>
      <vt:lpstr>'APU CAP 5 ITEM- 5.6'!Títulos_a_imprimir</vt:lpstr>
      <vt:lpstr>'APU CAP 6 ITEM- 6.2'!Títulos_a_imprimir</vt:lpstr>
      <vt:lpstr>'APU CAP 6 ITEM- 6.3'!Títulos_a_imprimir</vt:lpstr>
      <vt:lpstr>'APU CAP 6 ITEM- 6.4'!Títulos_a_imprimir</vt:lpstr>
      <vt:lpstr>'APU CAP 6 ITEM- 6.5'!Títulos_a_imprimir</vt:lpstr>
      <vt:lpstr>'APU CAP 6 ITEM- 6.6'!Títulos_a_imprimir</vt:lpstr>
      <vt:lpstr>'MORTEROS Y CONCRETOS'!Títulos_a_imprimir</vt:lpstr>
      <vt:lpstr>'PRESUPUESTO '!Títulos_a_imprimir</vt:lpstr>
    </vt:vector>
  </TitlesOfParts>
  <Company>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VILLALOBOS</dc:creator>
  <cp:lastModifiedBy>HP</cp:lastModifiedBy>
  <cp:lastPrinted>2026-06-24T14:16:00Z</cp:lastPrinted>
  <dcterms:created xsi:type="dcterms:W3CDTF">2000-05-27T13:55:00Z</dcterms:created>
  <dcterms:modified xsi:type="dcterms:W3CDTF">2026-10-16T20:58:17Z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C3EFEAA477314990B0CCE9F37C17F19F_13</vt:lpwstr>
  </property>
  <property fmtid="{D5CDD505-2E9C-101B-9397-08002B2CF9AE}" pid="3" name="KSOProductBuildVer">
    <vt:lpwstr>2058-12.1.0.29162</vt:lpwstr>
  </property>
  <property fmtid="{D5CDD505-2E9C-101B-9397-08002B2CF9AE}" pid="4" name="CalculationRule">
    <vt:i4>0</vt:i4>
  </property>
</Properties>
</file>