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gonzalezo_sena_edu_co/Documents/Documentos/2026/BYS/MTO AIRES CHIQUI/"/>
    </mc:Choice>
  </mc:AlternateContent>
  <xr:revisionPtr revIDLastSave="33" documentId="13_ncr:1_{E7694B84-73D5-45E6-8443-4C24EE9A39F5}" xr6:coauthVersionLast="47" xr6:coauthVersionMax="47" xr10:uidLastSave="{DE3B916B-68E5-44BA-8E47-3ECB56EA3A32}"/>
  <bookViews>
    <workbookView xWindow="-108" yWindow="-108" windowWidth="23256" windowHeight="12456" xr2:uid="{83971989-1FA6-4FBD-BC42-D71E79EC09A1}"/>
  </bookViews>
  <sheets>
    <sheet name="Hoja 1" sheetId="1" r:id="rId1"/>
  </sheets>
  <externalReferences>
    <externalReference r:id="rId2"/>
  </externalReferences>
  <definedNames>
    <definedName name="_xlnm._FilterDatabase" localSheetId="0" hidden="1">'Hoja 1'!$A$3:$M$108</definedName>
    <definedName name="LISTA_CLIENTES">[1]!Tabla50[CLIENTE]</definedName>
    <definedName name="TABLA_CLIENTES">[1]!Tabla50[#Data]</definedName>
    <definedName name="TABLA_CONCEPTO">[1]!TIPO[CONCEPTO]</definedName>
    <definedName name="TABLA_MES">[1]!Tabla52[MES]</definedName>
    <definedName name="TIPO_ID">[1]!Tabla46[TIPO ID.]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0" i="1" l="1"/>
  <c r="C109" i="1"/>
  <c r="C108" i="1"/>
  <c r="R11" i="1"/>
  <c r="R12" i="1"/>
  <c r="R13" i="1"/>
  <c r="R14" i="1"/>
  <c r="R15" i="1"/>
  <c r="R16" i="1"/>
  <c r="R23" i="1"/>
  <c r="R24" i="1"/>
  <c r="R25" i="1"/>
  <c r="R26" i="1"/>
  <c r="R27" i="1"/>
  <c r="R28" i="1"/>
  <c r="R35" i="1"/>
  <c r="R36" i="1"/>
  <c r="R37" i="1"/>
  <c r="R38" i="1"/>
  <c r="R39" i="1"/>
  <c r="R40" i="1"/>
  <c r="R47" i="1"/>
  <c r="R48" i="1"/>
  <c r="R49" i="1"/>
  <c r="R50" i="1"/>
  <c r="R51" i="1"/>
  <c r="R52" i="1"/>
  <c r="R59" i="1"/>
  <c r="R60" i="1"/>
  <c r="R61" i="1"/>
  <c r="R62" i="1"/>
  <c r="R63" i="1"/>
  <c r="R64" i="1"/>
  <c r="R71" i="1"/>
  <c r="R72" i="1"/>
  <c r="R73" i="1"/>
  <c r="R74" i="1"/>
  <c r="R75" i="1"/>
  <c r="R76" i="1"/>
  <c r="R83" i="1"/>
  <c r="R84" i="1"/>
  <c r="R85" i="1"/>
  <c r="R86" i="1"/>
  <c r="R87" i="1"/>
  <c r="R88" i="1"/>
  <c r="R95" i="1"/>
  <c r="R96" i="1"/>
  <c r="R97" i="1"/>
  <c r="R98" i="1"/>
  <c r="R99" i="1"/>
  <c r="R100" i="1"/>
  <c r="Q5" i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Q12" i="1"/>
  <c r="Q13" i="1"/>
  <c r="Q14" i="1"/>
  <c r="Q15" i="1"/>
  <c r="Q16" i="1"/>
  <c r="Q17" i="1"/>
  <c r="R17" i="1" s="1"/>
  <c r="Q18" i="1"/>
  <c r="R18" i="1" s="1"/>
  <c r="Q19" i="1"/>
  <c r="R19" i="1" s="1"/>
  <c r="Q20" i="1"/>
  <c r="R20" i="1" s="1"/>
  <c r="Q21" i="1"/>
  <c r="R21" i="1" s="1"/>
  <c r="Q22" i="1"/>
  <c r="R22" i="1" s="1"/>
  <c r="Q23" i="1"/>
  <c r="Q24" i="1"/>
  <c r="Q25" i="1"/>
  <c r="Q26" i="1"/>
  <c r="Q27" i="1"/>
  <c r="Q28" i="1"/>
  <c r="Q29" i="1"/>
  <c r="R29" i="1" s="1"/>
  <c r="Q30" i="1"/>
  <c r="R30" i="1" s="1"/>
  <c r="Q31" i="1"/>
  <c r="R31" i="1" s="1"/>
  <c r="Q32" i="1"/>
  <c r="R32" i="1" s="1"/>
  <c r="Q33" i="1"/>
  <c r="R33" i="1" s="1"/>
  <c r="Q34" i="1"/>
  <c r="R34" i="1" s="1"/>
  <c r="Q35" i="1"/>
  <c r="Q36" i="1"/>
  <c r="Q37" i="1"/>
  <c r="Q38" i="1"/>
  <c r="Q39" i="1"/>
  <c r="Q40" i="1"/>
  <c r="Q41" i="1"/>
  <c r="R41" i="1" s="1"/>
  <c r="Q42" i="1"/>
  <c r="R42" i="1" s="1"/>
  <c r="Q43" i="1"/>
  <c r="R43" i="1" s="1"/>
  <c r="Q44" i="1"/>
  <c r="R44" i="1" s="1"/>
  <c r="Q45" i="1"/>
  <c r="R45" i="1" s="1"/>
  <c r="Q46" i="1"/>
  <c r="R46" i="1" s="1"/>
  <c r="Q47" i="1"/>
  <c r="Q48" i="1"/>
  <c r="Q49" i="1"/>
  <c r="Q50" i="1"/>
  <c r="Q51" i="1"/>
  <c r="Q52" i="1"/>
  <c r="Q53" i="1"/>
  <c r="R53" i="1" s="1"/>
  <c r="Q54" i="1"/>
  <c r="R54" i="1" s="1"/>
  <c r="Q55" i="1"/>
  <c r="R55" i="1" s="1"/>
  <c r="Q56" i="1"/>
  <c r="R56" i="1" s="1"/>
  <c r="Q57" i="1"/>
  <c r="R57" i="1" s="1"/>
  <c r="Q58" i="1"/>
  <c r="R58" i="1" s="1"/>
  <c r="Q59" i="1"/>
  <c r="Q60" i="1"/>
  <c r="Q61" i="1"/>
  <c r="Q62" i="1"/>
  <c r="Q63" i="1"/>
  <c r="Q64" i="1"/>
  <c r="Q65" i="1"/>
  <c r="R65" i="1" s="1"/>
  <c r="Q66" i="1"/>
  <c r="R66" i="1" s="1"/>
  <c r="Q67" i="1"/>
  <c r="R67" i="1" s="1"/>
  <c r="Q68" i="1"/>
  <c r="R68" i="1" s="1"/>
  <c r="Q69" i="1"/>
  <c r="R69" i="1" s="1"/>
  <c r="Q70" i="1"/>
  <c r="R70" i="1" s="1"/>
  <c r="Q71" i="1"/>
  <c r="Q72" i="1"/>
  <c r="Q73" i="1"/>
  <c r="Q74" i="1"/>
  <c r="Q75" i="1"/>
  <c r="Q76" i="1"/>
  <c r="Q77" i="1"/>
  <c r="R77" i="1" s="1"/>
  <c r="Q78" i="1"/>
  <c r="R78" i="1" s="1"/>
  <c r="Q79" i="1"/>
  <c r="R79" i="1" s="1"/>
  <c r="Q80" i="1"/>
  <c r="R80" i="1" s="1"/>
  <c r="Q81" i="1"/>
  <c r="R81" i="1" s="1"/>
  <c r="Q82" i="1"/>
  <c r="R82" i="1" s="1"/>
  <c r="Q83" i="1"/>
  <c r="Q84" i="1"/>
  <c r="Q85" i="1"/>
  <c r="Q86" i="1"/>
  <c r="Q87" i="1"/>
  <c r="Q88" i="1"/>
  <c r="Q89" i="1"/>
  <c r="R89" i="1" s="1"/>
  <c r="Q90" i="1"/>
  <c r="R90" i="1" s="1"/>
  <c r="Q91" i="1"/>
  <c r="R91" i="1" s="1"/>
  <c r="Q92" i="1"/>
  <c r="R92" i="1" s="1"/>
  <c r="Q93" i="1"/>
  <c r="R93" i="1" s="1"/>
  <c r="Q94" i="1"/>
  <c r="R94" i="1" s="1"/>
  <c r="Q95" i="1"/>
  <c r="Q96" i="1"/>
  <c r="Q97" i="1"/>
  <c r="Q98" i="1"/>
  <c r="Q99" i="1"/>
  <c r="Q100" i="1"/>
  <c r="Q101" i="1"/>
  <c r="R101" i="1" s="1"/>
  <c r="Q102" i="1"/>
  <c r="R102" i="1" s="1"/>
  <c r="Q103" i="1"/>
  <c r="R103" i="1" s="1"/>
  <c r="Q104" i="1"/>
  <c r="R104" i="1" s="1"/>
  <c r="Q105" i="1"/>
  <c r="R105" i="1" s="1"/>
  <c r="Q4" i="1"/>
  <c r="R4" i="1" s="1"/>
  <c r="L60" i="1"/>
  <c r="L61" i="1"/>
  <c r="L84" i="1"/>
  <c r="L85" i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K61" i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K85" i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4" i="1"/>
  <c r="L4" i="1" s="1"/>
  <c r="R106" i="1" l="1"/>
  <c r="R107" i="1" s="1"/>
  <c r="R108" i="1" s="1"/>
  <c r="L106" i="1"/>
  <c r="L107" i="1" l="1"/>
  <c r="L108" i="1" s="1"/>
</calcChain>
</file>

<file path=xl/sharedStrings.xml><?xml version="1.0" encoding="utf-8"?>
<sst xmlns="http://schemas.openxmlformats.org/spreadsheetml/2006/main" count="564" uniqueCount="149">
  <si>
    <t>SEDE</t>
  </si>
  <si>
    <t>UBICACIÓN</t>
  </si>
  <si>
    <t>TIPO DE EQUIPO</t>
  </si>
  <si>
    <t>POTENCIA (BTU/h)</t>
  </si>
  <si>
    <t>SISTEMA</t>
  </si>
  <si>
    <t>MARCA</t>
  </si>
  <si>
    <t xml:space="preserve">CANTIDAD TOTAL DE MANTENIMIENTOS PREVENTIVO </t>
  </si>
  <si>
    <t>VALOR UNITARIO ANTES DE IVA</t>
  </si>
  <si>
    <t>CANTIDAD MANTENIMIENTOS  CORRECTIVOS</t>
  </si>
  <si>
    <t>INDUSTRIAS CREATIVAS (Bquilla)</t>
  </si>
  <si>
    <t xml:space="preserve">
ÁREA TALLER AUDIO DIGITAL
</t>
  </si>
  <si>
    <t>MINISPLIT</t>
  </si>
  <si>
    <t>18000</t>
  </si>
  <si>
    <t>INVERTER</t>
  </si>
  <si>
    <t>LG NUEVO</t>
  </si>
  <si>
    <t>ÁREA AGENCIA PÚBLICA DE EMPLEO</t>
  </si>
  <si>
    <t>9000</t>
  </si>
  <si>
    <t>CONV</t>
  </si>
  <si>
    <t>OLIMPO</t>
  </si>
  <si>
    <t>ÁREA AMBIENTE ARTESANÍAS</t>
  </si>
  <si>
    <t>PISO TECHO</t>
  </si>
  <si>
    <t>ÁREA AMBIENTE CONVENCIONAL 2</t>
  </si>
  <si>
    <t>DAIKIN</t>
  </si>
  <si>
    <t>ÁREA AULA TICS</t>
  </si>
  <si>
    <t xml:space="preserve">ÁREA BIENESTAR AL APRENDIZ
</t>
  </si>
  <si>
    <t>ÁREA BODEGA DE TALLER DIGITAL</t>
  </si>
  <si>
    <t xml:space="preserve">ÁREA BODEGA DE TALLER DIGITAL 2 </t>
  </si>
  <si>
    <t>ÁREA CABINA DE CONTROL</t>
  </si>
  <si>
    <t>ÁREA CONTRATACIONES</t>
  </si>
  <si>
    <t>ÁREA COORDINACIÓN ACADÉMICA</t>
  </si>
  <si>
    <t>ÁREA DANZA Y TEATRO</t>
  </si>
  <si>
    <t>MACQUAY</t>
  </si>
  <si>
    <t>ÁREA MAQUILLAJE</t>
  </si>
  <si>
    <t>ÁREA OFICINA SUBDIRECTORA 2DO PISO</t>
  </si>
  <si>
    <t xml:space="preserve">ÁREA SALA DE REUNIONES – INNOVACIÓN
</t>
  </si>
  <si>
    <t>CASSETTE</t>
  </si>
  <si>
    <t>ÁREA TALLER FOTOGRAFÍA DIGITAL</t>
  </si>
  <si>
    <t>COORDINACIÓN ACADÉMICA</t>
  </si>
  <si>
    <t>CUARTO DE QUIMICOS</t>
  </si>
  <si>
    <t>LG</t>
  </si>
  <si>
    <t>GARITA VIGILANCIA</t>
  </si>
  <si>
    <t>SALA RACK – COMUNICACIONES</t>
  </si>
  <si>
    <t>LURUACO</t>
  </si>
  <si>
    <t>AMBIENTE CONVENCIONAL # 1</t>
  </si>
  <si>
    <t>FULLTECH</t>
  </si>
  <si>
    <t>AMBIENTE CONVENCIONAL # 2</t>
  </si>
  <si>
    <t>COCINA CALIENTE</t>
  </si>
  <si>
    <t>COCINA FRIA</t>
  </si>
  <si>
    <t>7TECH</t>
  </si>
  <si>
    <t>CUARTO ELECTRICO</t>
  </si>
  <si>
    <t>SALA EXHIBICION</t>
  </si>
  <si>
    <t>OPERACIONES COMERCIALES (Soledad)</t>
  </si>
  <si>
    <t xml:space="preserve">ÁREA 
ENFERMERIA Y BIENESTAR
</t>
  </si>
  <si>
    <t>MIRAGE</t>
  </si>
  <si>
    <t>ÁREA AGENCIA PUBLICA DE EMPLEO</t>
  </si>
  <si>
    <t>ÁREA ALMACEN DE INSUMOS</t>
  </si>
  <si>
    <t>CONFORTFRESH</t>
  </si>
  <si>
    <t>ÁREA AMBIENTE 4 - LOGISTICA</t>
  </si>
  <si>
    <t>ÁREA AMBIENTE CONVENCIONAL 1</t>
  </si>
  <si>
    <t>ÁREA AMBIENTE CONVENCIONAL 3</t>
  </si>
  <si>
    <t>ÁREA GARITA PARQUEADERO</t>
  </si>
  <si>
    <t>ÁREA GARITA PRINCIPAL</t>
  </si>
  <si>
    <t>ÁREA LABORATORIO FRUVER – FRUTAS Y VERDURAS</t>
  </si>
  <si>
    <t>40000</t>
  </si>
  <si>
    <t>ÁREA PANADERÍA</t>
  </si>
  <si>
    <t xml:space="preserve">ÁREA PROCESAMIENTO DE CÁRNICOS </t>
  </si>
  <si>
    <t>ÁREA SALA DE INSTRUCTORES</t>
  </si>
  <si>
    <t xml:space="preserve">ÁREA SALÓN TICS </t>
  </si>
  <si>
    <t>SABANALARGA FINCA EL CANEY</t>
  </si>
  <si>
    <t>AMBIENTE AULA 1</t>
  </si>
  <si>
    <t>AMBIENTE AULA 2</t>
  </si>
  <si>
    <t>AMBIENTE AULA 3</t>
  </si>
  <si>
    <t>VIKING</t>
  </si>
  <si>
    <t>AMBIENTE AULA 4</t>
  </si>
  <si>
    <t>AMBIENTE AULA 5</t>
  </si>
  <si>
    <t>AMBIENTE AULA 6</t>
  </si>
  <si>
    <t>AMBIENTE AULA 7</t>
  </si>
  <si>
    <t>MIDEA</t>
  </si>
  <si>
    <t>BLOQUE ADMINISTRACION (BIENESTAR, ENFERMERIA, TIC COORDINACION)</t>
  </si>
  <si>
    <t>BODEGA INSUMOS QUIMICOS</t>
  </si>
  <si>
    <t>BODEGA PINTURA - ALMECENAMIENTO DE QUÍMICOS.</t>
  </si>
  <si>
    <t>CONTAINER LABORATORIO</t>
  </si>
  <si>
    <t>COORDINACION ACADEMICA (MINISPLIT)</t>
  </si>
  <si>
    <t>LENNOX</t>
  </si>
  <si>
    <t>CUARTO DE RACK COMUNICACIONES</t>
  </si>
  <si>
    <t>GANADERIA</t>
  </si>
  <si>
    <t>SALA DE INSTRUCTORES</t>
  </si>
  <si>
    <t>SALA DE INSUMOS CASCOS - BODEGA</t>
  </si>
  <si>
    <t>SABANALARGA SEDE URBANA</t>
  </si>
  <si>
    <t>ALMACEN DE QUIMICOS</t>
  </si>
  <si>
    <t>AMBIENTE APRENDIZAJE LACTEOS Y DERIVADOS</t>
  </si>
  <si>
    <t>IPR NUEVO</t>
  </si>
  <si>
    <t>12000</t>
  </si>
  <si>
    <t>ÁREA CONVENCIONAL FORMACIÓN AGROINDUSTRIAL</t>
  </si>
  <si>
    <t>ÁREA FISICO QUIMICO</t>
  </si>
  <si>
    <t>ÁREA MICROBIOLOGIA</t>
  </si>
  <si>
    <t>24000</t>
  </si>
  <si>
    <t>AUDITORIO</t>
  </si>
  <si>
    <t>60000</t>
  </si>
  <si>
    <t>34000</t>
  </si>
  <si>
    <t>AMBIENTE DE INNOVACION</t>
  </si>
  <si>
    <t>BIBLIOTECA 2 PISO</t>
  </si>
  <si>
    <t>BIBLIOTECA PISO 1</t>
  </si>
  <si>
    <t>BIENESTAR</t>
  </si>
  <si>
    <t>CONFORFRESH</t>
  </si>
  <si>
    <t>BLOQUE 3 AULA 1</t>
  </si>
  <si>
    <t>BLOQUE 3 SALA DE INFORMATICA</t>
  </si>
  <si>
    <t>BLOQUE 4 AULA 1</t>
  </si>
  <si>
    <t xml:space="preserve">BLOQUE 4 AULA 2 </t>
  </si>
  <si>
    <t xml:space="preserve">BLOQUE 4 AULA 3 </t>
  </si>
  <si>
    <t>BODEGA DE MICROBIOLOGÍA</t>
  </si>
  <si>
    <t>KFIR</t>
  </si>
  <si>
    <t>CAFETERIA</t>
  </si>
  <si>
    <t>COORDINACIÓN MISIONAL</t>
  </si>
  <si>
    <t>EMPRENDIMIENTO 1</t>
  </si>
  <si>
    <t>EMPRENDIMIENTO 2</t>
  </si>
  <si>
    <t>EMPRENDIMIENTO 3</t>
  </si>
  <si>
    <t>ENFEMERIA</t>
  </si>
  <si>
    <t>GARITA 1</t>
  </si>
  <si>
    <t>GARITA 2</t>
  </si>
  <si>
    <t>GESTIÓN DOCUMENTAL</t>
  </si>
  <si>
    <t>OFICINA APOYO ADMINISTRATIVO - OFICINA SUBDIRECTORA</t>
  </si>
  <si>
    <t>PANADERIA</t>
  </si>
  <si>
    <t>SALA ADMINISTRATIVA - BIENES SERVICIOS Y LOGISTICA</t>
  </si>
  <si>
    <t>SALA ADMINISTRATIVA -AREA SUBDIRECCION GRUPO DE APOYO</t>
  </si>
  <si>
    <t>AA CENTRAL</t>
  </si>
  <si>
    <t>SALA CONDUCTORES</t>
  </si>
  <si>
    <t>SALA ECCL BIBLIOTECA 2DO PISO</t>
  </si>
  <si>
    <t>AMBIENTE FORMACION ANTIGUO FRUVER</t>
  </si>
  <si>
    <t>TALLER CARNICO DESPOSTE</t>
  </si>
  <si>
    <t>TALLER FRUTAS Y HORTALIZAS</t>
  </si>
  <si>
    <t>TALLER MICROBIOLOGÍA</t>
  </si>
  <si>
    <t>SUBTOTAL MANTENIMIENTO CORRECTIVO</t>
  </si>
  <si>
    <t>IVA</t>
  </si>
  <si>
    <t>TOTAL MANTENIMIENTOS CORRECTIVOS</t>
  </si>
  <si>
    <t xml:space="preserve">VALOR UNITARIO PROMEDIO ANTES DE IVA </t>
  </si>
  <si>
    <t>VALOR TOTAL MANTENIMIENTOS PREVENTIVOS ANTES DE IVA</t>
  </si>
  <si>
    <t>SUBTOTAL MANTENIMIENTO PREVEVTIVO</t>
  </si>
  <si>
    <t>TOTAL MANTENIMIENTOS PREVEVTIVO</t>
  </si>
  <si>
    <t>VALOR UNITARIO PROMEDIO  ANTES DE IVA</t>
  </si>
  <si>
    <t>VALOR TOTAL MANTENIMIENTOS CORRECTIVOS ANTES DE IVA</t>
  </si>
  <si>
    <t>VALOR TOTAL MANTENIMIENTOS CORRECTIVOS</t>
  </si>
  <si>
    <t>VALOR TOTAL PROMEDIO MANTENIMIENTOS PREVENTIVOS</t>
  </si>
  <si>
    <t>TOTAL PRESUPUESTO OFICIAL</t>
  </si>
  <si>
    <t>MANTENIMIENTOS PREVENTIVOS</t>
  </si>
  <si>
    <t>MANTENIMIENTOS CORRECTIVOS</t>
  </si>
  <si>
    <t>DESCRIPCIÓN DEL MANTENIMIENTO:</t>
  </si>
  <si>
    <r>
      <rPr>
        <b/>
        <sz val="11"/>
        <color theme="1"/>
        <rFont val="Calibri"/>
        <family val="2"/>
        <scheme val="minor"/>
      </rPr>
      <t>MANTENIMIENTO PREVENTIVO DE AIRE ACONDICIONADO</t>
    </r>
    <r>
      <rPr>
        <sz val="11"/>
        <color theme="1"/>
        <rFont val="Calibri"/>
        <family val="2"/>
        <scheme val="minor"/>
      </rPr>
      <t>: Lavado evaporadora y condensadora, limpieza de filtros, limpieza de partes electricas, desincruste, cambio de aislamientos, mtto rubatex afectado, serpentines, sistema de drenaje, revision electrica y del sistema de refrigueracion, verificacion de funciomamiento, temperatura y posibles fugas.</t>
    </r>
  </si>
  <si>
    <r>
      <rPr>
        <b/>
        <sz val="11"/>
        <color theme="1"/>
        <rFont val="Calibri"/>
        <family val="2"/>
        <scheme val="minor"/>
      </rPr>
      <t xml:space="preserve">MANTENIMIENTO CORRECTIVO DE AIRE ACONDICIONADO: </t>
    </r>
    <r>
      <rPr>
        <sz val="11"/>
        <color theme="1"/>
        <rFont val="Calibri"/>
        <family val="2"/>
        <scheme val="minor"/>
      </rPr>
      <t>Reparacion o reemplazo de componentes electricos, mecanicos y del sistema de refrigueracion, correccion de fugas, reparacion del sistema de drenaje, cambio o repacion de tuberias y aislamiento cuando aplique, suministro e instalacion de repuestos segun necesidad, carga y/o recuperacion del gas refrigerante, revisión de revolución de motor, revisión de capacitores, cambio de aislamientos, desincruste de serpentines, pruebas de funcionamiento y puesta en servicio del equipo.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</si>
</sst>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4" xfId="2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5" fillId="0" borderId="4" xfId="2" applyFont="1" applyBorder="1" applyAlignment="1">
      <alignment horizontal="center" vertical="center" wrapText="1"/>
    </xf>
    <xf numFmtId="0" fontId="1" fillId="2" borderId="4" xfId="2" applyFill="1" applyBorder="1" applyAlignment="1">
      <alignment horizontal="center" vertical="center"/>
    </xf>
    <xf numFmtId="49" fontId="1" fillId="2" borderId="4" xfId="2" applyNumberFormat="1" applyFill="1" applyBorder="1" applyAlignment="1">
      <alignment horizontal="center" vertical="center"/>
    </xf>
    <xf numFmtId="0" fontId="0" fillId="2" borderId="4" xfId="2" applyFont="1" applyFill="1" applyBorder="1" applyAlignment="1">
      <alignment horizontal="center" vertical="center"/>
    </xf>
    <xf numFmtId="0" fontId="1" fillId="3" borderId="4" xfId="2" applyFill="1" applyBorder="1" applyAlignment="1">
      <alignment horizontal="center" vertical="center"/>
    </xf>
    <xf numFmtId="49" fontId="1" fillId="3" borderId="4" xfId="2" applyNumberFormat="1" applyFill="1" applyBorder="1" applyAlignment="1">
      <alignment horizontal="center" vertical="center"/>
    </xf>
    <xf numFmtId="0" fontId="1" fillId="4" borderId="4" xfId="2" applyFill="1" applyBorder="1" applyAlignment="1">
      <alignment horizontal="center" vertical="center"/>
    </xf>
    <xf numFmtId="49" fontId="1" fillId="4" borderId="4" xfId="2" applyNumberFormat="1" applyFill="1" applyBorder="1" applyAlignment="1">
      <alignment horizontal="center" vertical="center"/>
    </xf>
    <xf numFmtId="0" fontId="0" fillId="4" borderId="4" xfId="2" applyFont="1" applyFill="1" applyBorder="1" applyAlignment="1">
      <alignment horizontal="center" vertical="center"/>
    </xf>
    <xf numFmtId="0" fontId="1" fillId="5" borderId="4" xfId="2" applyFill="1" applyBorder="1" applyAlignment="1">
      <alignment horizontal="center" vertical="center"/>
    </xf>
    <xf numFmtId="49" fontId="1" fillId="5" borderId="4" xfId="2" applyNumberFormat="1" applyFill="1" applyBorder="1" applyAlignment="1">
      <alignment horizontal="center" vertical="center"/>
    </xf>
    <xf numFmtId="0" fontId="1" fillId="6" borderId="4" xfId="2" applyFill="1" applyBorder="1" applyAlignment="1">
      <alignment horizontal="center" vertical="center"/>
    </xf>
    <xf numFmtId="49" fontId="1" fillId="6" borderId="4" xfId="2" applyNumberFormat="1" applyFill="1" applyBorder="1" applyAlignment="1">
      <alignment horizontal="center" vertical="center"/>
    </xf>
    <xf numFmtId="164" fontId="0" fillId="0" borderId="10" xfId="0" applyNumberFormat="1" applyBorder="1"/>
    <xf numFmtId="164" fontId="0" fillId="0" borderId="15" xfId="0" applyNumberFormat="1" applyBorder="1"/>
    <xf numFmtId="164" fontId="0" fillId="0" borderId="16" xfId="1" applyNumberFormat="1" applyFont="1" applyBorder="1"/>
    <xf numFmtId="164" fontId="0" fillId="0" borderId="17" xfId="1" applyNumberFormat="1" applyFont="1" applyBorder="1"/>
    <xf numFmtId="0" fontId="5" fillId="0" borderId="4" xfId="2" applyFont="1" applyBorder="1" applyAlignment="1">
      <alignment horizontal="center" vertical="center"/>
    </xf>
    <xf numFmtId="164" fontId="0" fillId="0" borderId="12" xfId="0" applyNumberFormat="1" applyBorder="1"/>
    <xf numFmtId="164" fontId="0" fillId="0" borderId="19" xfId="1" applyNumberFormat="1" applyFont="1" applyBorder="1"/>
    <xf numFmtId="164" fontId="0" fillId="8" borderId="4" xfId="0" applyNumberFormat="1" applyFill="1" applyBorder="1"/>
    <xf numFmtId="164" fontId="2" fillId="8" borderId="4" xfId="0" applyNumberFormat="1" applyFont="1" applyFill="1" applyBorder="1"/>
    <xf numFmtId="1" fontId="3" fillId="8" borderId="4" xfId="1" applyNumberFormat="1" applyFont="1" applyFill="1" applyBorder="1" applyAlignment="1">
      <alignment horizontal="center"/>
    </xf>
    <xf numFmtId="164" fontId="0" fillId="8" borderId="4" xfId="1" applyNumberFormat="1" applyFont="1" applyFill="1" applyBorder="1"/>
    <xf numFmtId="164" fontId="0" fillId="8" borderId="4" xfId="3" applyNumberFormat="1" applyFont="1" applyFill="1" applyBorder="1"/>
    <xf numFmtId="164" fontId="0" fillId="8" borderId="6" xfId="3" applyNumberFormat="1" applyFont="1" applyFill="1" applyBorder="1"/>
    <xf numFmtId="0" fontId="1" fillId="9" borderId="4" xfId="2" applyFill="1" applyBorder="1" applyAlignment="1">
      <alignment horizontal="center" vertical="center"/>
    </xf>
    <xf numFmtId="164" fontId="1" fillId="9" borderId="4" xfId="1" applyNumberFormat="1" applyFill="1" applyBorder="1" applyAlignment="1">
      <alignment horizontal="center" vertical="center"/>
    </xf>
    <xf numFmtId="164" fontId="1" fillId="9" borderId="4" xfId="3" applyNumberFormat="1" applyFill="1" applyBorder="1" applyAlignment="1">
      <alignment horizontal="center" vertical="center"/>
    </xf>
    <xf numFmtId="0" fontId="5" fillId="9" borderId="5" xfId="2" applyFont="1" applyFill="1" applyBorder="1" applyAlignment="1">
      <alignment horizontal="center" vertical="center" wrapText="1"/>
    </xf>
    <xf numFmtId="0" fontId="5" fillId="8" borderId="5" xfId="2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13" xfId="1" applyNumberFormat="1" applyFont="1" applyBorder="1" applyAlignment="1">
      <alignment horizontal="center"/>
    </xf>
    <xf numFmtId="164" fontId="0" fillId="0" borderId="14" xfId="1" applyNumberFormat="1" applyFont="1" applyBorder="1" applyAlignment="1">
      <alignment horizontal="center"/>
    </xf>
    <xf numFmtId="0" fontId="1" fillId="8" borderId="4" xfId="2" applyFill="1" applyBorder="1" applyAlignment="1">
      <alignment horizontal="center" vertical="center"/>
    </xf>
    <xf numFmtId="1" fontId="0" fillId="0" borderId="18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0" xfId="0" applyAlignment="1">
      <alignment wrapText="1"/>
    </xf>
    <xf numFmtId="0" fontId="2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 wrapText="1"/>
    </xf>
    <xf numFmtId="0" fontId="2" fillId="3" borderId="4" xfId="2" applyFont="1" applyFill="1" applyBorder="1" applyAlignment="1">
      <alignment horizontal="center" vertical="center"/>
    </xf>
    <xf numFmtId="0" fontId="2" fillId="4" borderId="4" xfId="2" applyFont="1" applyFill="1" applyBorder="1" applyAlignment="1">
      <alignment horizontal="center" vertical="center"/>
    </xf>
    <xf numFmtId="0" fontId="2" fillId="5" borderId="4" xfId="2" applyFont="1" applyFill="1" applyBorder="1" applyAlignment="1">
      <alignment horizontal="center" vertical="center"/>
    </xf>
    <xf numFmtId="0" fontId="2" fillId="5" borderId="4" xfId="2" applyFont="1" applyFill="1" applyBorder="1" applyAlignment="1">
      <alignment horizontal="center" vertical="center" wrapText="1"/>
    </xf>
    <xf numFmtId="0" fontId="1" fillId="0" borderId="7" xfId="2" applyFill="1" applyBorder="1" applyAlignment="1">
      <alignment horizontal="left" vertical="center"/>
    </xf>
    <xf numFmtId="0" fontId="2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wrapText="1"/>
    </xf>
  </cellXfs>
  <cellStyles count="4">
    <cellStyle name="Moneda" xfId="1" builtinId="4"/>
    <cellStyle name="Moneda 2" xfId="3" xr:uid="{CC6A4247-4472-477A-8692-F621EE38744E}"/>
    <cellStyle name="Normal" xfId="0" builtinId="0"/>
    <cellStyle name="Normal 5" xfId="2" xr:uid="{3EB07B8A-231E-4072-A9FB-AFB53F745F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maramartinez/Desktop/INFOENSOL/DIARIO%20DE%20GASTOS%202024.xlsx" TargetMode="External"/><Relationship Id="rId1" Type="http://schemas.openxmlformats.org/officeDocument/2006/relationships/externalLinkPath" Target="/Users/maramartinez/Desktop/INFOENSOL/DIARIO%20DE%20GASTOS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IARIO DE GASTOS 202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2B48E-52AC-4DCB-9297-55B4979D4C79}">
  <sheetPr>
    <pageSetUpPr fitToPage="1"/>
  </sheetPr>
  <dimension ref="A1:R111"/>
  <sheetViews>
    <sheetView showGridLines="0" tabSelected="1" zoomScaleNormal="100" workbookViewId="0">
      <selection activeCell="D1" sqref="D1"/>
    </sheetView>
  </sheetViews>
  <sheetFormatPr baseColWidth="10" defaultRowHeight="14.4" x14ac:dyDescent="0.3"/>
  <cols>
    <col min="1" max="1" width="37.44140625" customWidth="1"/>
    <col min="2" max="2" width="43.33203125" customWidth="1"/>
    <col min="3" max="3" width="47.109375" customWidth="1"/>
    <col min="4" max="4" width="9.6640625" customWidth="1"/>
    <col min="5" max="5" width="10" customWidth="1"/>
    <col min="6" max="6" width="13" bestFit="1" customWidth="1"/>
    <col min="7" max="7" width="26.88671875" customWidth="1"/>
    <col min="8" max="9" width="18.88671875" customWidth="1"/>
    <col min="10" max="10" width="23.5546875" customWidth="1"/>
    <col min="11" max="12" width="22.33203125" customWidth="1"/>
    <col min="13" max="13" width="23.77734375" customWidth="1"/>
    <col min="14" max="14" width="13.6640625" bestFit="1" customWidth="1"/>
    <col min="15" max="16" width="13.6640625" customWidth="1"/>
    <col min="17" max="17" width="17.44140625" bestFit="1" customWidth="1"/>
    <col min="18" max="18" width="15.77734375" customWidth="1"/>
  </cols>
  <sheetData>
    <row r="1" spans="1:18" ht="100.8" customHeight="1" thickBot="1" x14ac:dyDescent="0.35">
      <c r="A1" s="57" t="s">
        <v>146</v>
      </c>
      <c r="B1" s="58" t="s">
        <v>147</v>
      </c>
      <c r="C1" s="58" t="s">
        <v>148</v>
      </c>
      <c r="G1" s="48"/>
      <c r="J1" s="48"/>
    </row>
    <row r="2" spans="1:18" ht="15" thickBot="1" x14ac:dyDescent="0.35">
      <c r="G2" s="36" t="s">
        <v>144</v>
      </c>
      <c r="H2" s="37"/>
      <c r="I2" s="37"/>
      <c r="J2" s="37"/>
      <c r="K2" s="37"/>
      <c r="L2" s="38"/>
      <c r="M2" s="36" t="s">
        <v>145</v>
      </c>
      <c r="N2" s="37"/>
      <c r="O2" s="37"/>
      <c r="P2" s="37"/>
      <c r="Q2" s="37"/>
      <c r="R2" s="38"/>
    </row>
    <row r="3" spans="1:18" ht="55.2" x14ac:dyDescent="0.3">
      <c r="A3" s="1" t="s">
        <v>0</v>
      </c>
      <c r="B3" s="1" t="s">
        <v>1</v>
      </c>
      <c r="C3" s="21" t="s">
        <v>2</v>
      </c>
      <c r="D3" s="4" t="s">
        <v>3</v>
      </c>
      <c r="E3" s="21" t="s">
        <v>4</v>
      </c>
      <c r="F3" s="21" t="s">
        <v>5</v>
      </c>
      <c r="G3" s="33" t="s">
        <v>6</v>
      </c>
      <c r="H3" s="33" t="s">
        <v>7</v>
      </c>
      <c r="I3" s="33" t="s">
        <v>7</v>
      </c>
      <c r="J3" s="33" t="s">
        <v>7</v>
      </c>
      <c r="K3" s="33" t="s">
        <v>135</v>
      </c>
      <c r="L3" s="33" t="s">
        <v>136</v>
      </c>
      <c r="M3" s="34" t="s">
        <v>8</v>
      </c>
      <c r="N3" s="34" t="s">
        <v>7</v>
      </c>
      <c r="O3" s="34" t="s">
        <v>7</v>
      </c>
      <c r="P3" s="34" t="s">
        <v>7</v>
      </c>
      <c r="Q3" s="34" t="s">
        <v>139</v>
      </c>
      <c r="R3" s="34" t="s">
        <v>140</v>
      </c>
    </row>
    <row r="4" spans="1:18" x14ac:dyDescent="0.3">
      <c r="A4" s="5" t="s">
        <v>9</v>
      </c>
      <c r="B4" s="49" t="s">
        <v>10</v>
      </c>
      <c r="C4" s="5" t="s">
        <v>11</v>
      </c>
      <c r="D4" s="6" t="s">
        <v>12</v>
      </c>
      <c r="E4" s="5" t="s">
        <v>13</v>
      </c>
      <c r="F4" s="5" t="s">
        <v>14</v>
      </c>
      <c r="G4" s="30">
        <v>1</v>
      </c>
      <c r="H4" s="31">
        <v>301990</v>
      </c>
      <c r="I4" s="32">
        <v>299000</v>
      </c>
      <c r="J4" s="32">
        <v>320827</v>
      </c>
      <c r="K4" s="31">
        <f>+(H4+I4+J4)/3</f>
        <v>307272.33333333331</v>
      </c>
      <c r="L4" s="31">
        <f>+G4*K4</f>
        <v>307272.33333333331</v>
      </c>
      <c r="M4" s="26"/>
      <c r="N4" s="27"/>
      <c r="O4" s="28"/>
      <c r="P4" s="28"/>
      <c r="Q4" s="27">
        <f>+(N4+O4+P4)/3</f>
        <v>0</v>
      </c>
      <c r="R4" s="24">
        <f>+M4*Q4</f>
        <v>0</v>
      </c>
    </row>
    <row r="5" spans="1:18" x14ac:dyDescent="0.3">
      <c r="A5" s="5" t="s">
        <v>9</v>
      </c>
      <c r="B5" s="49" t="s">
        <v>15</v>
      </c>
      <c r="C5" s="5" t="s">
        <v>11</v>
      </c>
      <c r="D5" s="6" t="s">
        <v>16</v>
      </c>
      <c r="E5" s="5" t="s">
        <v>17</v>
      </c>
      <c r="F5" s="5" t="s">
        <v>18</v>
      </c>
      <c r="G5" s="30">
        <v>1</v>
      </c>
      <c r="H5" s="31">
        <v>292815.12605042016</v>
      </c>
      <c r="I5" s="32">
        <v>289915.96638655465</v>
      </c>
      <c r="J5" s="32">
        <v>311079.83193277312</v>
      </c>
      <c r="K5" s="31">
        <f t="shared" ref="K5:K68" si="0">+(H5+I5+J5)/3</f>
        <v>297936.97478991601</v>
      </c>
      <c r="L5" s="31">
        <f t="shared" ref="L5:L68" si="1">+G5*K5</f>
        <v>297936.97478991601</v>
      </c>
      <c r="M5" s="26"/>
      <c r="N5" s="27"/>
      <c r="O5" s="28"/>
      <c r="P5" s="28"/>
      <c r="Q5" s="27">
        <f t="shared" ref="Q5:Q68" si="2">+(N5+O5+P5)/3</f>
        <v>0</v>
      </c>
      <c r="R5" s="24">
        <f t="shared" ref="R5:R68" si="3">+M5*Q5</f>
        <v>0</v>
      </c>
    </row>
    <row r="6" spans="1:18" x14ac:dyDescent="0.3">
      <c r="A6" s="5" t="s">
        <v>9</v>
      </c>
      <c r="B6" s="49" t="s">
        <v>19</v>
      </c>
      <c r="C6" s="5" t="s">
        <v>20</v>
      </c>
      <c r="D6" s="6">
        <v>60000</v>
      </c>
      <c r="E6" s="5" t="s">
        <v>13</v>
      </c>
      <c r="F6" s="5" t="s">
        <v>14</v>
      </c>
      <c r="G6" s="30">
        <v>1</v>
      </c>
      <c r="H6" s="31">
        <v>339426.2016806723</v>
      </c>
      <c r="I6" s="32">
        <v>336065.54621848743</v>
      </c>
      <c r="J6" s="32">
        <v>360598.33109243697</v>
      </c>
      <c r="K6" s="31">
        <f t="shared" si="0"/>
        <v>345363.35966386559</v>
      </c>
      <c r="L6" s="31">
        <f t="shared" si="1"/>
        <v>345363.35966386559</v>
      </c>
      <c r="M6" s="26">
        <v>1</v>
      </c>
      <c r="N6" s="27">
        <v>797900</v>
      </c>
      <c r="O6" s="28">
        <v>790000</v>
      </c>
      <c r="P6" s="28">
        <v>847670</v>
      </c>
      <c r="Q6" s="27">
        <f t="shared" si="2"/>
        <v>811856.66666666663</v>
      </c>
      <c r="R6" s="24">
        <f t="shared" si="3"/>
        <v>811856.66666666663</v>
      </c>
    </row>
    <row r="7" spans="1:18" x14ac:dyDescent="0.3">
      <c r="A7" s="5" t="s">
        <v>9</v>
      </c>
      <c r="B7" s="49" t="s">
        <v>21</v>
      </c>
      <c r="C7" s="5" t="s">
        <v>11</v>
      </c>
      <c r="D7" s="5">
        <v>24000</v>
      </c>
      <c r="E7" s="5" t="s">
        <v>17</v>
      </c>
      <c r="F7" s="5" t="s">
        <v>22</v>
      </c>
      <c r="G7" s="30">
        <v>1</v>
      </c>
      <c r="H7" s="31">
        <v>280084.03361344541</v>
      </c>
      <c r="I7" s="32">
        <v>277310.92436974793</v>
      </c>
      <c r="J7" s="32">
        <v>297554.62184873951</v>
      </c>
      <c r="K7" s="31">
        <f t="shared" si="0"/>
        <v>284983.19327731099</v>
      </c>
      <c r="L7" s="31">
        <f t="shared" si="1"/>
        <v>284983.19327731099</v>
      </c>
      <c r="M7" s="26"/>
      <c r="N7" s="27"/>
      <c r="O7" s="28"/>
      <c r="P7" s="28"/>
      <c r="Q7" s="27">
        <f t="shared" si="2"/>
        <v>0</v>
      </c>
      <c r="R7" s="24">
        <f t="shared" si="3"/>
        <v>0</v>
      </c>
    </row>
    <row r="8" spans="1:18" x14ac:dyDescent="0.3">
      <c r="A8" s="5" t="s">
        <v>9</v>
      </c>
      <c r="B8" s="49" t="s">
        <v>21</v>
      </c>
      <c r="C8" s="5" t="s">
        <v>11</v>
      </c>
      <c r="D8" s="5">
        <v>24000</v>
      </c>
      <c r="E8" s="5" t="s">
        <v>13</v>
      </c>
      <c r="F8" s="5" t="s">
        <v>14</v>
      </c>
      <c r="G8" s="30">
        <v>1</v>
      </c>
      <c r="H8" s="31">
        <v>297058.82352941181</v>
      </c>
      <c r="I8" s="32">
        <v>294117.64705882355</v>
      </c>
      <c r="J8" s="32">
        <v>315588.23529411765</v>
      </c>
      <c r="K8" s="31">
        <f t="shared" si="0"/>
        <v>302254.90196078434</v>
      </c>
      <c r="L8" s="31">
        <f t="shared" si="1"/>
        <v>302254.90196078434</v>
      </c>
      <c r="M8" s="26">
        <v>1</v>
      </c>
      <c r="N8" s="27">
        <v>386830</v>
      </c>
      <c r="O8" s="28">
        <v>383000</v>
      </c>
      <c r="P8" s="28">
        <v>410959</v>
      </c>
      <c r="Q8" s="27">
        <f t="shared" si="2"/>
        <v>393596.33333333331</v>
      </c>
      <c r="R8" s="24">
        <f t="shared" si="3"/>
        <v>393596.33333333331</v>
      </c>
    </row>
    <row r="9" spans="1:18" x14ac:dyDescent="0.3">
      <c r="A9" s="5" t="s">
        <v>9</v>
      </c>
      <c r="B9" s="49" t="s">
        <v>23</v>
      </c>
      <c r="C9" s="5" t="s">
        <v>11</v>
      </c>
      <c r="D9" s="5">
        <v>24000</v>
      </c>
      <c r="E9" s="7" t="s">
        <v>17</v>
      </c>
      <c r="F9" s="7" t="s">
        <v>22</v>
      </c>
      <c r="G9" s="30">
        <v>1</v>
      </c>
      <c r="H9" s="31">
        <v>280084.03361344541</v>
      </c>
      <c r="I9" s="32">
        <v>277310.92436974793</v>
      </c>
      <c r="J9" s="32">
        <v>297554.62184873951</v>
      </c>
      <c r="K9" s="31">
        <f t="shared" si="0"/>
        <v>284983.19327731099</v>
      </c>
      <c r="L9" s="31">
        <f t="shared" si="1"/>
        <v>284983.19327731099</v>
      </c>
      <c r="M9" s="26"/>
      <c r="N9" s="27"/>
      <c r="O9" s="28"/>
      <c r="P9" s="28"/>
      <c r="Q9" s="27">
        <f t="shared" si="2"/>
        <v>0</v>
      </c>
      <c r="R9" s="24">
        <f t="shared" si="3"/>
        <v>0</v>
      </c>
    </row>
    <row r="10" spans="1:18" x14ac:dyDescent="0.3">
      <c r="A10" s="5" t="s">
        <v>9</v>
      </c>
      <c r="B10" s="49" t="s">
        <v>23</v>
      </c>
      <c r="C10" s="5" t="s">
        <v>11</v>
      </c>
      <c r="D10" s="5">
        <v>24000</v>
      </c>
      <c r="E10" s="5" t="s">
        <v>13</v>
      </c>
      <c r="F10" s="5" t="s">
        <v>14</v>
      </c>
      <c r="G10" s="30">
        <v>1</v>
      </c>
      <c r="H10" s="31">
        <v>297058.82352941181</v>
      </c>
      <c r="I10" s="32">
        <v>294117.64705882355</v>
      </c>
      <c r="J10" s="32">
        <v>315588.23529411765</v>
      </c>
      <c r="K10" s="31">
        <f t="shared" si="0"/>
        <v>302254.90196078434</v>
      </c>
      <c r="L10" s="31">
        <f t="shared" si="1"/>
        <v>302254.90196078434</v>
      </c>
      <c r="M10" s="26"/>
      <c r="N10" s="27"/>
      <c r="O10" s="28"/>
      <c r="P10" s="28"/>
      <c r="Q10" s="27">
        <f t="shared" si="2"/>
        <v>0</v>
      </c>
      <c r="R10" s="24">
        <f t="shared" si="3"/>
        <v>0</v>
      </c>
    </row>
    <row r="11" spans="1:18" x14ac:dyDescent="0.3">
      <c r="A11" s="5" t="s">
        <v>9</v>
      </c>
      <c r="B11" s="50" t="s">
        <v>24</v>
      </c>
      <c r="C11" s="5" t="s">
        <v>11</v>
      </c>
      <c r="D11" s="6">
        <v>12000</v>
      </c>
      <c r="E11" s="5" t="s">
        <v>13</v>
      </c>
      <c r="F11" s="5" t="s">
        <v>14</v>
      </c>
      <c r="G11" s="30">
        <v>1</v>
      </c>
      <c r="H11" s="31">
        <v>268176.21848739497</v>
      </c>
      <c r="I11" s="32">
        <v>265521.00840336137</v>
      </c>
      <c r="J11" s="32">
        <v>284904.04201680672</v>
      </c>
      <c r="K11" s="31">
        <f t="shared" si="0"/>
        <v>272867.08963585435</v>
      </c>
      <c r="L11" s="31">
        <f t="shared" si="1"/>
        <v>272867.08963585435</v>
      </c>
      <c r="M11" s="26">
        <v>1</v>
      </c>
      <c r="N11" s="27">
        <v>407030</v>
      </c>
      <c r="O11" s="28">
        <v>403000</v>
      </c>
      <c r="P11" s="28">
        <v>432419</v>
      </c>
      <c r="Q11" s="27">
        <f t="shared" si="2"/>
        <v>414149.66666666669</v>
      </c>
      <c r="R11" s="24">
        <f t="shared" si="3"/>
        <v>414149.66666666669</v>
      </c>
    </row>
    <row r="12" spans="1:18" x14ac:dyDescent="0.3">
      <c r="A12" s="5" t="s">
        <v>9</v>
      </c>
      <c r="B12" s="51" t="s">
        <v>25</v>
      </c>
      <c r="C12" s="5" t="s">
        <v>11</v>
      </c>
      <c r="D12" s="6">
        <v>12000</v>
      </c>
      <c r="E12" s="5" t="s">
        <v>13</v>
      </c>
      <c r="F12" s="5" t="s">
        <v>14</v>
      </c>
      <c r="G12" s="30">
        <v>1</v>
      </c>
      <c r="H12" s="31">
        <v>268176.21848739497</v>
      </c>
      <c r="I12" s="32">
        <v>265521.00840336137</v>
      </c>
      <c r="J12" s="32">
        <v>284904.04201680672</v>
      </c>
      <c r="K12" s="31">
        <f t="shared" si="0"/>
        <v>272867.08963585435</v>
      </c>
      <c r="L12" s="31">
        <f t="shared" si="1"/>
        <v>272867.08963585435</v>
      </c>
      <c r="M12" s="26"/>
      <c r="N12" s="27"/>
      <c r="O12" s="28"/>
      <c r="P12" s="28"/>
      <c r="Q12" s="27">
        <f t="shared" si="2"/>
        <v>0</v>
      </c>
      <c r="R12" s="24">
        <f t="shared" si="3"/>
        <v>0</v>
      </c>
    </row>
    <row r="13" spans="1:18" x14ac:dyDescent="0.3">
      <c r="A13" s="5" t="s">
        <v>9</v>
      </c>
      <c r="B13" s="49" t="s">
        <v>26</v>
      </c>
      <c r="C13" s="5" t="s">
        <v>11</v>
      </c>
      <c r="D13" s="6">
        <v>12000</v>
      </c>
      <c r="E13" s="5" t="s">
        <v>13</v>
      </c>
      <c r="F13" s="5" t="s">
        <v>14</v>
      </c>
      <c r="G13" s="30">
        <v>1</v>
      </c>
      <c r="H13" s="31">
        <v>268176.21848739497</v>
      </c>
      <c r="I13" s="32">
        <v>265521.00840336137</v>
      </c>
      <c r="J13" s="32">
        <v>284904.04201680672</v>
      </c>
      <c r="K13" s="31">
        <f t="shared" si="0"/>
        <v>272867.08963585435</v>
      </c>
      <c r="L13" s="31">
        <f t="shared" si="1"/>
        <v>272867.08963585435</v>
      </c>
      <c r="M13" s="26"/>
      <c r="N13" s="27"/>
      <c r="O13" s="28"/>
      <c r="P13" s="28"/>
      <c r="Q13" s="27">
        <f t="shared" si="2"/>
        <v>0</v>
      </c>
      <c r="R13" s="24">
        <f t="shared" si="3"/>
        <v>0</v>
      </c>
    </row>
    <row r="14" spans="1:18" x14ac:dyDescent="0.3">
      <c r="A14" s="5" t="s">
        <v>9</v>
      </c>
      <c r="B14" s="49" t="s">
        <v>27</v>
      </c>
      <c r="C14" s="5" t="s">
        <v>11</v>
      </c>
      <c r="D14" s="6" t="s">
        <v>12</v>
      </c>
      <c r="E14" s="5" t="s">
        <v>13</v>
      </c>
      <c r="F14" s="5" t="s">
        <v>14</v>
      </c>
      <c r="G14" s="30">
        <v>1</v>
      </c>
      <c r="H14" s="31">
        <v>301990</v>
      </c>
      <c r="I14" s="32">
        <v>299000</v>
      </c>
      <c r="J14" s="32">
        <v>320827</v>
      </c>
      <c r="K14" s="31">
        <f t="shared" si="0"/>
        <v>307272.33333333331</v>
      </c>
      <c r="L14" s="31">
        <f t="shared" si="1"/>
        <v>307272.33333333331</v>
      </c>
      <c r="M14" s="26"/>
      <c r="N14" s="27"/>
      <c r="O14" s="28"/>
      <c r="P14" s="28"/>
      <c r="Q14" s="27">
        <f t="shared" si="2"/>
        <v>0</v>
      </c>
      <c r="R14" s="24">
        <f t="shared" si="3"/>
        <v>0</v>
      </c>
    </row>
    <row r="15" spans="1:18" x14ac:dyDescent="0.3">
      <c r="A15" s="5" t="s">
        <v>9</v>
      </c>
      <c r="B15" s="49" t="s">
        <v>28</v>
      </c>
      <c r="C15" s="5" t="s">
        <v>11</v>
      </c>
      <c r="D15" s="6">
        <v>12000</v>
      </c>
      <c r="E15" s="5" t="s">
        <v>13</v>
      </c>
      <c r="F15" s="5" t="s">
        <v>14</v>
      </c>
      <c r="G15" s="30">
        <v>1</v>
      </c>
      <c r="H15" s="31">
        <v>268176.21848739497</v>
      </c>
      <c r="I15" s="32">
        <v>265521.00840336137</v>
      </c>
      <c r="J15" s="32">
        <v>284904.04201680672</v>
      </c>
      <c r="K15" s="31">
        <f t="shared" si="0"/>
        <v>272867.08963585435</v>
      </c>
      <c r="L15" s="31">
        <f t="shared" si="1"/>
        <v>272867.08963585435</v>
      </c>
      <c r="M15" s="26"/>
      <c r="N15" s="27"/>
      <c r="O15" s="28"/>
      <c r="P15" s="28"/>
      <c r="Q15" s="27">
        <f t="shared" si="2"/>
        <v>0</v>
      </c>
      <c r="R15" s="24">
        <f t="shared" si="3"/>
        <v>0</v>
      </c>
    </row>
    <row r="16" spans="1:18" x14ac:dyDescent="0.3">
      <c r="A16" s="5" t="s">
        <v>9</v>
      </c>
      <c r="B16" s="49" t="s">
        <v>29</v>
      </c>
      <c r="C16" s="5" t="s">
        <v>11</v>
      </c>
      <c r="D16" s="6" t="s">
        <v>12</v>
      </c>
      <c r="E16" s="5" t="s">
        <v>17</v>
      </c>
      <c r="F16" s="5" t="s">
        <v>22</v>
      </c>
      <c r="G16" s="30">
        <v>1</v>
      </c>
      <c r="H16" s="31">
        <v>271596.63865546219</v>
      </c>
      <c r="I16" s="32">
        <v>268907.56302521011</v>
      </c>
      <c r="J16" s="32">
        <v>288537.81512605044</v>
      </c>
      <c r="K16" s="31">
        <f t="shared" si="0"/>
        <v>276347.33893557428</v>
      </c>
      <c r="L16" s="31">
        <f t="shared" si="1"/>
        <v>276347.33893557428</v>
      </c>
      <c r="M16" s="26">
        <v>1</v>
      </c>
      <c r="N16" s="27">
        <v>466620.00000000006</v>
      </c>
      <c r="O16" s="28">
        <v>462000</v>
      </c>
      <c r="P16" s="28">
        <v>495726</v>
      </c>
      <c r="Q16" s="27">
        <f t="shared" si="2"/>
        <v>474782</v>
      </c>
      <c r="R16" s="24">
        <f t="shared" si="3"/>
        <v>474782</v>
      </c>
    </row>
    <row r="17" spans="1:18" x14ac:dyDescent="0.3">
      <c r="A17" s="5" t="s">
        <v>9</v>
      </c>
      <c r="B17" s="49" t="s">
        <v>30</v>
      </c>
      <c r="C17" s="5" t="s">
        <v>20</v>
      </c>
      <c r="D17" s="5">
        <v>60000</v>
      </c>
      <c r="E17" s="5" t="s">
        <v>17</v>
      </c>
      <c r="F17" s="5" t="s">
        <v>31</v>
      </c>
      <c r="G17" s="30">
        <v>2</v>
      </c>
      <c r="H17" s="31">
        <v>335252.10084033618</v>
      </c>
      <c r="I17" s="32">
        <v>331932.77310924372</v>
      </c>
      <c r="J17" s="32">
        <v>356163.86554621853</v>
      </c>
      <c r="K17" s="31">
        <f t="shared" si="0"/>
        <v>341116.24649859947</v>
      </c>
      <c r="L17" s="31">
        <f t="shared" si="1"/>
        <v>682232.49299719895</v>
      </c>
      <c r="M17" s="26">
        <v>2</v>
      </c>
      <c r="N17" s="27">
        <v>797900</v>
      </c>
      <c r="O17" s="28">
        <v>790000</v>
      </c>
      <c r="P17" s="28">
        <v>847670</v>
      </c>
      <c r="Q17" s="27">
        <f t="shared" si="2"/>
        <v>811856.66666666663</v>
      </c>
      <c r="R17" s="24">
        <f t="shared" si="3"/>
        <v>1623713.3333333333</v>
      </c>
    </row>
    <row r="18" spans="1:18" x14ac:dyDescent="0.3">
      <c r="A18" s="5" t="s">
        <v>9</v>
      </c>
      <c r="B18" s="49" t="s">
        <v>32</v>
      </c>
      <c r="C18" s="5" t="s">
        <v>11</v>
      </c>
      <c r="D18" s="5">
        <v>24000</v>
      </c>
      <c r="E18" s="5" t="s">
        <v>13</v>
      </c>
      <c r="F18" s="5" t="s">
        <v>14</v>
      </c>
      <c r="G18" s="30">
        <v>1</v>
      </c>
      <c r="H18" s="31">
        <v>297058.82352941181</v>
      </c>
      <c r="I18" s="32">
        <v>294117.64705882355</v>
      </c>
      <c r="J18" s="32">
        <v>315588.23529411765</v>
      </c>
      <c r="K18" s="31">
        <f t="shared" si="0"/>
        <v>302254.90196078434</v>
      </c>
      <c r="L18" s="31">
        <f t="shared" si="1"/>
        <v>302254.90196078434</v>
      </c>
      <c r="M18" s="26">
        <v>1</v>
      </c>
      <c r="N18" s="27">
        <v>386830</v>
      </c>
      <c r="O18" s="28">
        <v>383000</v>
      </c>
      <c r="P18" s="28">
        <v>410959</v>
      </c>
      <c r="Q18" s="27">
        <f t="shared" si="2"/>
        <v>393596.33333333331</v>
      </c>
      <c r="R18" s="24">
        <f t="shared" si="3"/>
        <v>393596.33333333331</v>
      </c>
    </row>
    <row r="19" spans="1:18" x14ac:dyDescent="0.3">
      <c r="A19" s="5" t="s">
        <v>9</v>
      </c>
      <c r="B19" s="49" t="s">
        <v>33</v>
      </c>
      <c r="C19" s="5" t="s">
        <v>11</v>
      </c>
      <c r="D19" s="6" t="s">
        <v>16</v>
      </c>
      <c r="E19" s="5" t="s">
        <v>17</v>
      </c>
      <c r="F19" s="5" t="s">
        <v>22</v>
      </c>
      <c r="G19" s="30">
        <v>1</v>
      </c>
      <c r="H19" s="31">
        <v>292815.12605042016</v>
      </c>
      <c r="I19" s="32">
        <v>289915.96638655465</v>
      </c>
      <c r="J19" s="32">
        <v>311079.83193277312</v>
      </c>
      <c r="K19" s="31">
        <f t="shared" si="0"/>
        <v>297936.97478991601</v>
      </c>
      <c r="L19" s="31">
        <f t="shared" si="1"/>
        <v>297936.97478991601</v>
      </c>
      <c r="M19" s="26"/>
      <c r="N19" s="27"/>
      <c r="O19" s="28"/>
      <c r="P19" s="28"/>
      <c r="Q19" s="27">
        <f t="shared" si="2"/>
        <v>0</v>
      </c>
      <c r="R19" s="24">
        <f t="shared" si="3"/>
        <v>0</v>
      </c>
    </row>
    <row r="20" spans="1:18" x14ac:dyDescent="0.3">
      <c r="A20" s="5" t="s">
        <v>9</v>
      </c>
      <c r="B20" s="49" t="s">
        <v>34</v>
      </c>
      <c r="C20" s="5" t="s">
        <v>35</v>
      </c>
      <c r="D20" s="6">
        <v>48000</v>
      </c>
      <c r="E20" s="5" t="s">
        <v>13</v>
      </c>
      <c r="F20" s="5" t="s">
        <v>14</v>
      </c>
      <c r="G20" s="30">
        <v>1</v>
      </c>
      <c r="H20" s="31">
        <v>339495.79831932776</v>
      </c>
      <c r="I20" s="32">
        <v>336134.45378151262</v>
      </c>
      <c r="J20" s="32">
        <v>360672.26890756306</v>
      </c>
      <c r="K20" s="31">
        <f t="shared" si="0"/>
        <v>345434.17366946785</v>
      </c>
      <c r="L20" s="31">
        <f t="shared" si="1"/>
        <v>345434.17366946785</v>
      </c>
      <c r="M20" s="26"/>
      <c r="N20" s="27"/>
      <c r="O20" s="28"/>
      <c r="P20" s="28"/>
      <c r="Q20" s="27">
        <f t="shared" si="2"/>
        <v>0</v>
      </c>
      <c r="R20" s="24">
        <f t="shared" si="3"/>
        <v>0</v>
      </c>
    </row>
    <row r="21" spans="1:18" x14ac:dyDescent="0.3">
      <c r="A21" s="5" t="s">
        <v>9</v>
      </c>
      <c r="B21" s="49" t="s">
        <v>36</v>
      </c>
      <c r="C21" s="5" t="s">
        <v>11</v>
      </c>
      <c r="D21" s="6" t="s">
        <v>12</v>
      </c>
      <c r="E21" s="7" t="s">
        <v>17</v>
      </c>
      <c r="F21" s="7" t="s">
        <v>22</v>
      </c>
      <c r="G21" s="30">
        <v>1</v>
      </c>
      <c r="H21" s="31">
        <v>271596.63865546219</v>
      </c>
      <c r="I21" s="32">
        <v>268907.56302521011</v>
      </c>
      <c r="J21" s="32">
        <v>288537.81512605044</v>
      </c>
      <c r="K21" s="31">
        <f t="shared" si="0"/>
        <v>276347.33893557428</v>
      </c>
      <c r="L21" s="31">
        <f t="shared" si="1"/>
        <v>276347.33893557428</v>
      </c>
      <c r="M21" s="26"/>
      <c r="N21" s="27"/>
      <c r="O21" s="28"/>
      <c r="P21" s="28"/>
      <c r="Q21" s="27">
        <f t="shared" si="2"/>
        <v>0</v>
      </c>
      <c r="R21" s="24">
        <f t="shared" si="3"/>
        <v>0</v>
      </c>
    </row>
    <row r="22" spans="1:18" x14ac:dyDescent="0.3">
      <c r="A22" s="5" t="s">
        <v>9</v>
      </c>
      <c r="B22" s="49" t="s">
        <v>36</v>
      </c>
      <c r="C22" s="5" t="s">
        <v>11</v>
      </c>
      <c r="D22" s="6" t="s">
        <v>12</v>
      </c>
      <c r="E22" s="5" t="s">
        <v>13</v>
      </c>
      <c r="F22" s="5" t="s">
        <v>14</v>
      </c>
      <c r="G22" s="30">
        <v>1</v>
      </c>
      <c r="H22" s="31">
        <v>301990</v>
      </c>
      <c r="I22" s="32">
        <v>299000</v>
      </c>
      <c r="J22" s="32">
        <v>320827</v>
      </c>
      <c r="K22" s="31">
        <f t="shared" si="0"/>
        <v>307272.33333333331</v>
      </c>
      <c r="L22" s="31">
        <f t="shared" si="1"/>
        <v>307272.33333333331</v>
      </c>
      <c r="M22" s="26"/>
      <c r="N22" s="27"/>
      <c r="O22" s="28"/>
      <c r="P22" s="28"/>
      <c r="Q22" s="27">
        <f t="shared" si="2"/>
        <v>0</v>
      </c>
      <c r="R22" s="24">
        <f t="shared" si="3"/>
        <v>0</v>
      </c>
    </row>
    <row r="23" spans="1:18" x14ac:dyDescent="0.3">
      <c r="A23" s="5" t="s">
        <v>9</v>
      </c>
      <c r="B23" s="49" t="s">
        <v>37</v>
      </c>
      <c r="C23" s="5" t="s">
        <v>11</v>
      </c>
      <c r="D23" s="6" t="s">
        <v>12</v>
      </c>
      <c r="E23" s="5" t="s">
        <v>17</v>
      </c>
      <c r="F23" s="5" t="s">
        <v>22</v>
      </c>
      <c r="G23" s="30">
        <v>1</v>
      </c>
      <c r="H23" s="31">
        <v>271596.63865546219</v>
      </c>
      <c r="I23" s="32">
        <v>268907.56302521011</v>
      </c>
      <c r="J23" s="32">
        <v>288537.81512605044</v>
      </c>
      <c r="K23" s="31">
        <f t="shared" si="0"/>
        <v>276347.33893557428</v>
      </c>
      <c r="L23" s="31">
        <f t="shared" si="1"/>
        <v>276347.33893557428</v>
      </c>
      <c r="M23" s="26"/>
      <c r="N23" s="27"/>
      <c r="O23" s="28"/>
      <c r="P23" s="28"/>
      <c r="Q23" s="27">
        <f t="shared" si="2"/>
        <v>0</v>
      </c>
      <c r="R23" s="24">
        <f t="shared" si="3"/>
        <v>0</v>
      </c>
    </row>
    <row r="24" spans="1:18" x14ac:dyDescent="0.3">
      <c r="A24" s="5" t="s">
        <v>9</v>
      </c>
      <c r="B24" s="49" t="s">
        <v>38</v>
      </c>
      <c r="C24" s="5" t="s">
        <v>11</v>
      </c>
      <c r="D24" s="6">
        <v>12000</v>
      </c>
      <c r="E24" s="5" t="s">
        <v>13</v>
      </c>
      <c r="F24" s="5" t="s">
        <v>39</v>
      </c>
      <c r="G24" s="30">
        <v>1</v>
      </c>
      <c r="H24" s="31">
        <v>268176.21848739497</v>
      </c>
      <c r="I24" s="32">
        <v>265521.00840336137</v>
      </c>
      <c r="J24" s="32">
        <v>284904.04201680672</v>
      </c>
      <c r="K24" s="31">
        <f t="shared" si="0"/>
        <v>272867.08963585435</v>
      </c>
      <c r="L24" s="31">
        <f t="shared" si="1"/>
        <v>272867.08963585435</v>
      </c>
      <c r="M24" s="26"/>
      <c r="N24" s="27"/>
      <c r="O24" s="28"/>
      <c r="P24" s="28"/>
      <c r="Q24" s="27">
        <f t="shared" si="2"/>
        <v>0</v>
      </c>
      <c r="R24" s="24">
        <f t="shared" si="3"/>
        <v>0</v>
      </c>
    </row>
    <row r="25" spans="1:18" x14ac:dyDescent="0.3">
      <c r="A25" s="5" t="s">
        <v>9</v>
      </c>
      <c r="B25" s="49" t="s">
        <v>40</v>
      </c>
      <c r="C25" s="5" t="s">
        <v>11</v>
      </c>
      <c r="D25" s="5">
        <v>12000</v>
      </c>
      <c r="E25" s="5" t="s">
        <v>17</v>
      </c>
      <c r="F25" s="5" t="s">
        <v>22</v>
      </c>
      <c r="G25" s="30">
        <v>1</v>
      </c>
      <c r="H25" s="31">
        <v>263032.00840336137</v>
      </c>
      <c r="I25" s="32">
        <v>260427.731092437</v>
      </c>
      <c r="J25" s="32">
        <v>279438.95546218485</v>
      </c>
      <c r="K25" s="31">
        <f t="shared" si="0"/>
        <v>267632.89831932774</v>
      </c>
      <c r="L25" s="31">
        <f t="shared" si="1"/>
        <v>267632.89831932774</v>
      </c>
      <c r="M25" s="26"/>
      <c r="N25" s="27"/>
      <c r="O25" s="28"/>
      <c r="P25" s="28"/>
      <c r="Q25" s="27">
        <f t="shared" si="2"/>
        <v>0</v>
      </c>
      <c r="R25" s="24">
        <f t="shared" si="3"/>
        <v>0</v>
      </c>
    </row>
    <row r="26" spans="1:18" x14ac:dyDescent="0.3">
      <c r="A26" s="5" t="s">
        <v>9</v>
      </c>
      <c r="B26" s="49" t="s">
        <v>41</v>
      </c>
      <c r="C26" s="5" t="s">
        <v>11</v>
      </c>
      <c r="D26" s="6">
        <v>12000</v>
      </c>
      <c r="E26" s="5" t="s">
        <v>13</v>
      </c>
      <c r="F26" s="5" t="s">
        <v>39</v>
      </c>
      <c r="G26" s="30">
        <v>1</v>
      </c>
      <c r="H26" s="31">
        <v>268176.21848739497</v>
      </c>
      <c r="I26" s="32">
        <v>265521.00840336137</v>
      </c>
      <c r="J26" s="32">
        <v>284904.04201680672</v>
      </c>
      <c r="K26" s="31">
        <f t="shared" si="0"/>
        <v>272867.08963585435</v>
      </c>
      <c r="L26" s="31">
        <f t="shared" si="1"/>
        <v>272867.08963585435</v>
      </c>
      <c r="M26" s="26">
        <v>1</v>
      </c>
      <c r="N26" s="27">
        <v>407030</v>
      </c>
      <c r="O26" s="28">
        <v>403000</v>
      </c>
      <c r="P26" s="28">
        <v>432419</v>
      </c>
      <c r="Q26" s="27">
        <f t="shared" si="2"/>
        <v>414149.66666666669</v>
      </c>
      <c r="R26" s="24">
        <f t="shared" si="3"/>
        <v>414149.66666666669</v>
      </c>
    </row>
    <row r="27" spans="1:18" x14ac:dyDescent="0.3">
      <c r="A27" s="8" t="s">
        <v>42</v>
      </c>
      <c r="B27" s="52" t="s">
        <v>43</v>
      </c>
      <c r="C27" s="8" t="s">
        <v>20</v>
      </c>
      <c r="D27" s="8">
        <v>60000</v>
      </c>
      <c r="E27" s="8" t="s">
        <v>17</v>
      </c>
      <c r="F27" s="8" t="s">
        <v>44</v>
      </c>
      <c r="G27" s="30">
        <v>1</v>
      </c>
      <c r="H27" s="31">
        <v>335252.10084033618</v>
      </c>
      <c r="I27" s="32">
        <v>331932.77310924372</v>
      </c>
      <c r="J27" s="32">
        <v>356163.86554621853</v>
      </c>
      <c r="K27" s="31">
        <f t="shared" si="0"/>
        <v>341116.24649859947</v>
      </c>
      <c r="L27" s="31">
        <f t="shared" si="1"/>
        <v>341116.24649859947</v>
      </c>
      <c r="M27" s="26"/>
      <c r="N27" s="27"/>
      <c r="O27" s="28"/>
      <c r="P27" s="28"/>
      <c r="Q27" s="27">
        <f t="shared" si="2"/>
        <v>0</v>
      </c>
      <c r="R27" s="24">
        <f t="shared" si="3"/>
        <v>0</v>
      </c>
    </row>
    <row r="28" spans="1:18" x14ac:dyDescent="0.3">
      <c r="A28" s="8" t="s">
        <v>42</v>
      </c>
      <c r="B28" s="52" t="s">
        <v>45</v>
      </c>
      <c r="C28" s="8" t="s">
        <v>20</v>
      </c>
      <c r="D28" s="8">
        <v>60000</v>
      </c>
      <c r="E28" s="8" t="s">
        <v>17</v>
      </c>
      <c r="F28" s="8" t="s">
        <v>44</v>
      </c>
      <c r="G28" s="30">
        <v>1</v>
      </c>
      <c r="H28" s="31">
        <v>335252.10084033618</v>
      </c>
      <c r="I28" s="32">
        <v>331932.77310924372</v>
      </c>
      <c r="J28" s="32">
        <v>356163.86554621853</v>
      </c>
      <c r="K28" s="31">
        <f t="shared" si="0"/>
        <v>341116.24649859947</v>
      </c>
      <c r="L28" s="31">
        <f t="shared" si="1"/>
        <v>341116.24649859947</v>
      </c>
      <c r="M28" s="26">
        <v>1</v>
      </c>
      <c r="N28" s="27">
        <v>797900</v>
      </c>
      <c r="O28" s="28">
        <v>790000</v>
      </c>
      <c r="P28" s="28">
        <v>847670</v>
      </c>
      <c r="Q28" s="27">
        <f t="shared" si="2"/>
        <v>811856.66666666663</v>
      </c>
      <c r="R28" s="24">
        <f t="shared" si="3"/>
        <v>811856.66666666663</v>
      </c>
    </row>
    <row r="29" spans="1:18" x14ac:dyDescent="0.3">
      <c r="A29" s="8" t="s">
        <v>42</v>
      </c>
      <c r="B29" s="52" t="s">
        <v>46</v>
      </c>
      <c r="C29" s="8" t="s">
        <v>20</v>
      </c>
      <c r="D29" s="8">
        <v>60000</v>
      </c>
      <c r="E29" s="8" t="s">
        <v>17</v>
      </c>
      <c r="F29" s="8" t="s">
        <v>44</v>
      </c>
      <c r="G29" s="30">
        <v>1</v>
      </c>
      <c r="H29" s="31">
        <v>335252.10084033618</v>
      </c>
      <c r="I29" s="32">
        <v>331932.77310924372</v>
      </c>
      <c r="J29" s="32">
        <v>356163.86554621853</v>
      </c>
      <c r="K29" s="31">
        <f t="shared" si="0"/>
        <v>341116.24649859947</v>
      </c>
      <c r="L29" s="31">
        <f t="shared" si="1"/>
        <v>341116.24649859947</v>
      </c>
      <c r="M29" s="26"/>
      <c r="N29" s="27"/>
      <c r="O29" s="28"/>
      <c r="P29" s="28"/>
      <c r="Q29" s="27">
        <f t="shared" si="2"/>
        <v>0</v>
      </c>
      <c r="R29" s="24">
        <f t="shared" si="3"/>
        <v>0</v>
      </c>
    </row>
    <row r="30" spans="1:18" x14ac:dyDescent="0.3">
      <c r="A30" s="8" t="s">
        <v>42</v>
      </c>
      <c r="B30" s="52" t="s">
        <v>47</v>
      </c>
      <c r="C30" s="8" t="s">
        <v>11</v>
      </c>
      <c r="D30" s="9" t="s">
        <v>12</v>
      </c>
      <c r="E30" s="8" t="s">
        <v>17</v>
      </c>
      <c r="F30" s="8" t="s">
        <v>48</v>
      </c>
      <c r="G30" s="30">
        <v>1</v>
      </c>
      <c r="H30" s="31">
        <v>271596.63865546219</v>
      </c>
      <c r="I30" s="32">
        <v>268907.56302521011</v>
      </c>
      <c r="J30" s="32">
        <v>288537.81512605044</v>
      </c>
      <c r="K30" s="31">
        <f t="shared" si="0"/>
        <v>276347.33893557428</v>
      </c>
      <c r="L30" s="31">
        <f t="shared" si="1"/>
        <v>276347.33893557428</v>
      </c>
      <c r="M30" s="26"/>
      <c r="N30" s="27"/>
      <c r="O30" s="28"/>
      <c r="P30" s="28"/>
      <c r="Q30" s="27">
        <f t="shared" si="2"/>
        <v>0</v>
      </c>
      <c r="R30" s="24">
        <f t="shared" si="3"/>
        <v>0</v>
      </c>
    </row>
    <row r="31" spans="1:18" x14ac:dyDescent="0.3">
      <c r="A31" s="8" t="s">
        <v>42</v>
      </c>
      <c r="B31" s="52" t="s">
        <v>49</v>
      </c>
      <c r="C31" s="8" t="s">
        <v>11</v>
      </c>
      <c r="D31" s="9" t="s">
        <v>16</v>
      </c>
      <c r="E31" s="8" t="s">
        <v>17</v>
      </c>
      <c r="F31" s="8" t="s">
        <v>48</v>
      </c>
      <c r="G31" s="30">
        <v>1</v>
      </c>
      <c r="H31" s="31">
        <v>292815.12605042016</v>
      </c>
      <c r="I31" s="32">
        <v>289915.96638655465</v>
      </c>
      <c r="J31" s="32">
        <v>311079.83193277312</v>
      </c>
      <c r="K31" s="31">
        <f t="shared" si="0"/>
        <v>297936.97478991601</v>
      </c>
      <c r="L31" s="31">
        <f t="shared" si="1"/>
        <v>297936.97478991601</v>
      </c>
      <c r="M31" s="26"/>
      <c r="N31" s="27"/>
      <c r="O31" s="28"/>
      <c r="P31" s="28"/>
      <c r="Q31" s="27">
        <f t="shared" si="2"/>
        <v>0</v>
      </c>
      <c r="R31" s="24">
        <f t="shared" si="3"/>
        <v>0</v>
      </c>
    </row>
    <row r="32" spans="1:18" x14ac:dyDescent="0.3">
      <c r="A32" s="8" t="s">
        <v>42</v>
      </c>
      <c r="B32" s="52" t="s">
        <v>50</v>
      </c>
      <c r="C32" s="8" t="s">
        <v>20</v>
      </c>
      <c r="D32" s="8">
        <v>60000</v>
      </c>
      <c r="E32" s="8" t="s">
        <v>17</v>
      </c>
      <c r="F32" s="8" t="s">
        <v>44</v>
      </c>
      <c r="G32" s="30">
        <v>1</v>
      </c>
      <c r="H32" s="31">
        <v>335252.10084033618</v>
      </c>
      <c r="I32" s="32">
        <v>331932.77310924372</v>
      </c>
      <c r="J32" s="32">
        <v>356163.86554621853</v>
      </c>
      <c r="K32" s="31">
        <f t="shared" si="0"/>
        <v>341116.24649859947</v>
      </c>
      <c r="L32" s="31">
        <f t="shared" si="1"/>
        <v>341116.24649859947</v>
      </c>
      <c r="M32" s="26"/>
      <c r="N32" s="27"/>
      <c r="O32" s="28"/>
      <c r="P32" s="28"/>
      <c r="Q32" s="27">
        <f t="shared" si="2"/>
        <v>0</v>
      </c>
      <c r="R32" s="24">
        <f t="shared" si="3"/>
        <v>0</v>
      </c>
    </row>
    <row r="33" spans="1:18" x14ac:dyDescent="0.3">
      <c r="A33" s="10" t="s">
        <v>51</v>
      </c>
      <c r="B33" s="53" t="s">
        <v>52</v>
      </c>
      <c r="C33" s="10" t="s">
        <v>11</v>
      </c>
      <c r="D33" s="11" t="s">
        <v>12</v>
      </c>
      <c r="E33" s="10" t="s">
        <v>17</v>
      </c>
      <c r="F33" s="10" t="s">
        <v>53</v>
      </c>
      <c r="G33" s="30">
        <v>1</v>
      </c>
      <c r="H33" s="31">
        <v>271596.63865546219</v>
      </c>
      <c r="I33" s="32">
        <v>268907.56302521011</v>
      </c>
      <c r="J33" s="32">
        <v>288537.81512605044</v>
      </c>
      <c r="K33" s="31">
        <f t="shared" si="0"/>
        <v>276347.33893557428</v>
      </c>
      <c r="L33" s="31">
        <f t="shared" si="1"/>
        <v>276347.33893557428</v>
      </c>
      <c r="M33" s="26"/>
      <c r="N33" s="27"/>
      <c r="O33" s="28"/>
      <c r="P33" s="28"/>
      <c r="Q33" s="27">
        <f t="shared" si="2"/>
        <v>0</v>
      </c>
      <c r="R33" s="24">
        <f t="shared" si="3"/>
        <v>0</v>
      </c>
    </row>
    <row r="34" spans="1:18" x14ac:dyDescent="0.3">
      <c r="A34" s="10" t="s">
        <v>51</v>
      </c>
      <c r="B34" s="53" t="s">
        <v>54</v>
      </c>
      <c r="C34" s="10" t="s">
        <v>11</v>
      </c>
      <c r="D34" s="10">
        <v>24000</v>
      </c>
      <c r="E34" s="10" t="s">
        <v>17</v>
      </c>
      <c r="F34" s="10" t="s">
        <v>53</v>
      </c>
      <c r="G34" s="30">
        <v>1</v>
      </c>
      <c r="H34" s="31">
        <v>297058.82352941181</v>
      </c>
      <c r="I34" s="32">
        <v>294117.64705882355</v>
      </c>
      <c r="J34" s="32">
        <v>315588.23529411765</v>
      </c>
      <c r="K34" s="31">
        <f t="shared" si="0"/>
        <v>302254.90196078434</v>
      </c>
      <c r="L34" s="31">
        <f t="shared" si="1"/>
        <v>302254.90196078434</v>
      </c>
      <c r="M34" s="26"/>
      <c r="N34" s="27"/>
      <c r="O34" s="28"/>
      <c r="P34" s="28"/>
      <c r="Q34" s="27">
        <f t="shared" si="2"/>
        <v>0</v>
      </c>
      <c r="R34" s="24">
        <f t="shared" si="3"/>
        <v>0</v>
      </c>
    </row>
    <row r="35" spans="1:18" x14ac:dyDescent="0.3">
      <c r="A35" s="10" t="s">
        <v>51</v>
      </c>
      <c r="B35" s="53" t="s">
        <v>55</v>
      </c>
      <c r="C35" s="10" t="s">
        <v>11</v>
      </c>
      <c r="D35" s="11" t="s">
        <v>16</v>
      </c>
      <c r="E35" s="10" t="s">
        <v>17</v>
      </c>
      <c r="F35" s="10" t="s">
        <v>56</v>
      </c>
      <c r="G35" s="30">
        <v>1</v>
      </c>
      <c r="H35" s="31">
        <v>292815.12605042016</v>
      </c>
      <c r="I35" s="32">
        <v>289915.96638655465</v>
      </c>
      <c r="J35" s="32">
        <v>311079.83193277312</v>
      </c>
      <c r="K35" s="31">
        <f t="shared" si="0"/>
        <v>297936.97478991601</v>
      </c>
      <c r="L35" s="31">
        <f t="shared" si="1"/>
        <v>297936.97478991601</v>
      </c>
      <c r="M35" s="26"/>
      <c r="N35" s="27"/>
      <c r="O35" s="28"/>
      <c r="P35" s="28"/>
      <c r="Q35" s="27">
        <f t="shared" si="2"/>
        <v>0</v>
      </c>
      <c r="R35" s="24">
        <f t="shared" si="3"/>
        <v>0</v>
      </c>
    </row>
    <row r="36" spans="1:18" x14ac:dyDescent="0.3">
      <c r="A36" s="10" t="s">
        <v>51</v>
      </c>
      <c r="B36" s="53" t="s">
        <v>57</v>
      </c>
      <c r="C36" s="10" t="s">
        <v>20</v>
      </c>
      <c r="D36" s="10">
        <v>60000</v>
      </c>
      <c r="E36" s="10" t="s">
        <v>17</v>
      </c>
      <c r="F36" s="10" t="s">
        <v>48</v>
      </c>
      <c r="G36" s="30">
        <v>1</v>
      </c>
      <c r="H36" s="31">
        <v>335252.10084033618</v>
      </c>
      <c r="I36" s="32">
        <v>331932.77310924372</v>
      </c>
      <c r="J36" s="32">
        <v>356163.86554621853</v>
      </c>
      <c r="K36" s="31">
        <f t="shared" si="0"/>
        <v>341116.24649859947</v>
      </c>
      <c r="L36" s="31">
        <f t="shared" si="1"/>
        <v>341116.24649859947</v>
      </c>
      <c r="M36" s="26">
        <v>1</v>
      </c>
      <c r="N36" s="27">
        <v>797900</v>
      </c>
      <c r="O36" s="28">
        <v>790000</v>
      </c>
      <c r="P36" s="28">
        <v>847670</v>
      </c>
      <c r="Q36" s="27">
        <f t="shared" si="2"/>
        <v>811856.66666666663</v>
      </c>
      <c r="R36" s="24">
        <f t="shared" si="3"/>
        <v>811856.66666666663</v>
      </c>
    </row>
    <row r="37" spans="1:18" x14ac:dyDescent="0.3">
      <c r="A37" s="10" t="s">
        <v>51</v>
      </c>
      <c r="B37" s="53" t="s">
        <v>58</v>
      </c>
      <c r="C37" s="10" t="s">
        <v>20</v>
      </c>
      <c r="D37" s="10">
        <v>60000</v>
      </c>
      <c r="E37" s="10" t="s">
        <v>17</v>
      </c>
      <c r="F37" s="10" t="s">
        <v>48</v>
      </c>
      <c r="G37" s="30">
        <v>1</v>
      </c>
      <c r="H37" s="31">
        <v>335252.10084033618</v>
      </c>
      <c r="I37" s="32">
        <v>331932.77310924372</v>
      </c>
      <c r="J37" s="32">
        <v>356163.86554621853</v>
      </c>
      <c r="K37" s="31">
        <f t="shared" si="0"/>
        <v>341116.24649859947</v>
      </c>
      <c r="L37" s="31">
        <f t="shared" si="1"/>
        <v>341116.24649859947</v>
      </c>
      <c r="M37" s="26">
        <v>1</v>
      </c>
      <c r="N37" s="27">
        <v>797900</v>
      </c>
      <c r="O37" s="28">
        <v>790000</v>
      </c>
      <c r="P37" s="28">
        <v>847670</v>
      </c>
      <c r="Q37" s="27">
        <f t="shared" si="2"/>
        <v>811856.66666666663</v>
      </c>
      <c r="R37" s="24">
        <f t="shared" si="3"/>
        <v>811856.66666666663</v>
      </c>
    </row>
    <row r="38" spans="1:18" x14ac:dyDescent="0.3">
      <c r="A38" s="10" t="s">
        <v>51</v>
      </c>
      <c r="B38" s="53" t="s">
        <v>21</v>
      </c>
      <c r="C38" s="10" t="s">
        <v>20</v>
      </c>
      <c r="D38" s="10">
        <v>60000</v>
      </c>
      <c r="E38" s="10" t="s">
        <v>17</v>
      </c>
      <c r="F38" s="10" t="s">
        <v>48</v>
      </c>
      <c r="G38" s="30">
        <v>1</v>
      </c>
      <c r="H38" s="31">
        <v>335252.10084033618</v>
      </c>
      <c r="I38" s="32">
        <v>331932.77310924372</v>
      </c>
      <c r="J38" s="32">
        <v>356163.86554621853</v>
      </c>
      <c r="K38" s="31">
        <f t="shared" si="0"/>
        <v>341116.24649859947</v>
      </c>
      <c r="L38" s="31">
        <f t="shared" si="1"/>
        <v>341116.24649859947</v>
      </c>
      <c r="M38" s="26"/>
      <c r="N38" s="27"/>
      <c r="O38" s="28"/>
      <c r="P38" s="28"/>
      <c r="Q38" s="27">
        <f t="shared" si="2"/>
        <v>0</v>
      </c>
      <c r="R38" s="24">
        <f t="shared" si="3"/>
        <v>0</v>
      </c>
    </row>
    <row r="39" spans="1:18" x14ac:dyDescent="0.3">
      <c r="A39" s="10" t="s">
        <v>51</v>
      </c>
      <c r="B39" s="53" t="s">
        <v>59</v>
      </c>
      <c r="C39" s="10" t="s">
        <v>20</v>
      </c>
      <c r="D39" s="10">
        <v>60000</v>
      </c>
      <c r="E39" s="10" t="s">
        <v>17</v>
      </c>
      <c r="F39" s="10" t="s">
        <v>48</v>
      </c>
      <c r="G39" s="30">
        <v>1</v>
      </c>
      <c r="H39" s="31">
        <v>335252.10084033618</v>
      </c>
      <c r="I39" s="32">
        <v>331932.77310924372</v>
      </c>
      <c r="J39" s="32">
        <v>356163.86554621853</v>
      </c>
      <c r="K39" s="31">
        <f t="shared" si="0"/>
        <v>341116.24649859947</v>
      </c>
      <c r="L39" s="31">
        <f t="shared" si="1"/>
        <v>341116.24649859947</v>
      </c>
      <c r="M39" s="26"/>
      <c r="N39" s="27"/>
      <c r="O39" s="28"/>
      <c r="P39" s="28"/>
      <c r="Q39" s="27">
        <f t="shared" si="2"/>
        <v>0</v>
      </c>
      <c r="R39" s="24">
        <f t="shared" si="3"/>
        <v>0</v>
      </c>
    </row>
    <row r="40" spans="1:18" x14ac:dyDescent="0.3">
      <c r="A40" s="10" t="s">
        <v>51</v>
      </c>
      <c r="B40" s="53" t="s">
        <v>29</v>
      </c>
      <c r="C40" s="10" t="s">
        <v>11</v>
      </c>
      <c r="D40" s="10">
        <v>24000</v>
      </c>
      <c r="E40" s="10" t="s">
        <v>17</v>
      </c>
      <c r="F40" s="10" t="s">
        <v>53</v>
      </c>
      <c r="G40" s="30">
        <v>1</v>
      </c>
      <c r="H40" s="31">
        <v>297058.82352941181</v>
      </c>
      <c r="I40" s="32">
        <v>294117.64705882355</v>
      </c>
      <c r="J40" s="32">
        <v>315588.23529411765</v>
      </c>
      <c r="K40" s="31">
        <f t="shared" si="0"/>
        <v>302254.90196078434</v>
      </c>
      <c r="L40" s="31">
        <f t="shared" si="1"/>
        <v>302254.90196078434</v>
      </c>
      <c r="M40" s="26">
        <v>1</v>
      </c>
      <c r="N40" s="27">
        <v>386830</v>
      </c>
      <c r="O40" s="28">
        <v>383000</v>
      </c>
      <c r="P40" s="28">
        <v>410959</v>
      </c>
      <c r="Q40" s="27">
        <f t="shared" si="2"/>
        <v>393596.33333333331</v>
      </c>
      <c r="R40" s="24">
        <f t="shared" si="3"/>
        <v>393596.33333333331</v>
      </c>
    </row>
    <row r="41" spans="1:18" x14ac:dyDescent="0.3">
      <c r="A41" s="10" t="s">
        <v>51</v>
      </c>
      <c r="B41" s="53" t="s">
        <v>60</v>
      </c>
      <c r="C41" s="10" t="s">
        <v>11</v>
      </c>
      <c r="D41" s="10">
        <v>12000</v>
      </c>
      <c r="E41" s="10" t="s">
        <v>17</v>
      </c>
      <c r="F41" s="10" t="s">
        <v>53</v>
      </c>
      <c r="G41" s="30">
        <v>1</v>
      </c>
      <c r="H41" s="31">
        <v>263032.00840336137</v>
      </c>
      <c r="I41" s="32">
        <v>260427.731092437</v>
      </c>
      <c r="J41" s="32">
        <v>279438.95546218485</v>
      </c>
      <c r="K41" s="31">
        <f t="shared" si="0"/>
        <v>267632.89831932774</v>
      </c>
      <c r="L41" s="31">
        <f t="shared" si="1"/>
        <v>267632.89831932774</v>
      </c>
      <c r="M41" s="26"/>
      <c r="N41" s="27"/>
      <c r="O41" s="28"/>
      <c r="P41" s="28"/>
      <c r="Q41" s="27">
        <f t="shared" si="2"/>
        <v>0</v>
      </c>
      <c r="R41" s="24">
        <f t="shared" si="3"/>
        <v>0</v>
      </c>
    </row>
    <row r="42" spans="1:18" x14ac:dyDescent="0.3">
      <c r="A42" s="10" t="s">
        <v>51</v>
      </c>
      <c r="B42" s="53" t="s">
        <v>61</v>
      </c>
      <c r="C42" s="10" t="s">
        <v>11</v>
      </c>
      <c r="D42" s="10">
        <v>12000</v>
      </c>
      <c r="E42" s="10" t="s">
        <v>17</v>
      </c>
      <c r="F42" s="10" t="s">
        <v>53</v>
      </c>
      <c r="G42" s="30">
        <v>1</v>
      </c>
      <c r="H42" s="31">
        <v>263032.00840336137</v>
      </c>
      <c r="I42" s="32">
        <v>260427.731092437</v>
      </c>
      <c r="J42" s="32">
        <v>279438.95546218485</v>
      </c>
      <c r="K42" s="31">
        <f t="shared" si="0"/>
        <v>267632.89831932774</v>
      </c>
      <c r="L42" s="31">
        <f t="shared" si="1"/>
        <v>267632.89831932774</v>
      </c>
      <c r="M42" s="26">
        <v>1</v>
      </c>
      <c r="N42" s="27">
        <v>407030</v>
      </c>
      <c r="O42" s="28">
        <v>403000</v>
      </c>
      <c r="P42" s="28">
        <v>432419</v>
      </c>
      <c r="Q42" s="27">
        <f t="shared" si="2"/>
        <v>414149.66666666669</v>
      </c>
      <c r="R42" s="24">
        <f t="shared" si="3"/>
        <v>414149.66666666669</v>
      </c>
    </row>
    <row r="43" spans="1:18" x14ac:dyDescent="0.3">
      <c r="A43" s="10" t="s">
        <v>51</v>
      </c>
      <c r="B43" s="53" t="s">
        <v>62</v>
      </c>
      <c r="C43" s="10" t="s">
        <v>20</v>
      </c>
      <c r="D43" s="11" t="s">
        <v>63</v>
      </c>
      <c r="E43" s="10" t="s">
        <v>13</v>
      </c>
      <c r="F43" s="10" t="s">
        <v>14</v>
      </c>
      <c r="G43" s="30">
        <v>2</v>
      </c>
      <c r="H43" s="31">
        <v>335252.10084033618</v>
      </c>
      <c r="I43" s="32">
        <v>331932.77310924372</v>
      </c>
      <c r="J43" s="32">
        <v>356163.86554621853</v>
      </c>
      <c r="K43" s="31">
        <f t="shared" si="0"/>
        <v>341116.24649859947</v>
      </c>
      <c r="L43" s="31">
        <f t="shared" si="1"/>
        <v>682232.49299719895</v>
      </c>
      <c r="M43" s="26">
        <v>1</v>
      </c>
      <c r="N43" s="27">
        <v>526218.48739495804</v>
      </c>
      <c r="O43" s="28">
        <v>521008.40336134454</v>
      </c>
      <c r="P43" s="28">
        <v>559042.01680672274</v>
      </c>
      <c r="Q43" s="27">
        <f t="shared" si="2"/>
        <v>535422.96918767504</v>
      </c>
      <c r="R43" s="24">
        <f t="shared" si="3"/>
        <v>535422.96918767504</v>
      </c>
    </row>
    <row r="44" spans="1:18" x14ac:dyDescent="0.3">
      <c r="A44" s="10" t="s">
        <v>51</v>
      </c>
      <c r="B44" s="53" t="s">
        <v>64</v>
      </c>
      <c r="C44" s="10" t="s">
        <v>20</v>
      </c>
      <c r="D44" s="10">
        <v>48000</v>
      </c>
      <c r="E44" s="10" t="s">
        <v>17</v>
      </c>
      <c r="F44" s="10" t="s">
        <v>48</v>
      </c>
      <c r="G44" s="30">
        <v>2</v>
      </c>
      <c r="H44" s="31">
        <v>381932.77310924372</v>
      </c>
      <c r="I44" s="32">
        <v>378151.26050420169</v>
      </c>
      <c r="J44" s="32">
        <v>405756.30252100842</v>
      </c>
      <c r="K44" s="31">
        <f t="shared" si="0"/>
        <v>388613.44537815126</v>
      </c>
      <c r="L44" s="31">
        <f t="shared" si="1"/>
        <v>777226.89075630251</v>
      </c>
      <c r="M44" s="26">
        <v>1</v>
      </c>
      <c r="N44" s="27">
        <v>704475</v>
      </c>
      <c r="O44" s="28">
        <v>697500</v>
      </c>
      <c r="P44" s="28">
        <v>748417.5</v>
      </c>
      <c r="Q44" s="27">
        <f t="shared" si="2"/>
        <v>716797.5</v>
      </c>
      <c r="R44" s="24">
        <f t="shared" si="3"/>
        <v>716797.5</v>
      </c>
    </row>
    <row r="45" spans="1:18" x14ac:dyDescent="0.3">
      <c r="A45" s="10" t="s">
        <v>51</v>
      </c>
      <c r="B45" s="53" t="s">
        <v>65</v>
      </c>
      <c r="C45" s="10" t="s">
        <v>20</v>
      </c>
      <c r="D45" s="10">
        <v>48000</v>
      </c>
      <c r="E45" s="10" t="s">
        <v>17</v>
      </c>
      <c r="F45" s="10" t="s">
        <v>48</v>
      </c>
      <c r="G45" s="30">
        <v>2</v>
      </c>
      <c r="H45" s="31">
        <v>381932.77310924372</v>
      </c>
      <c r="I45" s="32">
        <v>378151.26050420169</v>
      </c>
      <c r="J45" s="32">
        <v>405756.30252100842</v>
      </c>
      <c r="K45" s="31">
        <f t="shared" si="0"/>
        <v>388613.44537815126</v>
      </c>
      <c r="L45" s="31">
        <f t="shared" si="1"/>
        <v>777226.89075630251</v>
      </c>
      <c r="M45" s="26">
        <v>1</v>
      </c>
      <c r="N45" s="27">
        <v>704475</v>
      </c>
      <c r="O45" s="28">
        <v>697500</v>
      </c>
      <c r="P45" s="28">
        <v>748417.5</v>
      </c>
      <c r="Q45" s="27">
        <f t="shared" si="2"/>
        <v>716797.5</v>
      </c>
      <c r="R45" s="24">
        <f t="shared" si="3"/>
        <v>716797.5</v>
      </c>
    </row>
    <row r="46" spans="1:18" x14ac:dyDescent="0.3">
      <c r="A46" s="10" t="s">
        <v>51</v>
      </c>
      <c r="B46" s="53" t="s">
        <v>66</v>
      </c>
      <c r="C46" s="10" t="s">
        <v>11</v>
      </c>
      <c r="D46" s="10">
        <v>36000</v>
      </c>
      <c r="E46" s="10" t="s">
        <v>17</v>
      </c>
      <c r="F46" s="10" t="s">
        <v>53</v>
      </c>
      <c r="G46" s="30">
        <v>1</v>
      </c>
      <c r="H46" s="31">
        <v>331008.40336134454</v>
      </c>
      <c r="I46" s="32">
        <v>327731.09243697481</v>
      </c>
      <c r="J46" s="32">
        <v>351655.46218487399</v>
      </c>
      <c r="K46" s="31">
        <f t="shared" si="0"/>
        <v>336798.31932773109</v>
      </c>
      <c r="L46" s="31">
        <f t="shared" si="1"/>
        <v>336798.31932773109</v>
      </c>
      <c r="M46" s="26"/>
      <c r="N46" s="27"/>
      <c r="O46" s="28"/>
      <c r="P46" s="28"/>
      <c r="Q46" s="27">
        <f t="shared" si="2"/>
        <v>0</v>
      </c>
      <c r="R46" s="24">
        <f t="shared" si="3"/>
        <v>0</v>
      </c>
    </row>
    <row r="47" spans="1:18" x14ac:dyDescent="0.3">
      <c r="A47" s="10" t="s">
        <v>51</v>
      </c>
      <c r="B47" s="53" t="s">
        <v>67</v>
      </c>
      <c r="C47" s="10" t="s">
        <v>20</v>
      </c>
      <c r="D47" s="11">
        <v>60000</v>
      </c>
      <c r="E47" s="12" t="s">
        <v>17</v>
      </c>
      <c r="F47" s="12" t="s">
        <v>48</v>
      </c>
      <c r="G47" s="30">
        <v>2</v>
      </c>
      <c r="H47" s="31">
        <v>335252.10084033618</v>
      </c>
      <c r="I47" s="32">
        <v>331932.77310924372</v>
      </c>
      <c r="J47" s="32">
        <v>356163.86554621853</v>
      </c>
      <c r="K47" s="31">
        <f t="shared" si="0"/>
        <v>341116.24649859947</v>
      </c>
      <c r="L47" s="31">
        <f t="shared" si="1"/>
        <v>682232.49299719895</v>
      </c>
      <c r="M47" s="26">
        <v>2</v>
      </c>
      <c r="N47" s="27">
        <v>797900</v>
      </c>
      <c r="O47" s="28">
        <v>790000</v>
      </c>
      <c r="P47" s="28">
        <v>847670</v>
      </c>
      <c r="Q47" s="27">
        <f t="shared" si="2"/>
        <v>811856.66666666663</v>
      </c>
      <c r="R47" s="24">
        <f t="shared" si="3"/>
        <v>1623713.3333333333</v>
      </c>
    </row>
    <row r="48" spans="1:18" x14ac:dyDescent="0.3">
      <c r="A48" s="13" t="s">
        <v>68</v>
      </c>
      <c r="B48" s="54" t="s">
        <v>69</v>
      </c>
      <c r="C48" s="13" t="s">
        <v>20</v>
      </c>
      <c r="D48" s="13">
        <v>36000</v>
      </c>
      <c r="E48" s="13" t="s">
        <v>17</v>
      </c>
      <c r="F48" s="13" t="s">
        <v>56</v>
      </c>
      <c r="G48" s="30">
        <v>1</v>
      </c>
      <c r="H48" s="31">
        <v>331008.40336134454</v>
      </c>
      <c r="I48" s="32">
        <v>327731.09243697481</v>
      </c>
      <c r="J48" s="32">
        <v>351655.46218487399</v>
      </c>
      <c r="K48" s="31">
        <f t="shared" si="0"/>
        <v>336798.31932773109</v>
      </c>
      <c r="L48" s="31">
        <f t="shared" si="1"/>
        <v>336798.31932773109</v>
      </c>
      <c r="M48" s="26"/>
      <c r="N48" s="27"/>
      <c r="O48" s="28"/>
      <c r="P48" s="28"/>
      <c r="Q48" s="27">
        <f t="shared" si="2"/>
        <v>0</v>
      </c>
      <c r="R48" s="24">
        <f t="shared" si="3"/>
        <v>0</v>
      </c>
    </row>
    <row r="49" spans="1:18" x14ac:dyDescent="0.3">
      <c r="A49" s="13" t="s">
        <v>68</v>
      </c>
      <c r="B49" s="54" t="s">
        <v>70</v>
      </c>
      <c r="C49" s="13" t="s">
        <v>20</v>
      </c>
      <c r="D49" s="13">
        <v>36000</v>
      </c>
      <c r="E49" s="13" t="s">
        <v>17</v>
      </c>
      <c r="F49" s="13" t="s">
        <v>56</v>
      </c>
      <c r="G49" s="30">
        <v>1</v>
      </c>
      <c r="H49" s="31">
        <v>331008.40336134454</v>
      </c>
      <c r="I49" s="32">
        <v>327731.09243697481</v>
      </c>
      <c r="J49" s="32">
        <v>351655.46218487399</v>
      </c>
      <c r="K49" s="31">
        <f t="shared" si="0"/>
        <v>336798.31932773109</v>
      </c>
      <c r="L49" s="31">
        <f t="shared" si="1"/>
        <v>336798.31932773109</v>
      </c>
      <c r="M49" s="26">
        <v>1</v>
      </c>
      <c r="N49" s="27">
        <v>416625</v>
      </c>
      <c r="O49" s="28">
        <v>412500</v>
      </c>
      <c r="P49" s="28">
        <v>442612.5</v>
      </c>
      <c r="Q49" s="27">
        <f t="shared" si="2"/>
        <v>423912.5</v>
      </c>
      <c r="R49" s="24">
        <f t="shared" si="3"/>
        <v>423912.5</v>
      </c>
    </row>
    <row r="50" spans="1:18" x14ac:dyDescent="0.3">
      <c r="A50" s="13" t="s">
        <v>68</v>
      </c>
      <c r="B50" s="54" t="s">
        <v>71</v>
      </c>
      <c r="C50" s="13" t="s">
        <v>20</v>
      </c>
      <c r="D50" s="13">
        <v>36000</v>
      </c>
      <c r="E50" s="13" t="s">
        <v>17</v>
      </c>
      <c r="F50" s="13" t="s">
        <v>72</v>
      </c>
      <c r="G50" s="30">
        <v>1</v>
      </c>
      <c r="H50" s="31">
        <v>331008.40336134454</v>
      </c>
      <c r="I50" s="32">
        <v>327731.09243697481</v>
      </c>
      <c r="J50" s="32">
        <v>351655.46218487399</v>
      </c>
      <c r="K50" s="31">
        <f t="shared" si="0"/>
        <v>336798.31932773109</v>
      </c>
      <c r="L50" s="31">
        <f t="shared" si="1"/>
        <v>336798.31932773109</v>
      </c>
      <c r="M50" s="26">
        <v>1</v>
      </c>
      <c r="N50" s="27">
        <v>416625</v>
      </c>
      <c r="O50" s="28">
        <v>412500</v>
      </c>
      <c r="P50" s="28">
        <v>442612.5</v>
      </c>
      <c r="Q50" s="27">
        <f t="shared" si="2"/>
        <v>423912.5</v>
      </c>
      <c r="R50" s="24">
        <f t="shared" si="3"/>
        <v>423912.5</v>
      </c>
    </row>
    <row r="51" spans="1:18" x14ac:dyDescent="0.3">
      <c r="A51" s="13" t="s">
        <v>68</v>
      </c>
      <c r="B51" s="54" t="s">
        <v>73</v>
      </c>
      <c r="C51" s="13" t="s">
        <v>20</v>
      </c>
      <c r="D51" s="13">
        <v>36000</v>
      </c>
      <c r="E51" s="13" t="s">
        <v>17</v>
      </c>
      <c r="F51" s="13" t="s">
        <v>56</v>
      </c>
      <c r="G51" s="30">
        <v>1</v>
      </c>
      <c r="H51" s="31">
        <v>331008.40336134454</v>
      </c>
      <c r="I51" s="32">
        <v>327731.09243697481</v>
      </c>
      <c r="J51" s="32">
        <v>351655.46218487399</v>
      </c>
      <c r="K51" s="31">
        <f t="shared" si="0"/>
        <v>336798.31932773109</v>
      </c>
      <c r="L51" s="31">
        <f t="shared" si="1"/>
        <v>336798.31932773109</v>
      </c>
      <c r="M51" s="26">
        <v>1</v>
      </c>
      <c r="N51" s="27">
        <v>416625</v>
      </c>
      <c r="O51" s="28">
        <v>412500</v>
      </c>
      <c r="P51" s="28">
        <v>442612.5</v>
      </c>
      <c r="Q51" s="27">
        <f t="shared" si="2"/>
        <v>423912.5</v>
      </c>
      <c r="R51" s="24">
        <f t="shared" si="3"/>
        <v>423912.5</v>
      </c>
    </row>
    <row r="52" spans="1:18" x14ac:dyDescent="0.3">
      <c r="A52" s="13" t="s">
        <v>68</v>
      </c>
      <c r="B52" s="54" t="s">
        <v>74</v>
      </c>
      <c r="C52" s="13" t="s">
        <v>20</v>
      </c>
      <c r="D52" s="14" t="s">
        <v>63</v>
      </c>
      <c r="E52" s="13" t="s">
        <v>13</v>
      </c>
      <c r="F52" s="13" t="s">
        <v>14</v>
      </c>
      <c r="G52" s="30">
        <v>1</v>
      </c>
      <c r="H52" s="31">
        <v>335252.10084033618</v>
      </c>
      <c r="I52" s="32">
        <v>331932.77310924372</v>
      </c>
      <c r="J52" s="32">
        <v>356163.86554621853</v>
      </c>
      <c r="K52" s="31">
        <f t="shared" si="0"/>
        <v>341116.24649859947</v>
      </c>
      <c r="L52" s="31">
        <f t="shared" si="1"/>
        <v>341116.24649859947</v>
      </c>
      <c r="M52" s="26">
        <v>1</v>
      </c>
      <c r="N52" s="27">
        <v>526218.48739495804</v>
      </c>
      <c r="O52" s="28">
        <v>521008.40336134454</v>
      </c>
      <c r="P52" s="28">
        <v>559042.01680672274</v>
      </c>
      <c r="Q52" s="27">
        <f t="shared" si="2"/>
        <v>535422.96918767504</v>
      </c>
      <c r="R52" s="24">
        <f t="shared" si="3"/>
        <v>535422.96918767504</v>
      </c>
    </row>
    <row r="53" spans="1:18" x14ac:dyDescent="0.3">
      <c r="A53" s="13" t="s">
        <v>68</v>
      </c>
      <c r="B53" s="54" t="s">
        <v>75</v>
      </c>
      <c r="C53" s="13" t="s">
        <v>20</v>
      </c>
      <c r="D53" s="14" t="s">
        <v>63</v>
      </c>
      <c r="E53" s="13" t="s">
        <v>13</v>
      </c>
      <c r="F53" s="13" t="s">
        <v>14</v>
      </c>
      <c r="G53" s="30">
        <v>1</v>
      </c>
      <c r="H53" s="31">
        <v>335252.10084033618</v>
      </c>
      <c r="I53" s="32">
        <v>331932.77310924372</v>
      </c>
      <c r="J53" s="32">
        <v>356163.86554621853</v>
      </c>
      <c r="K53" s="31">
        <f t="shared" si="0"/>
        <v>341116.24649859947</v>
      </c>
      <c r="L53" s="31">
        <f t="shared" si="1"/>
        <v>341116.24649859947</v>
      </c>
      <c r="M53" s="26">
        <v>1</v>
      </c>
      <c r="N53" s="27">
        <v>526218.48739495804</v>
      </c>
      <c r="O53" s="28">
        <v>521008.40336134454</v>
      </c>
      <c r="P53" s="28">
        <v>559042.01680672274</v>
      </c>
      <c r="Q53" s="27">
        <f t="shared" si="2"/>
        <v>535422.96918767504</v>
      </c>
      <c r="R53" s="24">
        <f t="shared" si="3"/>
        <v>535422.96918767504</v>
      </c>
    </row>
    <row r="54" spans="1:18" x14ac:dyDescent="0.3">
      <c r="A54" s="13" t="s">
        <v>68</v>
      </c>
      <c r="B54" s="54" t="s">
        <v>76</v>
      </c>
      <c r="C54" s="13" t="s">
        <v>11</v>
      </c>
      <c r="D54" s="13">
        <v>24000</v>
      </c>
      <c r="E54" s="13" t="s">
        <v>17</v>
      </c>
      <c r="F54" s="13" t="s">
        <v>77</v>
      </c>
      <c r="G54" s="30">
        <v>1</v>
      </c>
      <c r="H54" s="31">
        <v>297058.82352941181</v>
      </c>
      <c r="I54" s="32">
        <v>294117.64705882355</v>
      </c>
      <c r="J54" s="32">
        <v>315588.23529411765</v>
      </c>
      <c r="K54" s="31">
        <f t="shared" si="0"/>
        <v>302254.90196078434</v>
      </c>
      <c r="L54" s="31">
        <f t="shared" si="1"/>
        <v>302254.90196078434</v>
      </c>
      <c r="M54" s="26"/>
      <c r="N54" s="27"/>
      <c r="O54" s="28"/>
      <c r="P54" s="28"/>
      <c r="Q54" s="27">
        <f t="shared" si="2"/>
        <v>0</v>
      </c>
      <c r="R54" s="24">
        <f t="shared" si="3"/>
        <v>0</v>
      </c>
    </row>
    <row r="55" spans="1:18" ht="28.8" x14ac:dyDescent="0.3">
      <c r="A55" s="13" t="s">
        <v>68</v>
      </c>
      <c r="B55" s="55" t="s">
        <v>78</v>
      </c>
      <c r="C55" s="13" t="s">
        <v>35</v>
      </c>
      <c r="D55" s="14">
        <v>60000</v>
      </c>
      <c r="E55" s="13" t="s">
        <v>13</v>
      </c>
      <c r="F55" s="13" t="s">
        <v>14</v>
      </c>
      <c r="G55" s="30">
        <v>1</v>
      </c>
      <c r="H55" s="31">
        <v>339495.79831932776</v>
      </c>
      <c r="I55" s="32">
        <v>336134.45378151262</v>
      </c>
      <c r="J55" s="32">
        <v>360672.26890756306</v>
      </c>
      <c r="K55" s="31">
        <f t="shared" si="0"/>
        <v>345434.17366946785</v>
      </c>
      <c r="L55" s="31">
        <f t="shared" si="1"/>
        <v>345434.17366946785</v>
      </c>
      <c r="M55" s="26">
        <v>1</v>
      </c>
      <c r="N55" s="27">
        <v>797900</v>
      </c>
      <c r="O55" s="28">
        <v>790000</v>
      </c>
      <c r="P55" s="28">
        <v>847670</v>
      </c>
      <c r="Q55" s="27">
        <f t="shared" si="2"/>
        <v>811856.66666666663</v>
      </c>
      <c r="R55" s="24">
        <f t="shared" si="3"/>
        <v>811856.66666666663</v>
      </c>
    </row>
    <row r="56" spans="1:18" x14ac:dyDescent="0.3">
      <c r="A56" s="13" t="s">
        <v>68</v>
      </c>
      <c r="B56" s="54" t="s">
        <v>79</v>
      </c>
      <c r="C56" s="13" t="s">
        <v>11</v>
      </c>
      <c r="D56" s="14">
        <v>12000</v>
      </c>
      <c r="E56" s="13" t="s">
        <v>13</v>
      </c>
      <c r="F56" s="13" t="s">
        <v>14</v>
      </c>
      <c r="G56" s="30">
        <v>1</v>
      </c>
      <c r="H56" s="31">
        <v>268176.21848739497</v>
      </c>
      <c r="I56" s="32">
        <v>265521.00840336137</v>
      </c>
      <c r="J56" s="32">
        <v>284904.04201680672</v>
      </c>
      <c r="K56" s="31">
        <f t="shared" si="0"/>
        <v>272867.08963585435</v>
      </c>
      <c r="L56" s="31">
        <f t="shared" si="1"/>
        <v>272867.08963585435</v>
      </c>
      <c r="M56" s="26"/>
      <c r="N56" s="27"/>
      <c r="O56" s="28"/>
      <c r="P56" s="28"/>
      <c r="Q56" s="27">
        <f t="shared" si="2"/>
        <v>0</v>
      </c>
      <c r="R56" s="24">
        <f t="shared" si="3"/>
        <v>0</v>
      </c>
    </row>
    <row r="57" spans="1:18" x14ac:dyDescent="0.3">
      <c r="A57" s="13" t="s">
        <v>68</v>
      </c>
      <c r="B57" s="54" t="s">
        <v>80</v>
      </c>
      <c r="C57" s="13" t="s">
        <v>11</v>
      </c>
      <c r="D57" s="14">
        <v>12000</v>
      </c>
      <c r="E57" s="13" t="s">
        <v>13</v>
      </c>
      <c r="F57" s="13" t="s">
        <v>14</v>
      </c>
      <c r="G57" s="30">
        <v>1</v>
      </c>
      <c r="H57" s="31">
        <v>268176.21848739497</v>
      </c>
      <c r="I57" s="32">
        <v>265521.00840336137</v>
      </c>
      <c r="J57" s="32">
        <v>284904.04201680672</v>
      </c>
      <c r="K57" s="31">
        <f t="shared" si="0"/>
        <v>272867.08963585435</v>
      </c>
      <c r="L57" s="31">
        <f t="shared" si="1"/>
        <v>272867.08963585435</v>
      </c>
      <c r="M57" s="26"/>
      <c r="N57" s="27"/>
      <c r="O57" s="28"/>
      <c r="P57" s="28"/>
      <c r="Q57" s="27">
        <f t="shared" si="2"/>
        <v>0</v>
      </c>
      <c r="R57" s="24">
        <f t="shared" si="3"/>
        <v>0</v>
      </c>
    </row>
    <row r="58" spans="1:18" x14ac:dyDescent="0.3">
      <c r="A58" s="13" t="s">
        <v>68</v>
      </c>
      <c r="B58" s="54" t="s">
        <v>81</v>
      </c>
      <c r="C58" s="13" t="s">
        <v>11</v>
      </c>
      <c r="D58" s="13">
        <v>24000</v>
      </c>
      <c r="E58" s="13" t="s">
        <v>17</v>
      </c>
      <c r="F58" s="13" t="s">
        <v>77</v>
      </c>
      <c r="G58" s="30">
        <v>1</v>
      </c>
      <c r="H58" s="31">
        <v>297058.82352941181</v>
      </c>
      <c r="I58" s="32">
        <v>294117.64705882355</v>
      </c>
      <c r="J58" s="32">
        <v>315588.23529411765</v>
      </c>
      <c r="K58" s="31">
        <f t="shared" si="0"/>
        <v>302254.90196078434</v>
      </c>
      <c r="L58" s="31">
        <f t="shared" si="1"/>
        <v>302254.90196078434</v>
      </c>
      <c r="M58" s="26">
        <v>1</v>
      </c>
      <c r="N58" s="27">
        <v>386830</v>
      </c>
      <c r="O58" s="28">
        <v>383000</v>
      </c>
      <c r="P58" s="28">
        <v>410959</v>
      </c>
      <c r="Q58" s="27">
        <f t="shared" si="2"/>
        <v>393596.33333333331</v>
      </c>
      <c r="R58" s="24">
        <f t="shared" si="3"/>
        <v>393596.33333333331</v>
      </c>
    </row>
    <row r="59" spans="1:18" x14ac:dyDescent="0.3">
      <c r="A59" s="13" t="s">
        <v>68</v>
      </c>
      <c r="B59" s="55" t="s">
        <v>82</v>
      </c>
      <c r="C59" s="13" t="s">
        <v>11</v>
      </c>
      <c r="D59" s="13">
        <v>12000</v>
      </c>
      <c r="E59" s="13" t="s">
        <v>17</v>
      </c>
      <c r="F59" s="13" t="s">
        <v>83</v>
      </c>
      <c r="G59" s="30">
        <v>1</v>
      </c>
      <c r="H59" s="31">
        <v>263032.00840336137</v>
      </c>
      <c r="I59" s="32">
        <v>260427.731092437</v>
      </c>
      <c r="J59" s="32">
        <v>279438.95546218485</v>
      </c>
      <c r="K59" s="31">
        <f t="shared" si="0"/>
        <v>267632.89831932774</v>
      </c>
      <c r="L59" s="31">
        <f t="shared" si="1"/>
        <v>267632.89831932774</v>
      </c>
      <c r="M59" s="26"/>
      <c r="N59" s="27"/>
      <c r="O59" s="28"/>
      <c r="P59" s="28"/>
      <c r="Q59" s="27">
        <f t="shared" si="2"/>
        <v>0</v>
      </c>
      <c r="R59" s="24">
        <f t="shared" si="3"/>
        <v>0</v>
      </c>
    </row>
    <row r="60" spans="1:18" x14ac:dyDescent="0.3">
      <c r="A60" s="13" t="s">
        <v>68</v>
      </c>
      <c r="B60" s="54" t="s">
        <v>84</v>
      </c>
      <c r="C60" s="13" t="s">
        <v>11</v>
      </c>
      <c r="D60" s="14">
        <v>12000</v>
      </c>
      <c r="E60" s="13" t="s">
        <v>13</v>
      </c>
      <c r="F60" s="13" t="s">
        <v>14</v>
      </c>
      <c r="G60" s="30">
        <v>1</v>
      </c>
      <c r="H60" s="31">
        <v>268176.21848739497</v>
      </c>
      <c r="I60" s="32">
        <v>265521.00840336137</v>
      </c>
      <c r="J60" s="32">
        <v>284904.04201680672</v>
      </c>
      <c r="K60" s="31">
        <f t="shared" si="0"/>
        <v>272867.08963585435</v>
      </c>
      <c r="L60" s="31">
        <f t="shared" si="1"/>
        <v>272867.08963585435</v>
      </c>
      <c r="M60" s="26"/>
      <c r="N60" s="27"/>
      <c r="O60" s="28"/>
      <c r="P60" s="28"/>
      <c r="Q60" s="27">
        <f t="shared" si="2"/>
        <v>0</v>
      </c>
      <c r="R60" s="24">
        <f t="shared" si="3"/>
        <v>0</v>
      </c>
    </row>
    <row r="61" spans="1:18" x14ac:dyDescent="0.3">
      <c r="A61" s="13" t="s">
        <v>68</v>
      </c>
      <c r="B61" s="54" t="s">
        <v>85</v>
      </c>
      <c r="C61" s="13" t="s">
        <v>11</v>
      </c>
      <c r="D61" s="14">
        <v>12000</v>
      </c>
      <c r="E61" s="13" t="s">
        <v>13</v>
      </c>
      <c r="F61" s="13" t="s">
        <v>14</v>
      </c>
      <c r="G61" s="30">
        <v>1</v>
      </c>
      <c r="H61" s="31">
        <v>268176.21848739497</v>
      </c>
      <c r="I61" s="32">
        <v>265521.00840336137</v>
      </c>
      <c r="J61" s="32">
        <v>284904.04201680672</v>
      </c>
      <c r="K61" s="31">
        <f t="shared" si="0"/>
        <v>272867.08963585435</v>
      </c>
      <c r="L61" s="31">
        <f t="shared" si="1"/>
        <v>272867.08963585435</v>
      </c>
      <c r="M61" s="26"/>
      <c r="N61" s="27"/>
      <c r="O61" s="28"/>
      <c r="P61" s="28"/>
      <c r="Q61" s="27">
        <f t="shared" si="2"/>
        <v>0</v>
      </c>
      <c r="R61" s="24">
        <f t="shared" si="3"/>
        <v>0</v>
      </c>
    </row>
    <row r="62" spans="1:18" x14ac:dyDescent="0.3">
      <c r="A62" s="13" t="s">
        <v>68</v>
      </c>
      <c r="B62" s="54" t="s">
        <v>86</v>
      </c>
      <c r="C62" s="13" t="s">
        <v>11</v>
      </c>
      <c r="D62" s="14">
        <v>12000</v>
      </c>
      <c r="E62" s="13" t="s">
        <v>13</v>
      </c>
      <c r="F62" s="13" t="s">
        <v>14</v>
      </c>
      <c r="G62" s="30">
        <v>1</v>
      </c>
      <c r="H62" s="31">
        <v>268176.21848739497</v>
      </c>
      <c r="I62" s="32">
        <v>265521.00840336137</v>
      </c>
      <c r="J62" s="32">
        <v>284904.04201680672</v>
      </c>
      <c r="K62" s="31">
        <f t="shared" si="0"/>
        <v>272867.08963585435</v>
      </c>
      <c r="L62" s="31">
        <f t="shared" si="1"/>
        <v>272867.08963585435</v>
      </c>
      <c r="M62" s="26">
        <v>1</v>
      </c>
      <c r="N62" s="27">
        <v>407030</v>
      </c>
      <c r="O62" s="28">
        <v>403000</v>
      </c>
      <c r="P62" s="28">
        <v>432419</v>
      </c>
      <c r="Q62" s="27">
        <f t="shared" si="2"/>
        <v>414149.66666666669</v>
      </c>
      <c r="R62" s="24">
        <f t="shared" si="3"/>
        <v>414149.66666666669</v>
      </c>
    </row>
    <row r="63" spans="1:18" x14ac:dyDescent="0.3">
      <c r="A63" s="13" t="s">
        <v>68</v>
      </c>
      <c r="B63" s="54" t="s">
        <v>87</v>
      </c>
      <c r="C63" s="13" t="s">
        <v>11</v>
      </c>
      <c r="D63" s="14" t="s">
        <v>12</v>
      </c>
      <c r="E63" s="13" t="s">
        <v>13</v>
      </c>
      <c r="F63" s="13" t="s">
        <v>14</v>
      </c>
      <c r="G63" s="30">
        <v>1</v>
      </c>
      <c r="H63" s="31">
        <v>271596.63865546219</v>
      </c>
      <c r="I63" s="32">
        <v>268907.56302521011</v>
      </c>
      <c r="J63" s="32">
        <v>288537.81512605044</v>
      </c>
      <c r="K63" s="31">
        <f t="shared" si="0"/>
        <v>276347.33893557428</v>
      </c>
      <c r="L63" s="31">
        <f t="shared" si="1"/>
        <v>276347.33893557428</v>
      </c>
      <c r="M63" s="26"/>
      <c r="N63" s="27"/>
      <c r="O63" s="28"/>
      <c r="P63" s="28"/>
      <c r="Q63" s="27">
        <f t="shared" si="2"/>
        <v>0</v>
      </c>
      <c r="R63" s="24">
        <f t="shared" si="3"/>
        <v>0</v>
      </c>
    </row>
    <row r="64" spans="1:18" x14ac:dyDescent="0.3">
      <c r="A64" s="15" t="s">
        <v>88</v>
      </c>
      <c r="B64" s="15" t="s">
        <v>89</v>
      </c>
      <c r="C64" s="15" t="s">
        <v>11</v>
      </c>
      <c r="D64" s="15">
        <v>12000</v>
      </c>
      <c r="E64" s="15" t="s">
        <v>17</v>
      </c>
      <c r="F64" s="15" t="s">
        <v>83</v>
      </c>
      <c r="G64" s="30">
        <v>2</v>
      </c>
      <c r="H64" s="31">
        <v>263032.00840336137</v>
      </c>
      <c r="I64" s="32">
        <v>260427.731092437</v>
      </c>
      <c r="J64" s="32">
        <v>279438.95546218485</v>
      </c>
      <c r="K64" s="31">
        <f t="shared" si="0"/>
        <v>267632.89831932774</v>
      </c>
      <c r="L64" s="31">
        <f t="shared" si="1"/>
        <v>535265.79663865548</v>
      </c>
      <c r="M64" s="26"/>
      <c r="N64" s="27"/>
      <c r="O64" s="28"/>
      <c r="P64" s="28"/>
      <c r="Q64" s="27">
        <f t="shared" si="2"/>
        <v>0</v>
      </c>
      <c r="R64" s="24">
        <f t="shared" si="3"/>
        <v>0</v>
      </c>
    </row>
    <row r="65" spans="1:18" x14ac:dyDescent="0.3">
      <c r="A65" s="15" t="s">
        <v>88</v>
      </c>
      <c r="B65" s="15" t="s">
        <v>90</v>
      </c>
      <c r="C65" s="15" t="s">
        <v>11</v>
      </c>
      <c r="D65" s="16">
        <v>36000</v>
      </c>
      <c r="E65" s="15" t="s">
        <v>13</v>
      </c>
      <c r="F65" s="15" t="s">
        <v>91</v>
      </c>
      <c r="G65" s="30">
        <v>3</v>
      </c>
      <c r="H65" s="31">
        <v>331008.40336134454</v>
      </c>
      <c r="I65" s="32">
        <v>327731.09243697481</v>
      </c>
      <c r="J65" s="32">
        <v>351655.46218487399</v>
      </c>
      <c r="K65" s="31">
        <f t="shared" si="0"/>
        <v>336798.31932773109</v>
      </c>
      <c r="L65" s="31">
        <f t="shared" si="1"/>
        <v>1010394.9579831932</v>
      </c>
      <c r="M65" s="26">
        <v>2</v>
      </c>
      <c r="N65" s="27">
        <v>416625</v>
      </c>
      <c r="O65" s="28">
        <v>412500</v>
      </c>
      <c r="P65" s="28">
        <v>442612.5</v>
      </c>
      <c r="Q65" s="27">
        <f t="shared" si="2"/>
        <v>423912.5</v>
      </c>
      <c r="R65" s="24">
        <f t="shared" si="3"/>
        <v>847825</v>
      </c>
    </row>
    <row r="66" spans="1:18" x14ac:dyDescent="0.3">
      <c r="A66" s="15" t="s">
        <v>88</v>
      </c>
      <c r="B66" s="15" t="s">
        <v>90</v>
      </c>
      <c r="C66" s="15" t="s">
        <v>11</v>
      </c>
      <c r="D66" s="16" t="s">
        <v>92</v>
      </c>
      <c r="E66" s="15" t="s">
        <v>13</v>
      </c>
      <c r="F66" s="15" t="s">
        <v>14</v>
      </c>
      <c r="G66" s="30">
        <v>1</v>
      </c>
      <c r="H66" s="31">
        <v>268176.21848739497</v>
      </c>
      <c r="I66" s="32">
        <v>265521.00840336137</v>
      </c>
      <c r="J66" s="32">
        <v>284904.04201680672</v>
      </c>
      <c r="K66" s="31">
        <f t="shared" si="0"/>
        <v>272867.08963585435</v>
      </c>
      <c r="L66" s="31">
        <f t="shared" si="1"/>
        <v>272867.08963585435</v>
      </c>
      <c r="M66" s="26"/>
      <c r="N66" s="27"/>
      <c r="O66" s="28"/>
      <c r="P66" s="28"/>
      <c r="Q66" s="27">
        <f t="shared" si="2"/>
        <v>0</v>
      </c>
      <c r="R66" s="24">
        <f t="shared" si="3"/>
        <v>0</v>
      </c>
    </row>
    <row r="67" spans="1:18" x14ac:dyDescent="0.3">
      <c r="A67" s="15" t="s">
        <v>88</v>
      </c>
      <c r="B67" s="15" t="s">
        <v>93</v>
      </c>
      <c r="C67" s="15" t="s">
        <v>11</v>
      </c>
      <c r="D67" s="15">
        <v>12000</v>
      </c>
      <c r="E67" s="15" t="s">
        <v>17</v>
      </c>
      <c r="F67" s="15" t="s">
        <v>83</v>
      </c>
      <c r="G67" s="30">
        <v>1</v>
      </c>
      <c r="H67" s="31">
        <v>263032.00840336137</v>
      </c>
      <c r="I67" s="32">
        <v>260427.731092437</v>
      </c>
      <c r="J67" s="32">
        <v>279438.95546218485</v>
      </c>
      <c r="K67" s="31">
        <f t="shared" si="0"/>
        <v>267632.89831932774</v>
      </c>
      <c r="L67" s="31">
        <f t="shared" si="1"/>
        <v>267632.89831932774</v>
      </c>
      <c r="M67" s="26"/>
      <c r="N67" s="27"/>
      <c r="O67" s="28"/>
      <c r="P67" s="28"/>
      <c r="Q67" s="27">
        <f t="shared" si="2"/>
        <v>0</v>
      </c>
      <c r="R67" s="24">
        <f t="shared" si="3"/>
        <v>0</v>
      </c>
    </row>
    <row r="68" spans="1:18" x14ac:dyDescent="0.3">
      <c r="A68" s="15" t="s">
        <v>88</v>
      </c>
      <c r="B68" s="15" t="s">
        <v>94</v>
      </c>
      <c r="C68" s="15" t="s">
        <v>11</v>
      </c>
      <c r="D68" s="15">
        <v>24000</v>
      </c>
      <c r="E68" s="15" t="s">
        <v>17</v>
      </c>
      <c r="F68" s="15" t="s">
        <v>83</v>
      </c>
      <c r="G68" s="30">
        <v>2</v>
      </c>
      <c r="H68" s="31">
        <v>297058.82352941181</v>
      </c>
      <c r="I68" s="32">
        <v>294117.64705882355</v>
      </c>
      <c r="J68" s="32">
        <v>315588.23529411765</v>
      </c>
      <c r="K68" s="31">
        <f t="shared" si="0"/>
        <v>302254.90196078434</v>
      </c>
      <c r="L68" s="31">
        <f t="shared" si="1"/>
        <v>604509.80392156867</v>
      </c>
      <c r="M68" s="26">
        <v>1</v>
      </c>
      <c r="N68" s="27">
        <v>386830</v>
      </c>
      <c r="O68" s="28">
        <v>383000</v>
      </c>
      <c r="P68" s="28">
        <v>410959</v>
      </c>
      <c r="Q68" s="27">
        <f t="shared" si="2"/>
        <v>393596.33333333331</v>
      </c>
      <c r="R68" s="24">
        <f t="shared" si="3"/>
        <v>393596.33333333331</v>
      </c>
    </row>
    <row r="69" spans="1:18" x14ac:dyDescent="0.3">
      <c r="A69" s="15" t="s">
        <v>88</v>
      </c>
      <c r="B69" s="15" t="s">
        <v>95</v>
      </c>
      <c r="C69" s="15" t="s">
        <v>11</v>
      </c>
      <c r="D69" s="16" t="s">
        <v>96</v>
      </c>
      <c r="E69" s="15" t="s">
        <v>13</v>
      </c>
      <c r="F69" s="15" t="s">
        <v>14</v>
      </c>
      <c r="G69" s="30">
        <v>2</v>
      </c>
      <c r="H69" s="31">
        <v>297058.82352941181</v>
      </c>
      <c r="I69" s="32">
        <v>294117.64705882355</v>
      </c>
      <c r="J69" s="32">
        <v>315588.23529411765</v>
      </c>
      <c r="K69" s="31">
        <f t="shared" ref="K69:K105" si="4">+(H69+I69+J69)/3</f>
        <v>302254.90196078434</v>
      </c>
      <c r="L69" s="31">
        <f t="shared" ref="L69:L105" si="5">+G69*K69</f>
        <v>604509.80392156867</v>
      </c>
      <c r="M69" s="26"/>
      <c r="N69" s="27"/>
      <c r="O69" s="28"/>
      <c r="P69" s="28"/>
      <c r="Q69" s="27">
        <f t="shared" ref="Q69:Q105" si="6">+(N69+O69+P69)/3</f>
        <v>0</v>
      </c>
      <c r="R69" s="24">
        <f t="shared" ref="R69:R105" si="7">+M69*Q69</f>
        <v>0</v>
      </c>
    </row>
    <row r="70" spans="1:18" x14ac:dyDescent="0.3">
      <c r="A70" s="15" t="s">
        <v>88</v>
      </c>
      <c r="B70" s="15" t="s">
        <v>97</v>
      </c>
      <c r="C70" s="15" t="s">
        <v>20</v>
      </c>
      <c r="D70" s="16" t="s">
        <v>98</v>
      </c>
      <c r="E70" s="15" t="s">
        <v>13</v>
      </c>
      <c r="F70" s="15" t="s">
        <v>14</v>
      </c>
      <c r="G70" s="30">
        <v>1</v>
      </c>
      <c r="H70" s="31">
        <v>339426.2016806723</v>
      </c>
      <c r="I70" s="32">
        <v>336065.54621848743</v>
      </c>
      <c r="J70" s="32">
        <v>360598.33109243697</v>
      </c>
      <c r="K70" s="31">
        <f t="shared" si="4"/>
        <v>345363.35966386559</v>
      </c>
      <c r="L70" s="31">
        <f t="shared" si="5"/>
        <v>345363.35966386559</v>
      </c>
      <c r="M70" s="26"/>
      <c r="N70" s="27"/>
      <c r="O70" s="28"/>
      <c r="P70" s="28"/>
      <c r="Q70" s="27">
        <f t="shared" si="6"/>
        <v>0</v>
      </c>
      <c r="R70" s="24">
        <f t="shared" si="7"/>
        <v>0</v>
      </c>
    </row>
    <row r="71" spans="1:18" x14ac:dyDescent="0.3">
      <c r="A71" s="15" t="s">
        <v>88</v>
      </c>
      <c r="B71" s="15" t="s">
        <v>97</v>
      </c>
      <c r="C71" s="15" t="s">
        <v>20</v>
      </c>
      <c r="D71" s="16" t="s">
        <v>99</v>
      </c>
      <c r="E71" s="15" t="s">
        <v>13</v>
      </c>
      <c r="F71" s="15" t="s">
        <v>14</v>
      </c>
      <c r="G71" s="30">
        <v>1</v>
      </c>
      <c r="H71" s="31">
        <v>319965.45378151262</v>
      </c>
      <c r="I71" s="32">
        <v>316797.47899159667</v>
      </c>
      <c r="J71" s="32">
        <v>339923.69495798321</v>
      </c>
      <c r="K71" s="31">
        <f t="shared" si="4"/>
        <v>325562.20924369752</v>
      </c>
      <c r="L71" s="31">
        <f t="shared" si="5"/>
        <v>325562.20924369752</v>
      </c>
      <c r="M71" s="26">
        <v>1</v>
      </c>
      <c r="N71" s="27">
        <v>607697.47899159661</v>
      </c>
      <c r="O71" s="28">
        <v>601680.67226890754</v>
      </c>
      <c r="P71" s="28">
        <v>645603.36134453781</v>
      </c>
      <c r="Q71" s="27">
        <f t="shared" si="6"/>
        <v>618327.17086834728</v>
      </c>
      <c r="R71" s="24">
        <f t="shared" si="7"/>
        <v>618327.17086834728</v>
      </c>
    </row>
    <row r="72" spans="1:18" x14ac:dyDescent="0.3">
      <c r="A72" s="15" t="s">
        <v>88</v>
      </c>
      <c r="B72" s="15" t="s">
        <v>97</v>
      </c>
      <c r="C72" s="15" t="s">
        <v>20</v>
      </c>
      <c r="D72" s="16" t="s">
        <v>99</v>
      </c>
      <c r="E72" s="15" t="s">
        <v>13</v>
      </c>
      <c r="F72" s="15" t="s">
        <v>14</v>
      </c>
      <c r="G72" s="30">
        <v>1</v>
      </c>
      <c r="H72" s="31">
        <v>319965.45378151262</v>
      </c>
      <c r="I72" s="32">
        <v>316797.47899159667</v>
      </c>
      <c r="J72" s="32">
        <v>339923.69495798321</v>
      </c>
      <c r="K72" s="31">
        <f t="shared" si="4"/>
        <v>325562.20924369752</v>
      </c>
      <c r="L72" s="31">
        <f t="shared" si="5"/>
        <v>325562.20924369752</v>
      </c>
      <c r="M72" s="26"/>
      <c r="N72" s="27"/>
      <c r="O72" s="28"/>
      <c r="P72" s="28"/>
      <c r="Q72" s="27">
        <f t="shared" si="6"/>
        <v>0</v>
      </c>
      <c r="R72" s="24">
        <f t="shared" si="7"/>
        <v>0</v>
      </c>
    </row>
    <row r="73" spans="1:18" x14ac:dyDescent="0.3">
      <c r="A73" s="15" t="s">
        <v>88</v>
      </c>
      <c r="B73" s="15" t="s">
        <v>100</v>
      </c>
      <c r="C73" s="15" t="s">
        <v>11</v>
      </c>
      <c r="D73" s="15">
        <v>24000</v>
      </c>
      <c r="E73" s="15" t="s">
        <v>17</v>
      </c>
      <c r="F73" s="15" t="s">
        <v>83</v>
      </c>
      <c r="G73" s="30">
        <v>2</v>
      </c>
      <c r="H73" s="31">
        <v>297058.82352941181</v>
      </c>
      <c r="I73" s="32">
        <v>294117.64705882355</v>
      </c>
      <c r="J73" s="32">
        <v>315588.23529411765</v>
      </c>
      <c r="K73" s="31">
        <f t="shared" si="4"/>
        <v>302254.90196078434</v>
      </c>
      <c r="L73" s="31">
        <f t="shared" si="5"/>
        <v>604509.80392156867</v>
      </c>
      <c r="M73" s="26">
        <v>1</v>
      </c>
      <c r="N73" s="27">
        <v>386830</v>
      </c>
      <c r="O73" s="28">
        <v>383000</v>
      </c>
      <c r="P73" s="28">
        <v>410959</v>
      </c>
      <c r="Q73" s="27">
        <f t="shared" si="6"/>
        <v>393596.33333333331</v>
      </c>
      <c r="R73" s="24">
        <f t="shared" si="7"/>
        <v>393596.33333333331</v>
      </c>
    </row>
    <row r="74" spans="1:18" x14ac:dyDescent="0.3">
      <c r="A74" s="15" t="s">
        <v>88</v>
      </c>
      <c r="B74" s="15" t="s">
        <v>101</v>
      </c>
      <c r="C74" s="15" t="s">
        <v>20</v>
      </c>
      <c r="D74" s="15">
        <v>55000</v>
      </c>
      <c r="E74" s="15" t="s">
        <v>13</v>
      </c>
      <c r="F74" s="15" t="s">
        <v>56</v>
      </c>
      <c r="G74" s="30">
        <v>1</v>
      </c>
      <c r="H74" s="31">
        <v>339495.79831932776</v>
      </c>
      <c r="I74" s="32">
        <v>336134.45378151262</v>
      </c>
      <c r="J74" s="32">
        <v>360672.26890756306</v>
      </c>
      <c r="K74" s="31">
        <f t="shared" si="4"/>
        <v>345434.17366946785</v>
      </c>
      <c r="L74" s="31">
        <f t="shared" si="5"/>
        <v>345434.17366946785</v>
      </c>
      <c r="M74" s="26">
        <v>1</v>
      </c>
      <c r="N74" s="27">
        <v>745380</v>
      </c>
      <c r="O74" s="28">
        <v>738000</v>
      </c>
      <c r="P74" s="28">
        <v>791874</v>
      </c>
      <c r="Q74" s="27">
        <f t="shared" si="6"/>
        <v>758418</v>
      </c>
      <c r="R74" s="24">
        <f t="shared" si="7"/>
        <v>758418</v>
      </c>
    </row>
    <row r="75" spans="1:18" x14ac:dyDescent="0.3">
      <c r="A75" s="15" t="s">
        <v>88</v>
      </c>
      <c r="B75" s="15" t="s">
        <v>101</v>
      </c>
      <c r="C75" s="15" t="s">
        <v>20</v>
      </c>
      <c r="D75" s="15">
        <v>55000</v>
      </c>
      <c r="E75" s="15" t="s">
        <v>13</v>
      </c>
      <c r="F75" s="15" t="s">
        <v>56</v>
      </c>
      <c r="G75" s="30">
        <v>1</v>
      </c>
      <c r="H75" s="31">
        <v>339495.79831932776</v>
      </c>
      <c r="I75" s="32">
        <v>336134.45378151262</v>
      </c>
      <c r="J75" s="32">
        <v>360672.26890756306</v>
      </c>
      <c r="K75" s="31">
        <f t="shared" si="4"/>
        <v>345434.17366946785</v>
      </c>
      <c r="L75" s="31">
        <f t="shared" si="5"/>
        <v>345434.17366946785</v>
      </c>
      <c r="M75" s="26">
        <v>1</v>
      </c>
      <c r="N75" s="27">
        <v>745380</v>
      </c>
      <c r="O75" s="28">
        <v>738000</v>
      </c>
      <c r="P75" s="28">
        <v>791874</v>
      </c>
      <c r="Q75" s="27">
        <f t="shared" si="6"/>
        <v>758418</v>
      </c>
      <c r="R75" s="24">
        <f t="shared" si="7"/>
        <v>758418</v>
      </c>
    </row>
    <row r="76" spans="1:18" x14ac:dyDescent="0.3">
      <c r="A76" s="15" t="s">
        <v>88</v>
      </c>
      <c r="B76" s="15" t="s">
        <v>102</v>
      </c>
      <c r="C76" s="15" t="s">
        <v>20</v>
      </c>
      <c r="D76" s="15">
        <v>55000</v>
      </c>
      <c r="E76" s="15" t="s">
        <v>13</v>
      </c>
      <c r="F76" s="15" t="s">
        <v>56</v>
      </c>
      <c r="G76" s="30">
        <v>1</v>
      </c>
      <c r="H76" s="31">
        <v>339495.79831932776</v>
      </c>
      <c r="I76" s="32">
        <v>336134.45378151262</v>
      </c>
      <c r="J76" s="32">
        <v>360672.26890756306</v>
      </c>
      <c r="K76" s="31">
        <f t="shared" si="4"/>
        <v>345434.17366946785</v>
      </c>
      <c r="L76" s="31">
        <f t="shared" si="5"/>
        <v>345434.17366946785</v>
      </c>
      <c r="M76" s="26">
        <v>1</v>
      </c>
      <c r="N76" s="27">
        <v>745380</v>
      </c>
      <c r="O76" s="28">
        <v>738000</v>
      </c>
      <c r="P76" s="28">
        <v>791874</v>
      </c>
      <c r="Q76" s="27">
        <f t="shared" si="6"/>
        <v>758418</v>
      </c>
      <c r="R76" s="24">
        <f t="shared" si="7"/>
        <v>758418</v>
      </c>
    </row>
    <row r="77" spans="1:18" x14ac:dyDescent="0.3">
      <c r="A77" s="15" t="s">
        <v>88</v>
      </c>
      <c r="B77" s="15" t="s">
        <v>103</v>
      </c>
      <c r="C77" s="15" t="s">
        <v>11</v>
      </c>
      <c r="D77" s="15">
        <v>24000</v>
      </c>
      <c r="E77" s="15" t="s">
        <v>17</v>
      </c>
      <c r="F77" s="15" t="s">
        <v>104</v>
      </c>
      <c r="G77" s="30">
        <v>2</v>
      </c>
      <c r="H77" s="31">
        <v>297058.82352941181</v>
      </c>
      <c r="I77" s="32">
        <v>294117.64705882355</v>
      </c>
      <c r="J77" s="32">
        <v>315588.23529411765</v>
      </c>
      <c r="K77" s="31">
        <f t="shared" si="4"/>
        <v>302254.90196078434</v>
      </c>
      <c r="L77" s="31">
        <f t="shared" si="5"/>
        <v>604509.80392156867</v>
      </c>
      <c r="M77" s="26"/>
      <c r="N77" s="27"/>
      <c r="O77" s="28"/>
      <c r="P77" s="28"/>
      <c r="Q77" s="27">
        <f t="shared" si="6"/>
        <v>0</v>
      </c>
      <c r="R77" s="24">
        <f t="shared" si="7"/>
        <v>0</v>
      </c>
    </row>
    <row r="78" spans="1:18" x14ac:dyDescent="0.3">
      <c r="A78" s="15" t="s">
        <v>88</v>
      </c>
      <c r="B78" s="15" t="s">
        <v>105</v>
      </c>
      <c r="C78" s="15" t="s">
        <v>11</v>
      </c>
      <c r="D78" s="16" t="s">
        <v>12</v>
      </c>
      <c r="E78" s="15" t="s">
        <v>13</v>
      </c>
      <c r="F78" s="15" t="s">
        <v>91</v>
      </c>
      <c r="G78" s="30">
        <v>1</v>
      </c>
      <c r="H78" s="31">
        <v>271596.63865546219</v>
      </c>
      <c r="I78" s="32">
        <v>268907.56302521011</v>
      </c>
      <c r="J78" s="32">
        <v>288537.81512605044</v>
      </c>
      <c r="K78" s="31">
        <f t="shared" si="4"/>
        <v>276347.33893557428</v>
      </c>
      <c r="L78" s="31">
        <f t="shared" si="5"/>
        <v>276347.33893557428</v>
      </c>
      <c r="M78" s="26"/>
      <c r="N78" s="27"/>
      <c r="O78" s="28"/>
      <c r="P78" s="28"/>
      <c r="Q78" s="27">
        <f t="shared" si="6"/>
        <v>0</v>
      </c>
      <c r="R78" s="24">
        <f t="shared" si="7"/>
        <v>0</v>
      </c>
    </row>
    <row r="79" spans="1:18" x14ac:dyDescent="0.3">
      <c r="A79" s="15" t="s">
        <v>88</v>
      </c>
      <c r="B79" s="15" t="s">
        <v>106</v>
      </c>
      <c r="C79" s="15" t="s">
        <v>20</v>
      </c>
      <c r="D79" s="15">
        <v>24000</v>
      </c>
      <c r="E79" s="15" t="s">
        <v>13</v>
      </c>
      <c r="F79" s="15" t="s">
        <v>14</v>
      </c>
      <c r="G79" s="30">
        <v>1</v>
      </c>
      <c r="H79" s="31">
        <v>320823.5294117647</v>
      </c>
      <c r="I79" s="32">
        <v>317647.0588235294</v>
      </c>
      <c r="J79" s="32">
        <v>340835.29411764705</v>
      </c>
      <c r="K79" s="31">
        <f t="shared" si="4"/>
        <v>326435.29411764705</v>
      </c>
      <c r="L79" s="31">
        <f t="shared" si="5"/>
        <v>326435.29411764705</v>
      </c>
      <c r="M79" s="26">
        <v>1</v>
      </c>
      <c r="N79" s="27">
        <v>386830</v>
      </c>
      <c r="O79" s="28">
        <v>383000</v>
      </c>
      <c r="P79" s="28">
        <v>410959</v>
      </c>
      <c r="Q79" s="27">
        <f t="shared" si="6"/>
        <v>393596.33333333331</v>
      </c>
      <c r="R79" s="24">
        <f t="shared" si="7"/>
        <v>393596.33333333331</v>
      </c>
    </row>
    <row r="80" spans="1:18" x14ac:dyDescent="0.3">
      <c r="A80" s="15" t="s">
        <v>88</v>
      </c>
      <c r="B80" s="15" t="s">
        <v>107</v>
      </c>
      <c r="C80" s="15" t="s">
        <v>11</v>
      </c>
      <c r="D80" s="15">
        <v>24000</v>
      </c>
      <c r="E80" s="15" t="s">
        <v>17</v>
      </c>
      <c r="F80" s="15" t="s">
        <v>56</v>
      </c>
      <c r="G80" s="30">
        <v>1</v>
      </c>
      <c r="H80" s="31">
        <v>297058.82352941181</v>
      </c>
      <c r="I80" s="32">
        <v>294117.64705882355</v>
      </c>
      <c r="J80" s="32">
        <v>315588.23529411765</v>
      </c>
      <c r="K80" s="31">
        <f t="shared" si="4"/>
        <v>302254.90196078434</v>
      </c>
      <c r="L80" s="31">
        <f t="shared" si="5"/>
        <v>302254.90196078434</v>
      </c>
      <c r="M80" s="26"/>
      <c r="N80" s="27"/>
      <c r="O80" s="28"/>
      <c r="P80" s="28"/>
      <c r="Q80" s="27">
        <f t="shared" si="6"/>
        <v>0</v>
      </c>
      <c r="R80" s="24">
        <f t="shared" si="7"/>
        <v>0</v>
      </c>
    </row>
    <row r="81" spans="1:18" x14ac:dyDescent="0.3">
      <c r="A81" s="15" t="s">
        <v>88</v>
      </c>
      <c r="B81" s="15" t="s">
        <v>108</v>
      </c>
      <c r="C81" s="15" t="s">
        <v>11</v>
      </c>
      <c r="D81" s="15">
        <v>24000</v>
      </c>
      <c r="E81" s="15" t="s">
        <v>17</v>
      </c>
      <c r="F81" s="15" t="s">
        <v>56</v>
      </c>
      <c r="G81" s="30">
        <v>1</v>
      </c>
      <c r="H81" s="31">
        <v>297058.82352941181</v>
      </c>
      <c r="I81" s="32">
        <v>294117.64705882355</v>
      </c>
      <c r="J81" s="32">
        <v>315588.23529411765</v>
      </c>
      <c r="K81" s="31">
        <f t="shared" si="4"/>
        <v>302254.90196078434</v>
      </c>
      <c r="L81" s="31">
        <f t="shared" si="5"/>
        <v>302254.90196078434</v>
      </c>
      <c r="M81" s="26"/>
      <c r="N81" s="27"/>
      <c r="O81" s="28"/>
      <c r="P81" s="28"/>
      <c r="Q81" s="27">
        <f t="shared" si="6"/>
        <v>0</v>
      </c>
      <c r="R81" s="24">
        <f t="shared" si="7"/>
        <v>0</v>
      </c>
    </row>
    <row r="82" spans="1:18" x14ac:dyDescent="0.3">
      <c r="A82" s="15" t="s">
        <v>88</v>
      </c>
      <c r="B82" s="15" t="s">
        <v>109</v>
      </c>
      <c r="C82" s="15" t="s">
        <v>11</v>
      </c>
      <c r="D82" s="15">
        <v>24000</v>
      </c>
      <c r="E82" s="15" t="s">
        <v>17</v>
      </c>
      <c r="F82" s="15" t="s">
        <v>56</v>
      </c>
      <c r="G82" s="30">
        <v>1</v>
      </c>
      <c r="H82" s="31">
        <v>297058.82352941181</v>
      </c>
      <c r="I82" s="32">
        <v>294117.64705882355</v>
      </c>
      <c r="J82" s="32">
        <v>315588.23529411765</v>
      </c>
      <c r="K82" s="31">
        <f t="shared" si="4"/>
        <v>302254.90196078434</v>
      </c>
      <c r="L82" s="31">
        <f t="shared" si="5"/>
        <v>302254.90196078434</v>
      </c>
      <c r="M82" s="26">
        <v>1</v>
      </c>
      <c r="N82" s="27">
        <v>386830</v>
      </c>
      <c r="O82" s="28">
        <v>383000</v>
      </c>
      <c r="P82" s="28">
        <v>410959</v>
      </c>
      <c r="Q82" s="27">
        <f t="shared" si="6"/>
        <v>393596.33333333331</v>
      </c>
      <c r="R82" s="24">
        <f t="shared" si="7"/>
        <v>393596.33333333331</v>
      </c>
    </row>
    <row r="83" spans="1:18" x14ac:dyDescent="0.3">
      <c r="A83" s="15" t="s">
        <v>88</v>
      </c>
      <c r="B83" s="15" t="s">
        <v>110</v>
      </c>
      <c r="C83" s="15" t="s">
        <v>11</v>
      </c>
      <c r="D83" s="15">
        <v>12000</v>
      </c>
      <c r="E83" s="15" t="s">
        <v>17</v>
      </c>
      <c r="F83" s="15" t="s">
        <v>111</v>
      </c>
      <c r="G83" s="30">
        <v>1</v>
      </c>
      <c r="H83" s="31">
        <v>263032.00840336137</v>
      </c>
      <c r="I83" s="32">
        <v>260427.731092437</v>
      </c>
      <c r="J83" s="32">
        <v>279438.95546218485</v>
      </c>
      <c r="K83" s="31">
        <f t="shared" si="4"/>
        <v>267632.89831932774</v>
      </c>
      <c r="L83" s="31">
        <f t="shared" si="5"/>
        <v>267632.89831932774</v>
      </c>
      <c r="M83" s="26"/>
      <c r="N83" s="27"/>
      <c r="O83" s="28"/>
      <c r="P83" s="28"/>
      <c r="Q83" s="27">
        <f t="shared" si="6"/>
        <v>0</v>
      </c>
      <c r="R83" s="24">
        <f t="shared" si="7"/>
        <v>0</v>
      </c>
    </row>
    <row r="84" spans="1:18" x14ac:dyDescent="0.3">
      <c r="A84" s="15" t="s">
        <v>88</v>
      </c>
      <c r="B84" s="15" t="s">
        <v>112</v>
      </c>
      <c r="C84" s="15" t="s">
        <v>11</v>
      </c>
      <c r="D84" s="15">
        <v>24000</v>
      </c>
      <c r="E84" s="15" t="s">
        <v>17</v>
      </c>
      <c r="F84" s="15" t="s">
        <v>56</v>
      </c>
      <c r="G84" s="30">
        <v>1</v>
      </c>
      <c r="H84" s="31">
        <v>297058.82352941181</v>
      </c>
      <c r="I84" s="32">
        <v>294117.64705882355</v>
      </c>
      <c r="J84" s="32">
        <v>315588.23529411765</v>
      </c>
      <c r="K84" s="31">
        <f t="shared" si="4"/>
        <v>302254.90196078434</v>
      </c>
      <c r="L84" s="31">
        <f t="shared" si="5"/>
        <v>302254.90196078434</v>
      </c>
      <c r="M84" s="26">
        <v>1</v>
      </c>
      <c r="N84" s="27">
        <v>386830</v>
      </c>
      <c r="O84" s="28">
        <v>383000</v>
      </c>
      <c r="P84" s="28">
        <v>410959</v>
      </c>
      <c r="Q84" s="27">
        <f t="shared" si="6"/>
        <v>393596.33333333331</v>
      </c>
      <c r="R84" s="24">
        <f t="shared" si="7"/>
        <v>393596.33333333331</v>
      </c>
    </row>
    <row r="85" spans="1:18" x14ac:dyDescent="0.3">
      <c r="A85" s="15" t="s">
        <v>88</v>
      </c>
      <c r="B85" s="15" t="s">
        <v>112</v>
      </c>
      <c r="C85" s="15" t="s">
        <v>11</v>
      </c>
      <c r="D85" s="15">
        <v>24000</v>
      </c>
      <c r="E85" s="15" t="s">
        <v>17</v>
      </c>
      <c r="F85" s="15" t="s">
        <v>83</v>
      </c>
      <c r="G85" s="30">
        <v>1</v>
      </c>
      <c r="H85" s="31">
        <v>297058.82352941181</v>
      </c>
      <c r="I85" s="32">
        <v>294117.64705882355</v>
      </c>
      <c r="J85" s="32">
        <v>315588.23529411765</v>
      </c>
      <c r="K85" s="31">
        <f t="shared" si="4"/>
        <v>302254.90196078434</v>
      </c>
      <c r="L85" s="31">
        <f t="shared" si="5"/>
        <v>302254.90196078434</v>
      </c>
      <c r="M85" s="26"/>
      <c r="N85" s="27"/>
      <c r="O85" s="28"/>
      <c r="P85" s="28"/>
      <c r="Q85" s="27">
        <f t="shared" si="6"/>
        <v>0</v>
      </c>
      <c r="R85" s="24">
        <f t="shared" si="7"/>
        <v>0</v>
      </c>
    </row>
    <row r="86" spans="1:18" x14ac:dyDescent="0.3">
      <c r="A86" s="15" t="s">
        <v>88</v>
      </c>
      <c r="B86" s="15" t="s">
        <v>113</v>
      </c>
      <c r="C86" s="15" t="s">
        <v>11</v>
      </c>
      <c r="D86" s="15">
        <v>24000</v>
      </c>
      <c r="E86" s="15" t="s">
        <v>13</v>
      </c>
      <c r="F86" s="15" t="s">
        <v>14</v>
      </c>
      <c r="G86" s="30">
        <v>1</v>
      </c>
      <c r="H86" s="31">
        <v>297058.82352941181</v>
      </c>
      <c r="I86" s="32">
        <v>294117.64705882355</v>
      </c>
      <c r="J86" s="32">
        <v>315588.23529411765</v>
      </c>
      <c r="K86" s="31">
        <f t="shared" si="4"/>
        <v>302254.90196078434</v>
      </c>
      <c r="L86" s="31">
        <f t="shared" si="5"/>
        <v>302254.90196078434</v>
      </c>
      <c r="M86" s="26">
        <v>1</v>
      </c>
      <c r="N86" s="27">
        <v>386830</v>
      </c>
      <c r="O86" s="28">
        <v>383000</v>
      </c>
      <c r="P86" s="28">
        <v>410959</v>
      </c>
      <c r="Q86" s="27">
        <f t="shared" si="6"/>
        <v>393596.33333333331</v>
      </c>
      <c r="R86" s="24">
        <f t="shared" si="7"/>
        <v>393596.33333333331</v>
      </c>
    </row>
    <row r="87" spans="1:18" x14ac:dyDescent="0.3">
      <c r="A87" s="15" t="s">
        <v>88</v>
      </c>
      <c r="B87" s="15" t="s">
        <v>114</v>
      </c>
      <c r="C87" s="15" t="s">
        <v>11</v>
      </c>
      <c r="D87" s="16">
        <v>36000</v>
      </c>
      <c r="E87" s="15" t="s">
        <v>13</v>
      </c>
      <c r="F87" s="15" t="s">
        <v>91</v>
      </c>
      <c r="G87" s="30">
        <v>1</v>
      </c>
      <c r="H87" s="31">
        <v>331008.40336134454</v>
      </c>
      <c r="I87" s="32">
        <v>327731.09243697481</v>
      </c>
      <c r="J87" s="32">
        <v>351655.46218487399</v>
      </c>
      <c r="K87" s="31">
        <f t="shared" si="4"/>
        <v>336798.31932773109</v>
      </c>
      <c r="L87" s="31">
        <f t="shared" si="5"/>
        <v>336798.31932773109</v>
      </c>
      <c r="M87" s="26"/>
      <c r="N87" s="27"/>
      <c r="O87" s="28"/>
      <c r="P87" s="28"/>
      <c r="Q87" s="27">
        <f t="shared" si="6"/>
        <v>0</v>
      </c>
      <c r="R87" s="24">
        <f t="shared" si="7"/>
        <v>0</v>
      </c>
    </row>
    <row r="88" spans="1:18" x14ac:dyDescent="0.3">
      <c r="A88" s="15" t="s">
        <v>88</v>
      </c>
      <c r="B88" s="15" t="s">
        <v>115</v>
      </c>
      <c r="C88" s="15" t="s">
        <v>11</v>
      </c>
      <c r="D88" s="16">
        <v>36000</v>
      </c>
      <c r="E88" s="15" t="s">
        <v>13</v>
      </c>
      <c r="F88" s="15" t="s">
        <v>91</v>
      </c>
      <c r="G88" s="30">
        <v>1</v>
      </c>
      <c r="H88" s="31">
        <v>331008.40336134454</v>
      </c>
      <c r="I88" s="32">
        <v>327731.09243697481</v>
      </c>
      <c r="J88" s="32">
        <v>351655.46218487399</v>
      </c>
      <c r="K88" s="31">
        <f t="shared" si="4"/>
        <v>336798.31932773109</v>
      </c>
      <c r="L88" s="31">
        <f t="shared" si="5"/>
        <v>336798.31932773109</v>
      </c>
      <c r="M88" s="26"/>
      <c r="N88" s="27"/>
      <c r="O88" s="28"/>
      <c r="P88" s="28"/>
      <c r="Q88" s="27">
        <f t="shared" si="6"/>
        <v>0</v>
      </c>
      <c r="R88" s="24">
        <f t="shared" si="7"/>
        <v>0</v>
      </c>
    </row>
    <row r="89" spans="1:18" x14ac:dyDescent="0.3">
      <c r="A89" s="15" t="s">
        <v>88</v>
      </c>
      <c r="B89" s="15" t="s">
        <v>116</v>
      </c>
      <c r="C89" s="15" t="s">
        <v>11</v>
      </c>
      <c r="D89" s="16">
        <v>36000</v>
      </c>
      <c r="E89" s="15" t="s">
        <v>13</v>
      </c>
      <c r="F89" s="15" t="s">
        <v>91</v>
      </c>
      <c r="G89" s="30">
        <v>1</v>
      </c>
      <c r="H89" s="31">
        <v>331008.40336134454</v>
      </c>
      <c r="I89" s="32">
        <v>327731.09243697481</v>
      </c>
      <c r="J89" s="32">
        <v>351655.46218487399</v>
      </c>
      <c r="K89" s="31">
        <f t="shared" si="4"/>
        <v>336798.31932773109</v>
      </c>
      <c r="L89" s="31">
        <f t="shared" si="5"/>
        <v>336798.31932773109</v>
      </c>
      <c r="M89" s="26">
        <v>1</v>
      </c>
      <c r="N89" s="27">
        <v>416625</v>
      </c>
      <c r="O89" s="28">
        <v>412500</v>
      </c>
      <c r="P89" s="28">
        <v>442612.5</v>
      </c>
      <c r="Q89" s="27">
        <f t="shared" si="6"/>
        <v>423912.5</v>
      </c>
      <c r="R89" s="24">
        <f t="shared" si="7"/>
        <v>423912.5</v>
      </c>
    </row>
    <row r="90" spans="1:18" x14ac:dyDescent="0.3">
      <c r="A90" s="15" t="s">
        <v>88</v>
      </c>
      <c r="B90" s="15" t="s">
        <v>117</v>
      </c>
      <c r="C90" s="15" t="s">
        <v>11</v>
      </c>
      <c r="D90" s="15">
        <v>12000</v>
      </c>
      <c r="E90" s="15" t="s">
        <v>17</v>
      </c>
      <c r="F90" s="15" t="s">
        <v>111</v>
      </c>
      <c r="G90" s="30">
        <v>1</v>
      </c>
      <c r="H90" s="31">
        <v>263032.00840336137</v>
      </c>
      <c r="I90" s="32">
        <v>260427.731092437</v>
      </c>
      <c r="J90" s="32">
        <v>279438.95546218485</v>
      </c>
      <c r="K90" s="31">
        <f t="shared" si="4"/>
        <v>267632.89831932774</v>
      </c>
      <c r="L90" s="31">
        <f t="shared" si="5"/>
        <v>267632.89831932774</v>
      </c>
      <c r="M90" s="26"/>
      <c r="N90" s="27"/>
      <c r="O90" s="28"/>
      <c r="P90" s="28"/>
      <c r="Q90" s="27">
        <f t="shared" si="6"/>
        <v>0</v>
      </c>
      <c r="R90" s="24">
        <f t="shared" si="7"/>
        <v>0</v>
      </c>
    </row>
    <row r="91" spans="1:18" x14ac:dyDescent="0.3">
      <c r="A91" s="15" t="s">
        <v>88</v>
      </c>
      <c r="B91" s="15" t="s">
        <v>118</v>
      </c>
      <c r="C91" s="15" t="s">
        <v>11</v>
      </c>
      <c r="D91" s="15">
        <v>12000</v>
      </c>
      <c r="E91" s="15" t="s">
        <v>13</v>
      </c>
      <c r="F91" s="15" t="s">
        <v>14</v>
      </c>
      <c r="G91" s="30">
        <v>1</v>
      </c>
      <c r="H91" s="31">
        <v>268176.21848739497</v>
      </c>
      <c r="I91" s="32">
        <v>265521.00840336137</v>
      </c>
      <c r="J91" s="32">
        <v>284904.04201680672</v>
      </c>
      <c r="K91" s="31">
        <f t="shared" si="4"/>
        <v>272867.08963585435</v>
      </c>
      <c r="L91" s="31">
        <f t="shared" si="5"/>
        <v>272867.08963585435</v>
      </c>
      <c r="M91" s="26"/>
      <c r="N91" s="27"/>
      <c r="O91" s="28"/>
      <c r="P91" s="28"/>
      <c r="Q91" s="27">
        <f t="shared" si="6"/>
        <v>0</v>
      </c>
      <c r="R91" s="24">
        <f t="shared" si="7"/>
        <v>0</v>
      </c>
    </row>
    <row r="92" spans="1:18" x14ac:dyDescent="0.3">
      <c r="A92" s="15" t="s">
        <v>88</v>
      </c>
      <c r="B92" s="15" t="s">
        <v>119</v>
      </c>
      <c r="C92" s="15" t="s">
        <v>11</v>
      </c>
      <c r="D92" s="15">
        <v>12000</v>
      </c>
      <c r="E92" s="15" t="s">
        <v>13</v>
      </c>
      <c r="F92" s="15" t="s">
        <v>14</v>
      </c>
      <c r="G92" s="30">
        <v>2</v>
      </c>
      <c r="H92" s="31">
        <v>268176.21848739497</v>
      </c>
      <c r="I92" s="32">
        <v>265521.00840336137</v>
      </c>
      <c r="J92" s="32">
        <v>284904.04201680672</v>
      </c>
      <c r="K92" s="31">
        <f t="shared" si="4"/>
        <v>272867.08963585435</v>
      </c>
      <c r="L92" s="31">
        <f t="shared" si="5"/>
        <v>545734.17927170871</v>
      </c>
      <c r="M92" s="26"/>
      <c r="N92" s="27"/>
      <c r="O92" s="28"/>
      <c r="P92" s="28"/>
      <c r="Q92" s="27">
        <f t="shared" si="6"/>
        <v>0</v>
      </c>
      <c r="R92" s="24">
        <f t="shared" si="7"/>
        <v>0</v>
      </c>
    </row>
    <row r="93" spans="1:18" x14ac:dyDescent="0.3">
      <c r="A93" s="15" t="s">
        <v>88</v>
      </c>
      <c r="B93" s="15" t="s">
        <v>120</v>
      </c>
      <c r="C93" s="15" t="s">
        <v>11</v>
      </c>
      <c r="D93" s="16">
        <v>36000</v>
      </c>
      <c r="E93" s="15" t="s">
        <v>13</v>
      </c>
      <c r="F93" s="15" t="s">
        <v>91</v>
      </c>
      <c r="G93" s="30">
        <v>1</v>
      </c>
      <c r="H93" s="31">
        <v>331008.40336134454</v>
      </c>
      <c r="I93" s="32">
        <v>327731.09243697481</v>
      </c>
      <c r="J93" s="32">
        <v>351655.46218487399</v>
      </c>
      <c r="K93" s="31">
        <f t="shared" si="4"/>
        <v>336798.31932773109</v>
      </c>
      <c r="L93" s="31">
        <f t="shared" si="5"/>
        <v>336798.31932773109</v>
      </c>
      <c r="M93" s="26"/>
      <c r="N93" s="27"/>
      <c r="O93" s="28"/>
      <c r="P93" s="28"/>
      <c r="Q93" s="27">
        <f t="shared" si="6"/>
        <v>0</v>
      </c>
      <c r="R93" s="24">
        <f t="shared" si="7"/>
        <v>0</v>
      </c>
    </row>
    <row r="94" spans="1:18" x14ac:dyDescent="0.3">
      <c r="A94" s="15" t="s">
        <v>88</v>
      </c>
      <c r="B94" s="15" t="s">
        <v>121</v>
      </c>
      <c r="C94" s="15" t="s">
        <v>11</v>
      </c>
      <c r="D94" s="15">
        <v>24000</v>
      </c>
      <c r="E94" s="15" t="s">
        <v>17</v>
      </c>
      <c r="F94" s="15" t="s">
        <v>83</v>
      </c>
      <c r="G94" s="30">
        <v>1</v>
      </c>
      <c r="H94" s="31">
        <v>297058.82352941181</v>
      </c>
      <c r="I94" s="32">
        <v>294117.64705882355</v>
      </c>
      <c r="J94" s="32">
        <v>315588.23529411765</v>
      </c>
      <c r="K94" s="31">
        <f t="shared" si="4"/>
        <v>302254.90196078434</v>
      </c>
      <c r="L94" s="31">
        <f t="shared" si="5"/>
        <v>302254.90196078434</v>
      </c>
      <c r="M94" s="26">
        <v>1</v>
      </c>
      <c r="N94" s="27">
        <v>386830</v>
      </c>
      <c r="O94" s="28">
        <v>383000</v>
      </c>
      <c r="P94" s="28">
        <v>410959</v>
      </c>
      <c r="Q94" s="27">
        <f t="shared" si="6"/>
        <v>393596.33333333331</v>
      </c>
      <c r="R94" s="24">
        <f t="shared" si="7"/>
        <v>393596.33333333331</v>
      </c>
    </row>
    <row r="95" spans="1:18" x14ac:dyDescent="0.3">
      <c r="A95" s="15" t="s">
        <v>88</v>
      </c>
      <c r="B95" s="15" t="s">
        <v>122</v>
      </c>
      <c r="C95" s="15" t="s">
        <v>20</v>
      </c>
      <c r="D95" s="15">
        <v>36000</v>
      </c>
      <c r="E95" s="15" t="s">
        <v>17</v>
      </c>
      <c r="F95" s="15" t="s">
        <v>83</v>
      </c>
      <c r="G95" s="30">
        <v>1</v>
      </c>
      <c r="H95" s="31">
        <v>331008.40336134454</v>
      </c>
      <c r="I95" s="32">
        <v>327731.09243697481</v>
      </c>
      <c r="J95" s="32">
        <v>351655.46218487399</v>
      </c>
      <c r="K95" s="31">
        <f t="shared" si="4"/>
        <v>336798.31932773109</v>
      </c>
      <c r="L95" s="31">
        <f t="shared" si="5"/>
        <v>336798.31932773109</v>
      </c>
      <c r="M95" s="26">
        <v>1</v>
      </c>
      <c r="N95" s="27">
        <v>416625</v>
      </c>
      <c r="O95" s="28">
        <v>412500</v>
      </c>
      <c r="P95" s="28">
        <v>442612.5</v>
      </c>
      <c r="Q95" s="27">
        <f t="shared" si="6"/>
        <v>423912.5</v>
      </c>
      <c r="R95" s="24">
        <f t="shared" si="7"/>
        <v>423912.5</v>
      </c>
    </row>
    <row r="96" spans="1:18" x14ac:dyDescent="0.3">
      <c r="A96" s="15" t="s">
        <v>88</v>
      </c>
      <c r="B96" s="15" t="s">
        <v>122</v>
      </c>
      <c r="C96" s="15" t="s">
        <v>20</v>
      </c>
      <c r="D96" s="15">
        <v>48000</v>
      </c>
      <c r="E96" s="15" t="s">
        <v>17</v>
      </c>
      <c r="F96" s="15" t="s">
        <v>83</v>
      </c>
      <c r="G96" s="30">
        <v>1</v>
      </c>
      <c r="H96" s="31">
        <v>381932.77310924372</v>
      </c>
      <c r="I96" s="32">
        <v>378151.26050420169</v>
      </c>
      <c r="J96" s="32">
        <v>405756.30252100842</v>
      </c>
      <c r="K96" s="31">
        <f t="shared" si="4"/>
        <v>388613.44537815126</v>
      </c>
      <c r="L96" s="31">
        <f t="shared" si="5"/>
        <v>388613.44537815126</v>
      </c>
      <c r="M96" s="26"/>
      <c r="N96" s="27"/>
      <c r="O96" s="28"/>
      <c r="P96" s="28"/>
      <c r="Q96" s="27">
        <f t="shared" si="6"/>
        <v>0</v>
      </c>
      <c r="R96" s="24">
        <f t="shared" si="7"/>
        <v>0</v>
      </c>
    </row>
    <row r="97" spans="1:18" x14ac:dyDescent="0.3">
      <c r="A97" s="15" t="s">
        <v>88</v>
      </c>
      <c r="B97" s="15" t="s">
        <v>123</v>
      </c>
      <c r="C97" s="15" t="s">
        <v>11</v>
      </c>
      <c r="D97" s="15">
        <v>24000</v>
      </c>
      <c r="E97" s="15" t="s">
        <v>17</v>
      </c>
      <c r="F97" s="15" t="s">
        <v>83</v>
      </c>
      <c r="G97" s="30">
        <v>1</v>
      </c>
      <c r="H97" s="31">
        <v>297058.82352941181</v>
      </c>
      <c r="I97" s="32">
        <v>294117.64705882355</v>
      </c>
      <c r="J97" s="32">
        <v>315588.23529411765</v>
      </c>
      <c r="K97" s="31">
        <f t="shared" si="4"/>
        <v>302254.90196078434</v>
      </c>
      <c r="L97" s="31">
        <f t="shared" si="5"/>
        <v>302254.90196078434</v>
      </c>
      <c r="M97" s="26"/>
      <c r="N97" s="27"/>
      <c r="O97" s="28"/>
      <c r="P97" s="28"/>
      <c r="Q97" s="27">
        <f t="shared" si="6"/>
        <v>0</v>
      </c>
      <c r="R97" s="24">
        <f t="shared" si="7"/>
        <v>0</v>
      </c>
    </row>
    <row r="98" spans="1:18" x14ac:dyDescent="0.3">
      <c r="A98" s="15" t="s">
        <v>88</v>
      </c>
      <c r="B98" s="15" t="s">
        <v>124</v>
      </c>
      <c r="C98" s="15" t="s">
        <v>125</v>
      </c>
      <c r="D98" s="15">
        <v>12000</v>
      </c>
      <c r="E98" s="15" t="s">
        <v>17</v>
      </c>
      <c r="F98" s="15" t="s">
        <v>56</v>
      </c>
      <c r="G98" s="30">
        <v>1</v>
      </c>
      <c r="H98" s="31">
        <v>263032.00840336137</v>
      </c>
      <c r="I98" s="32">
        <v>260427.731092437</v>
      </c>
      <c r="J98" s="32">
        <v>279438.95546218485</v>
      </c>
      <c r="K98" s="31">
        <f t="shared" si="4"/>
        <v>267632.89831932774</v>
      </c>
      <c r="L98" s="31">
        <f t="shared" si="5"/>
        <v>267632.89831932774</v>
      </c>
      <c r="M98" s="26">
        <v>1</v>
      </c>
      <c r="N98" s="27">
        <v>407030</v>
      </c>
      <c r="O98" s="28">
        <v>403000</v>
      </c>
      <c r="P98" s="28">
        <v>432419</v>
      </c>
      <c r="Q98" s="27">
        <f t="shared" si="6"/>
        <v>414149.66666666669</v>
      </c>
      <c r="R98" s="24">
        <f t="shared" si="7"/>
        <v>414149.66666666669</v>
      </c>
    </row>
    <row r="99" spans="1:18" x14ac:dyDescent="0.3">
      <c r="A99" s="15" t="s">
        <v>88</v>
      </c>
      <c r="B99" s="15" t="s">
        <v>126</v>
      </c>
      <c r="C99" s="15" t="s">
        <v>11</v>
      </c>
      <c r="D99" s="15">
        <v>12000</v>
      </c>
      <c r="E99" s="15" t="s">
        <v>17</v>
      </c>
      <c r="F99" s="15" t="s">
        <v>111</v>
      </c>
      <c r="G99" s="30">
        <v>1</v>
      </c>
      <c r="H99" s="31">
        <v>263032.00840336137</v>
      </c>
      <c r="I99" s="32">
        <v>260427.731092437</v>
      </c>
      <c r="J99" s="32">
        <v>279438.95546218485</v>
      </c>
      <c r="K99" s="31">
        <f t="shared" si="4"/>
        <v>267632.89831932774</v>
      </c>
      <c r="L99" s="31">
        <f t="shared" si="5"/>
        <v>267632.89831932774</v>
      </c>
      <c r="M99" s="26"/>
      <c r="N99" s="27"/>
      <c r="O99" s="28"/>
      <c r="P99" s="28"/>
      <c r="Q99" s="27">
        <f t="shared" si="6"/>
        <v>0</v>
      </c>
      <c r="R99" s="24">
        <f t="shared" si="7"/>
        <v>0</v>
      </c>
    </row>
    <row r="100" spans="1:18" x14ac:dyDescent="0.3">
      <c r="A100" s="15" t="s">
        <v>88</v>
      </c>
      <c r="B100" s="15" t="s">
        <v>127</v>
      </c>
      <c r="C100" s="15" t="s">
        <v>11</v>
      </c>
      <c r="D100" s="15">
        <v>24000</v>
      </c>
      <c r="E100" s="15" t="s">
        <v>17</v>
      </c>
      <c r="F100" s="15" t="s">
        <v>56</v>
      </c>
      <c r="G100" s="30">
        <v>1</v>
      </c>
      <c r="H100" s="31">
        <v>297058.82352941181</v>
      </c>
      <c r="I100" s="32">
        <v>294117.64705882355</v>
      </c>
      <c r="J100" s="32">
        <v>315588.23529411765</v>
      </c>
      <c r="K100" s="31">
        <f t="shared" si="4"/>
        <v>302254.90196078434</v>
      </c>
      <c r="L100" s="31">
        <f t="shared" si="5"/>
        <v>302254.90196078434</v>
      </c>
      <c r="M100" s="26"/>
      <c r="N100" s="27"/>
      <c r="O100" s="28"/>
      <c r="P100" s="28"/>
      <c r="Q100" s="27">
        <f t="shared" si="6"/>
        <v>0</v>
      </c>
      <c r="R100" s="24">
        <f t="shared" si="7"/>
        <v>0</v>
      </c>
    </row>
    <row r="101" spans="1:18" x14ac:dyDescent="0.3">
      <c r="A101" s="15" t="s">
        <v>88</v>
      </c>
      <c r="B101" s="15" t="s">
        <v>128</v>
      </c>
      <c r="C101" s="15" t="s">
        <v>11</v>
      </c>
      <c r="D101" s="15">
        <v>24000</v>
      </c>
      <c r="E101" s="15" t="s">
        <v>17</v>
      </c>
      <c r="F101" s="15" t="s">
        <v>56</v>
      </c>
      <c r="G101" s="30">
        <v>1</v>
      </c>
      <c r="H101" s="31">
        <v>297058.82352941181</v>
      </c>
      <c r="I101" s="32">
        <v>294117.64705882355</v>
      </c>
      <c r="J101" s="32">
        <v>315588.23529411765</v>
      </c>
      <c r="K101" s="31">
        <f t="shared" si="4"/>
        <v>302254.90196078434</v>
      </c>
      <c r="L101" s="31">
        <f t="shared" si="5"/>
        <v>302254.90196078434</v>
      </c>
      <c r="M101" s="26">
        <v>1</v>
      </c>
      <c r="N101" s="27">
        <v>386830</v>
      </c>
      <c r="O101" s="28">
        <v>383000</v>
      </c>
      <c r="P101" s="28">
        <v>410959</v>
      </c>
      <c r="Q101" s="27">
        <f t="shared" si="6"/>
        <v>393596.33333333331</v>
      </c>
      <c r="R101" s="24">
        <f t="shared" si="7"/>
        <v>393596.33333333331</v>
      </c>
    </row>
    <row r="102" spans="1:18" x14ac:dyDescent="0.3">
      <c r="A102" s="15" t="s">
        <v>88</v>
      </c>
      <c r="B102" s="15" t="s">
        <v>129</v>
      </c>
      <c r="C102" s="15" t="s">
        <v>11</v>
      </c>
      <c r="D102" s="15">
        <v>36000</v>
      </c>
      <c r="E102" s="15" t="s">
        <v>17</v>
      </c>
      <c r="F102" s="15" t="s">
        <v>56</v>
      </c>
      <c r="G102" s="30">
        <v>3</v>
      </c>
      <c r="H102" s="31">
        <v>331008.40336134454</v>
      </c>
      <c r="I102" s="32">
        <v>327731.09243697481</v>
      </c>
      <c r="J102" s="32">
        <v>351655.46218487399</v>
      </c>
      <c r="K102" s="31">
        <f t="shared" si="4"/>
        <v>336798.31932773109</v>
      </c>
      <c r="L102" s="31">
        <f t="shared" si="5"/>
        <v>1010394.9579831932</v>
      </c>
      <c r="M102" s="26">
        <v>2</v>
      </c>
      <c r="N102" s="27">
        <v>416625</v>
      </c>
      <c r="O102" s="28">
        <v>412500</v>
      </c>
      <c r="P102" s="28">
        <v>442612.5</v>
      </c>
      <c r="Q102" s="27">
        <f t="shared" si="6"/>
        <v>423912.5</v>
      </c>
      <c r="R102" s="24">
        <f t="shared" si="7"/>
        <v>847825</v>
      </c>
    </row>
    <row r="103" spans="1:18" x14ac:dyDescent="0.3">
      <c r="A103" s="15" t="s">
        <v>88</v>
      </c>
      <c r="B103" s="15" t="s">
        <v>129</v>
      </c>
      <c r="C103" s="15" t="s">
        <v>11</v>
      </c>
      <c r="D103" s="15">
        <v>24000</v>
      </c>
      <c r="E103" s="15" t="s">
        <v>17</v>
      </c>
      <c r="F103" s="15" t="s">
        <v>83</v>
      </c>
      <c r="G103" s="30">
        <v>2</v>
      </c>
      <c r="H103" s="31">
        <v>297058.82352941181</v>
      </c>
      <c r="I103" s="32">
        <v>294117.64705882355</v>
      </c>
      <c r="J103" s="32">
        <v>315588.23529411765</v>
      </c>
      <c r="K103" s="31">
        <f t="shared" si="4"/>
        <v>302254.90196078434</v>
      </c>
      <c r="L103" s="31">
        <f t="shared" si="5"/>
        <v>604509.80392156867</v>
      </c>
      <c r="M103" s="26">
        <v>1</v>
      </c>
      <c r="N103" s="27">
        <v>386830</v>
      </c>
      <c r="O103" s="28">
        <v>383000</v>
      </c>
      <c r="P103" s="28">
        <v>410959</v>
      </c>
      <c r="Q103" s="27">
        <f t="shared" si="6"/>
        <v>393596.33333333331</v>
      </c>
      <c r="R103" s="24">
        <f t="shared" si="7"/>
        <v>393596.33333333331</v>
      </c>
    </row>
    <row r="104" spans="1:18" x14ac:dyDescent="0.3">
      <c r="A104" s="15" t="s">
        <v>88</v>
      </c>
      <c r="B104" s="15" t="s">
        <v>130</v>
      </c>
      <c r="C104" s="15" t="s">
        <v>11</v>
      </c>
      <c r="D104" s="15">
        <v>18000</v>
      </c>
      <c r="E104" s="15" t="s">
        <v>17</v>
      </c>
      <c r="F104" s="15" t="s">
        <v>83</v>
      </c>
      <c r="G104" s="30">
        <v>2</v>
      </c>
      <c r="H104" s="31">
        <v>271596.63865546219</v>
      </c>
      <c r="I104" s="32">
        <v>268907.56302521011</v>
      </c>
      <c r="J104" s="32">
        <v>288537.81512605044</v>
      </c>
      <c r="K104" s="31">
        <f t="shared" si="4"/>
        <v>276347.33893557428</v>
      </c>
      <c r="L104" s="31">
        <f t="shared" si="5"/>
        <v>552694.67787114857</v>
      </c>
      <c r="M104" s="26">
        <v>1</v>
      </c>
      <c r="N104" s="27">
        <v>466620.00000000006</v>
      </c>
      <c r="O104" s="28">
        <v>462000</v>
      </c>
      <c r="P104" s="28">
        <v>495726</v>
      </c>
      <c r="Q104" s="27">
        <f t="shared" si="6"/>
        <v>474782</v>
      </c>
      <c r="R104" s="24">
        <f t="shared" si="7"/>
        <v>474782</v>
      </c>
    </row>
    <row r="105" spans="1:18" ht="15" thickBot="1" x14ac:dyDescent="0.35">
      <c r="A105" s="15" t="s">
        <v>88</v>
      </c>
      <c r="B105" s="15" t="s">
        <v>131</v>
      </c>
      <c r="C105" s="15" t="s">
        <v>11</v>
      </c>
      <c r="D105" s="15">
        <v>24000</v>
      </c>
      <c r="E105" s="15" t="s">
        <v>13</v>
      </c>
      <c r="F105" s="15" t="s">
        <v>39</v>
      </c>
      <c r="G105" s="30">
        <v>2</v>
      </c>
      <c r="H105" s="31">
        <v>297058.82352941181</v>
      </c>
      <c r="I105" s="32">
        <v>294117.64705882355</v>
      </c>
      <c r="J105" s="32">
        <v>315588.23529411765</v>
      </c>
      <c r="K105" s="31">
        <f t="shared" si="4"/>
        <v>302254.90196078434</v>
      </c>
      <c r="L105" s="31">
        <f t="shared" si="5"/>
        <v>604509.80392156867</v>
      </c>
      <c r="M105" s="26">
        <v>1</v>
      </c>
      <c r="N105" s="27">
        <v>386830</v>
      </c>
      <c r="O105" s="29">
        <v>383000</v>
      </c>
      <c r="P105" s="29">
        <v>410959.00000000006</v>
      </c>
      <c r="Q105" s="27">
        <f t="shared" si="6"/>
        <v>393596.33333333331</v>
      </c>
      <c r="R105" s="24">
        <f t="shared" si="7"/>
        <v>393596.33333333331</v>
      </c>
    </row>
    <row r="106" spans="1:18" x14ac:dyDescent="0.3">
      <c r="A106" s="56"/>
      <c r="J106" s="46" t="s">
        <v>137</v>
      </c>
      <c r="K106" s="47"/>
      <c r="L106" s="23">
        <f>SUM(L4:L105)</f>
        <v>37158175.299439736</v>
      </c>
      <c r="O106" s="39" t="s">
        <v>132</v>
      </c>
      <c r="P106" s="40"/>
      <c r="Q106" s="40"/>
      <c r="R106" s="17">
        <f>SUM(R4:R105)</f>
        <v>25586028.578431364</v>
      </c>
    </row>
    <row r="107" spans="1:18" x14ac:dyDescent="0.3">
      <c r="J107" s="41" t="s">
        <v>133</v>
      </c>
      <c r="K107" s="42"/>
      <c r="L107" s="19">
        <f>+L106*19%</f>
        <v>7060053.3068935499</v>
      </c>
      <c r="O107" s="41" t="s">
        <v>133</v>
      </c>
      <c r="P107" s="42"/>
      <c r="Q107" s="42"/>
      <c r="R107" s="22">
        <f>+R106*19%</f>
        <v>4861345.4299019594</v>
      </c>
    </row>
    <row r="108" spans="1:18" ht="15" thickBot="1" x14ac:dyDescent="0.35">
      <c r="A108" s="45" t="s">
        <v>142</v>
      </c>
      <c r="B108" s="45"/>
      <c r="C108" s="24">
        <f>+L108</f>
        <v>44218228.606333286</v>
      </c>
      <c r="J108" s="43" t="s">
        <v>138</v>
      </c>
      <c r="K108" s="44"/>
      <c r="L108" s="20">
        <f>+L106+L107</f>
        <v>44218228.606333286</v>
      </c>
      <c r="O108" s="43" t="s">
        <v>134</v>
      </c>
      <c r="P108" s="44"/>
      <c r="Q108" s="44"/>
      <c r="R108" s="18">
        <f>+R106+R107</f>
        <v>30447374.008333325</v>
      </c>
    </row>
    <row r="109" spans="1:18" x14ac:dyDescent="0.3">
      <c r="A109" s="45" t="s">
        <v>141</v>
      </c>
      <c r="B109" s="45"/>
      <c r="C109" s="24">
        <f>+R108</f>
        <v>30447374.008333325</v>
      </c>
      <c r="G109" s="2"/>
      <c r="H109" s="3"/>
      <c r="I109" s="3"/>
    </row>
    <row r="110" spans="1:18" x14ac:dyDescent="0.3">
      <c r="A110" s="35" t="s">
        <v>143</v>
      </c>
      <c r="B110" s="35"/>
      <c r="C110" s="25">
        <f>+C108+C109</f>
        <v>74665602.614666611</v>
      </c>
      <c r="D110" s="2"/>
      <c r="E110" s="2"/>
      <c r="F110" s="2"/>
      <c r="J110" s="2"/>
      <c r="K110" s="2"/>
      <c r="L110" s="2"/>
    </row>
    <row r="111" spans="1:18" x14ac:dyDescent="0.3">
      <c r="D111" s="2"/>
      <c r="E111" s="2"/>
      <c r="F111" s="2"/>
      <c r="J111" s="2"/>
      <c r="K111" s="2"/>
      <c r="L111" s="2"/>
    </row>
  </sheetData>
  <mergeCells count="11">
    <mergeCell ref="A110:B110"/>
    <mergeCell ref="G2:L2"/>
    <mergeCell ref="M2:R2"/>
    <mergeCell ref="O106:Q106"/>
    <mergeCell ref="O107:Q107"/>
    <mergeCell ref="O108:Q108"/>
    <mergeCell ref="A108:B108"/>
    <mergeCell ref="A109:B109"/>
    <mergeCell ref="J106:K106"/>
    <mergeCell ref="J107:K107"/>
    <mergeCell ref="J108:K108"/>
  </mergeCells>
  <pageMargins left="0.25" right="0.25" top="0.75" bottom="0.75" header="0.3" footer="0.3"/>
  <pageSetup scale="4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Maria Alexandra Gonzalez Oviedo</cp:lastModifiedBy>
  <dcterms:created xsi:type="dcterms:W3CDTF">2026-10-15T14:55:22Z</dcterms:created>
  <dcterms:modified xsi:type="dcterms:W3CDTF">2026-10-16T01:56:21Z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2026-10-15T23:18:30Z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55f1c99c-7326-4149-b4f0-a3549e4e7b1b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