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E:\YT COPIA\4. LICITACIONES - YT CONSTRUCCIONES\PROCESOS YTC\2026\1. OBRA\F.B.S DE LA CONTRALORIA GENERAL\PLIEGO\"/>
    </mc:Choice>
  </mc:AlternateContent>
  <xr:revisionPtr revIDLastSave="0" documentId="13_ncr:1_{0C912BAE-BE1B-433D-9FFD-C5682E7830A4}" xr6:coauthVersionLast="47" xr6:coauthVersionMax="47" xr10:uidLastSave="{00000000-0000-0000-0000-000000000000}"/>
  <bookViews>
    <workbookView xWindow="-120" yWindow="-120" windowWidth="29040" windowHeight="15720" tabRatio="906" firstSheet="1" activeTab="1" xr2:uid="{00000000-000D-0000-FFFF-FFFF00000000}"/>
  </bookViews>
  <sheets>
    <sheet name="PRESUPUESTO OFICIAL (Entidad)" sheetId="265" state="hidden" r:id="rId1"/>
    <sheet name="PROPUESTA ECONOMICA(Proponente)" sheetId="269" r:id="rId2"/>
    <sheet name="INDICAR CÓDIGO DEL ITEM DE PAGO" sheetId="268" state="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</externalReferences>
  <definedNames>
    <definedName name="\0">#REF!</definedName>
    <definedName name="\00">#REF!</definedName>
    <definedName name="\a" localSheetId="2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2">#REF!</definedName>
    <definedName name="\s">#REF!</definedName>
    <definedName name="\V">#REF!</definedName>
    <definedName name="\X" localSheetId="2">'INDICAR CÓDIGO DEL ITEM DE PAGO'!ERR</definedName>
    <definedName name="\X">[0]!ERR</definedName>
    <definedName name="\Z" localSheetId="2">'INDICAR CÓDIGO DEL ITEM DE PAGO'!ERR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2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2">#REF!</definedName>
    <definedName name="________MA2">#REF!</definedName>
    <definedName name="________PJ50" localSheetId="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2">#REF!</definedName>
    <definedName name="_______MA2">#REF!</definedName>
    <definedName name="_______PJ50" localSheetId="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2">#REF!</definedName>
    <definedName name="______MA2">#REF!</definedName>
    <definedName name="______PJ50" localSheetId="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2">#REF!</definedName>
    <definedName name="_____MA2">#REF!</definedName>
    <definedName name="_____OCD1">[11]Tablas!#REF!</definedName>
    <definedName name="_____OCI1">[11]Tablas!#REF!</definedName>
    <definedName name="_____PJ50" localSheetId="2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2">#REF!</definedName>
    <definedName name="____MA2">#REF!</definedName>
    <definedName name="____OCD1">[11]Tablas!#REF!</definedName>
    <definedName name="____OCI1">[11]Tablas!#REF!</definedName>
    <definedName name="____PJ50" localSheetId="2">#REF!</definedName>
    <definedName name="____PJ50">#REF!</definedName>
    <definedName name="____pj51" localSheetId="2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2">#REF!</definedName>
    <definedName name="___MA2">#REF!</definedName>
    <definedName name="___OCD1">[11]Tablas!#REF!</definedName>
    <definedName name="___OCI1">[11]Tablas!#REF!</definedName>
    <definedName name="___PJ50" localSheetId="2">#REF!</definedName>
    <definedName name="___PJ50">#REF!</definedName>
    <definedName name="___pj51" localSheetId="2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2">'INDICAR CÓDIGO DEL ITEM DE PAGO'!ERR</definedName>
    <definedName name="__F">[0]!ERR</definedName>
    <definedName name="__FS01" localSheetId="2">'INDICAR CÓDIGO DEL ITEM DE PAGO'!ERR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2">#REF!</definedName>
    <definedName name="__MA2">#REF!</definedName>
    <definedName name="__mun2" localSheetId="2">[19]PESOS!#REF!</definedName>
    <definedName name="__mun2">[19]PESOS!#REF!</definedName>
    <definedName name="__num10" localSheetId="2">#REF!</definedName>
    <definedName name="__num10">#REF!</definedName>
    <definedName name="__num2" localSheetId="2">#REF!</definedName>
    <definedName name="__num2">#REF!</definedName>
    <definedName name="__num3" localSheetId="2">#REF!</definedName>
    <definedName name="__num3">#REF!</definedName>
    <definedName name="__num4" localSheetId="2">#REF!</definedName>
    <definedName name="__num4">#REF!</definedName>
    <definedName name="__num5" localSheetId="2">#REF!</definedName>
    <definedName name="__num5">#REF!</definedName>
    <definedName name="__num6" localSheetId="2">#REF!</definedName>
    <definedName name="__num6">#REF!</definedName>
    <definedName name="__num7" localSheetId="2">#REF!</definedName>
    <definedName name="__num7">#REF!</definedName>
    <definedName name="__num8" localSheetId="2">#REF!</definedName>
    <definedName name="__num8">#REF!</definedName>
    <definedName name="__num9" localSheetId="2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2">#REF!</definedName>
    <definedName name="__PJ50">#REF!</definedName>
    <definedName name="__pj51" localSheetId="2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 localSheetId="2">#REF!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F" localSheetId="2">'INDICAR CÓDIGO DEL ITEM DE PAGO'!ERR</definedName>
    <definedName name="_F">[0]!ERR</definedName>
    <definedName name="_F10">#REF!</definedName>
    <definedName name="_FC">#REF!</definedName>
    <definedName name="_Fill" localSheetId="2" hidden="1">#REF!</definedName>
    <definedName name="_Fill" hidden="1">#REF!</definedName>
    <definedName name="_xlnm._FilterDatabase" localSheetId="0" hidden="1">'PRESUPUESTO OFICIAL (Entidad)'!$G$11:$G$97</definedName>
    <definedName name="_xlnm._FilterDatabase" localSheetId="1" hidden="1">'PROPUESTA ECONOMICA(Proponente)'!$G$11:$G$97</definedName>
    <definedName name="_FS01" localSheetId="2">'INDICAR CÓDIGO DEL ITEM DE PAGO'!ERR</definedName>
    <definedName name="_FS01">[0]!ERR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'INDICAR CÓDIGO DEL ITEM DE PAGO'!#REF!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2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>#REF!</definedName>
    <definedName name="_LEY80">#REF!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>#REF!</definedName>
    <definedName name="_MAT1">#REF!</definedName>
    <definedName name="_MOD1">#REF!</definedName>
    <definedName name="_mun2" localSheetId="2">[19]PESOS!#REF!</definedName>
    <definedName name="_mun2">[19]PESOS!#REF!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2">#REF!</definedName>
    <definedName name="_num10">#REF!</definedName>
    <definedName name="_num2" localSheetId="2">#REF!</definedName>
    <definedName name="_num2">#REF!</definedName>
    <definedName name="_num3" localSheetId="2">#REF!</definedName>
    <definedName name="_num3">#REF!</definedName>
    <definedName name="_num4" localSheetId="2">#REF!</definedName>
    <definedName name="_num4">#REF!</definedName>
    <definedName name="_num5" localSheetId="2">#REF!</definedName>
    <definedName name="_num5">#REF!</definedName>
    <definedName name="_num6" localSheetId="2">#REF!</definedName>
    <definedName name="_num6">#REF!</definedName>
    <definedName name="_num7" localSheetId="2">#REF!</definedName>
    <definedName name="_num7">#REF!</definedName>
    <definedName name="_num8" localSheetId="2">#REF!</definedName>
    <definedName name="_num8">#REF!</definedName>
    <definedName name="_num9" localSheetId="2">#REF!</definedName>
    <definedName name="_num9">#REF!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2">#REF!</definedName>
    <definedName name="_PJ50">#REF!</definedName>
    <definedName name="_pj51" localSheetId="2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2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2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2" hidden="1">#REF!</definedName>
    <definedName name="_Sort" hidden="1">#REF!</definedName>
    <definedName name="_srn001" localSheetId="2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2">'[23]DUB-823'!#REF!</definedName>
    <definedName name="a">'[23]DUB-823'!#REF!</definedName>
    <definedName name="A_1">#REF!</definedName>
    <definedName name="A_impresión_IM" localSheetId="2">#REF!</definedName>
    <definedName name="A_impresión_IM">#REF!</definedName>
    <definedName name="A18A200">[24]ESPEC!#REF!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'INDICAR CÓDIGO DEL ITEM DE PAGO'!ERR</definedName>
    <definedName name="aa">[0]!ERR</definedName>
    <definedName name="AAA" localSheetId="2">'INDICAR CÓDIGO DEL ITEM DE PAGO'!ERR</definedName>
    <definedName name="AAA">[0]!ERR</definedName>
    <definedName name="aaaaaa">[25]otros!$C$5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2">#REF!</definedName>
    <definedName name="ad">#REF!</definedName>
    <definedName name="adasd">#REF!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2">#REF!</definedName>
    <definedName name="AIU">#REF!</definedName>
    <definedName name="AIU_01">#REF!</definedName>
    <definedName name="AIU_1">#REF!</definedName>
    <definedName name="AIU_2">#REF!</definedName>
    <definedName name="AjustDelAIU" localSheetId="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2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 localSheetId="2">#REF!</definedName>
    <definedName name="APU_directos">#REF!</definedName>
    <definedName name="APU221.1" localSheetId="2">#REF!</definedName>
    <definedName name="APU221.1">#REF!</definedName>
    <definedName name="APU221.2" localSheetId="2">#REF!</definedName>
    <definedName name="APU221.2">#REF!</definedName>
    <definedName name="aq" localSheetId="2">'INDICAR CÓDIGO DEL ITEM DE PAGO'!ERR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2">'INDICAR CÓDIGO DEL ITEM DE PAGO'!$A$1:$Q$93</definedName>
    <definedName name="_xlnm.Print_Area" localSheetId="0">'PRESUPUESTO OFICIAL (Entidad)'!$B$1:$J$111</definedName>
    <definedName name="_xlnm.Print_Area" localSheetId="1">'PROPUESTA ECONOMICA(Proponente)'!$A$1:$K$114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2">'INDICAR CÓDIGO DEL ITEM DE PAGO'!ERR</definedName>
    <definedName name="armuve">[0]!ERR</definedName>
    <definedName name="ARP">#REF!</definedName>
    <definedName name="ARS">#REF!</definedName>
    <definedName name="as" localSheetId="2">'INDICAR CÓDIGO DEL ITEM DE PAGO'!ERR</definedName>
    <definedName name="as">[0]!ERR</definedName>
    <definedName name="ASB">[6]AASHTO!$A$8:$F$11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'INDICAR CÓDIGO DEL ITEM DE PAGO'!ERR</definedName>
    <definedName name="ASDFGHJKLÑ">[0]!ERR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 localSheetId="2">#REF!</definedName>
    <definedName name="auto1">#REF!</definedName>
    <definedName name="auto123" localSheetId="2">#REF!</definedName>
    <definedName name="auto123">#REF!</definedName>
    <definedName name="auto2" localSheetId="2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>#REF!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2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2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2">'INDICAR CÓDIGO DEL ITEM DE PAGO'!ERR</definedName>
    <definedName name="BB">[0]!ERR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2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2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2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2">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'[51]A. P. U.'!#REF!</definedName>
    <definedName name="CCCCCC">'[51]A. P. U.'!#REF!</definedName>
    <definedName name="CCT">#REF!</definedName>
    <definedName name="ccto210" localSheetId="2">#REF!</definedName>
    <definedName name="ccto210">#REF!</definedName>
    <definedName name="cd">[52]Hoja1!$C$81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2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2">'INDICAR CÓDIGO DEL ITEM DE PAGO'!ERR</definedName>
    <definedName name="COPIA">[0]!ERR</definedName>
    <definedName name="COPIA1">#REF!</definedName>
    <definedName name="COPIA2">#REF!</definedName>
    <definedName name="copiao4" localSheetId="2">'INDICAR CÓDIGO DEL ITEM DE PAGO'!ERR</definedName>
    <definedName name="copiao4">[0]!ERR</definedName>
    <definedName name="corri" localSheetId="2">'INDICAR CÓDIGO DEL ITEM DE PAGO'!ERR</definedName>
    <definedName name="corri">[0]!ERR</definedName>
    <definedName name="COSTO_FRENTE">[57]BITACORA!$E$1:$E$65536</definedName>
    <definedName name="costo2" hidden="1">#REF!</definedName>
    <definedName name="COSTODIRECTO" localSheetId="2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2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2">'INDICAR CÓDIGO DEL ITEM DE PAGO'!ERR</definedName>
    <definedName name="CUAL">[0]!ERR</definedName>
    <definedName name="CUBS" localSheetId="2">#REF!</definedName>
    <definedName name="CUBS">#REF!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 localSheetId="2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2">'[23]GPI 526'!#REF!</definedName>
    <definedName name="dario">'[23]GPI 526'!#REF!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2">#REF!</definedName>
    <definedName name="datos">#REF!</definedName>
    <definedName name="DBASE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>#REF!</definedName>
    <definedName name="dc">#REF!</definedName>
    <definedName name="Dcacm" localSheetId="2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>#REF!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2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2">#REF!</definedName>
    <definedName name="DEX">#REF!</definedName>
    <definedName name="DF">[64]Cronograma!#REF!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'INDICAR CÓDIGO DEL ITEM DE PAGO'!ERR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2">#REF!</definedName>
    <definedName name="emanto">#REF!</definedName>
    <definedName name="eme" localSheetId="2">'INDICAR CÓDIGO DEL ITEM DE PAGO'!ERR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2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2">'[70]TABLA EQUIPOS'!$A$3:$D$70</definedName>
    <definedName name="Equipos">#REF!</definedName>
    <definedName name="EQUIPOS1">#REF!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'INDICAR CÓDIGO DEL ITEM DE PAGO'!ERR</definedName>
    <definedName name="ES">[0]!ERR</definedName>
    <definedName name="ESA">#REF!</definedName>
    <definedName name="ESE">#REF!</definedName>
    <definedName name="ESPE">#REF!</definedName>
    <definedName name="ESPECIFICACION" localSheetId="2">#REF!</definedName>
    <definedName name="ESPECIFICACION">#REF!</definedName>
    <definedName name="Especificación" localSheetId="2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2">#REF!</definedName>
    <definedName name="EXC">#REF!</definedName>
    <definedName name="EXCAV_1">#REF!</definedName>
    <definedName name="EXCAV_2">#REF!</definedName>
    <definedName name="exCEL" localSheetId="2">#REF!</definedName>
    <definedName name="exCEL">#REF!</definedName>
    <definedName name="Excel_BuiltIn_Print_Area_3" localSheetId="2">#REF!</definedName>
    <definedName name="Excel_BuiltIn_Print_Area_3">#REF!</definedName>
    <definedName name="Excel_BuiltIn_Print_Area_3_X" localSheetId="2">#REF!</definedName>
    <definedName name="Excel_BuiltIn_Print_Area_3_X">#REF!</definedName>
    <definedName name="Excel_BuiltIn_Print_Titles_10" localSheetId="2">[23]SKJ452!#REF!</definedName>
    <definedName name="Excel_BuiltIn_Print_Titles_10">[23]SKJ452!#REF!</definedName>
    <definedName name="Excel_BuiltIn_Print_Titles_11" localSheetId="2">[23]ITA878!#REF!</definedName>
    <definedName name="Excel_BuiltIn_Print_Titles_11">[23]ITA878!#REF!</definedName>
    <definedName name="Excel_BuiltIn_Print_Titles_12" localSheetId="2">'[23]AEA-944'!#REF!</definedName>
    <definedName name="Excel_BuiltIn_Print_Titles_12">'[23]AEA-944'!#REF!</definedName>
    <definedName name="Excel_BuiltIn_Print_Titles_13" localSheetId="2">'[23]DUB-823'!#REF!</definedName>
    <definedName name="Excel_BuiltIn_Print_Titles_13">'[23]DUB-823'!#REF!</definedName>
    <definedName name="Excel_BuiltIn_Print_Titles_14" localSheetId="2">'[23]GPI 526'!#REF!</definedName>
    <definedName name="Excel_BuiltIn_Print_Titles_14">'[23]GPI 526'!#REF!</definedName>
    <definedName name="Excel_BuiltIn_Print_Titles_15" localSheetId="2">#REF!</definedName>
    <definedName name="Excel_BuiltIn_Print_Titles_15">#REF!</definedName>
    <definedName name="Excel_BuiltIn_Print_Titles_16" localSheetId="2">#REF!</definedName>
    <definedName name="Excel_BuiltIn_Print_Titles_16">#REF!</definedName>
    <definedName name="Excel_BuiltIn_Print_Titles_17" localSheetId="2">#REF!</definedName>
    <definedName name="Excel_BuiltIn_Print_Titles_17">#REF!</definedName>
    <definedName name="Excel_BuiltIn_Print_Titles_18" localSheetId="2">#REF!</definedName>
    <definedName name="Excel_BuiltIn_Print_Titles_18">#REF!</definedName>
    <definedName name="Excel_BuiltIn_Print_Titles_19" localSheetId="2">[23]XXJ617!#REF!</definedName>
    <definedName name="Excel_BuiltIn_Print_Titles_19">[23]XXJ617!#REF!</definedName>
    <definedName name="Excel_BuiltIn_Print_Titles_20" localSheetId="2">#REF!</definedName>
    <definedName name="Excel_BuiltIn_Print_Titles_20">#REF!</definedName>
    <definedName name="Excel_BuiltIn_Print_Titles_21" localSheetId="2">[23]SNG_855!#REF!</definedName>
    <definedName name="Excel_BuiltIn_Print_Titles_21">[23]SNG_855!#REF!</definedName>
    <definedName name="Excel_BuiltIn_Print_Titles_23" localSheetId="2">#REF!</definedName>
    <definedName name="Excel_BuiltIn_Print_Titles_23">#REF!</definedName>
    <definedName name="Excel_BuiltIn_Print_Titles_3" localSheetId="2">#REF!</definedName>
    <definedName name="Excel_BuiltIn_Print_Titles_3">#REF!</definedName>
    <definedName name="Excel_BuiltIn_Print_Titles_5" localSheetId="2">'[23]VEA 374'!#REF!</definedName>
    <definedName name="Excel_BuiltIn_Print_Titles_5">'[23]VEA 374'!#REF!</definedName>
    <definedName name="Excel_BuiltIn_Print_Titles_5_XX" localSheetId="2">'[23]VEA 374'!#REF!</definedName>
    <definedName name="Excel_BuiltIn_Print_Titles_5_XX">'[23]VEA 374'!#REF!</definedName>
    <definedName name="Excel_BuiltIn_Print_Titles_6" localSheetId="2">#REF!</definedName>
    <definedName name="Excel_BuiltIn_Print_Titles_6">#REF!</definedName>
    <definedName name="Excel_BuiltIn_Print_Titles_7" localSheetId="2">[23]HFB024!#REF!</definedName>
    <definedName name="Excel_BuiltIn_Print_Titles_7">[23]HFB024!#REF!</definedName>
    <definedName name="Excel_BuiltIn_Print_Titles_8" localSheetId="2">#REF!</definedName>
    <definedName name="Excel_BuiltIn_Print_Titles_8">#REF!</definedName>
    <definedName name="Excel_BuiltIn_Print_Titles_9" localSheetId="2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 localSheetId="2">'INDICAR CÓDIGO DEL ITEM DE PAGO'!ERR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2">'[37]Res-Accide-10'!#REF!</definedName>
    <definedName name="fer">'[37]Res-Accide-10'!#REF!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'INDICAR CÓDIGO DEL ITEM DE PAGO'!ERR</definedName>
    <definedName name="ff">[0]!ERR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'INDICAR CÓDIGO DEL ITEM DE PAGO'!ERR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2">'INDICAR CÓDIGO DEL ITEM DE PAGO'!ERR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'INDICAR CÓDIGO DEL ITEM DE PAGO'!ERR</definedName>
    <definedName name="fu">[0]!ERR</definedName>
    <definedName name="Full_Print">#REF!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2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2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'INDICAR CÓDIGO DEL ITEM DE PAGO'!ERR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>#REF!</definedName>
    <definedName name="GRAF3" localSheetId="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>#REF!</definedName>
    <definedName name="GRUPO123" localSheetId="2">#REF!</definedName>
    <definedName name="GRUPO123">#REF!</definedName>
    <definedName name="GRUPO13" localSheetId="2">#REF!</definedName>
    <definedName name="GRUPO13">#REF!</definedName>
    <definedName name="GRUPO2" localSheetId="2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2">#REF!</definedName>
    <definedName name="GTRE">#REF!</definedName>
    <definedName name="h">#REF!</definedName>
    <definedName name="H_pump">#REF!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2">'INDICAR CÓDIGO DEL ITEM DE PAGO'!ERR</definedName>
    <definedName name="hh">[0]!ERR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'INDICAR CÓDIGO DEL ITEM DE PAGO'!ERR</definedName>
    <definedName name="HK">[0]!ERR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2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2">'INDICAR CÓDIGO DEL ITEM DE PAGO'!ERR</definedName>
    <definedName name="ID">[0]!ERR</definedName>
    <definedName name="IF" localSheetId="2">'[51]A. P. U.'!#REF!</definedName>
    <definedName name="IF">'[51]A. P. U.'!#REF!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2">#REF!</definedName>
    <definedName name="INDICE">#REF!</definedName>
    <definedName name="inf" localSheetId="2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2">[82]Insumos!#REF!</definedName>
    <definedName name="Insumos_auxiliares">[82]Insumos!#REF!</definedName>
    <definedName name="Insumos_basicos" localSheetId="2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'[83]PR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2">'INDICAR CÓDIGO DEL ITEM DE PAGO'!ERR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2">#REF!</definedName>
    <definedName name="ITEM1">#REF!</definedName>
    <definedName name="ITEM15" localSheetId="2">#REF!</definedName>
    <definedName name="ITEM15">#REF!</definedName>
    <definedName name="ITEM2" localSheetId="2">#REF!</definedName>
    <definedName name="ITEM2">#REF!</definedName>
    <definedName name="item210.3" localSheetId="2">#REF!</definedName>
    <definedName name="item210.3">#REF!</definedName>
    <definedName name="item230.1" localSheetId="2">#REF!</definedName>
    <definedName name="item230.1">#REF!</definedName>
    <definedName name="ITEM3" localSheetId="2">#REF!</definedName>
    <definedName name="ITEM3">#REF!</definedName>
    <definedName name="item310" localSheetId="2">#REF!</definedName>
    <definedName name="item310">#REF!</definedName>
    <definedName name="item320.2" localSheetId="2">#REF!</definedName>
    <definedName name="item320.2">#REF!</definedName>
    <definedName name="item330.1" localSheetId="2">#REF!</definedName>
    <definedName name="item330.1">#REF!</definedName>
    <definedName name="item420" localSheetId="2">#REF!</definedName>
    <definedName name="item420">#REF!</definedName>
    <definedName name="item450.2P" localSheetId="2">#REF!</definedName>
    <definedName name="item450.2P">#REF!</definedName>
    <definedName name="item600.1" localSheetId="2">#REF!</definedName>
    <definedName name="item600.1">#REF!</definedName>
    <definedName name="item610.1" localSheetId="2">#REF!</definedName>
    <definedName name="item610.1">#REF!</definedName>
    <definedName name="item610.2" localSheetId="2">#REF!</definedName>
    <definedName name="item610.2">#REF!</definedName>
    <definedName name="item630.4" localSheetId="2">#REF!</definedName>
    <definedName name="item630.4">#REF!</definedName>
    <definedName name="item630.6" localSheetId="2">#REF!</definedName>
    <definedName name="item630.6">#REF!</definedName>
    <definedName name="item630.7" localSheetId="2">#REF!</definedName>
    <definedName name="item630.7">#REF!</definedName>
    <definedName name="item640.3" localSheetId="2">#REF!</definedName>
    <definedName name="item640.3">#REF!</definedName>
    <definedName name="item661" localSheetId="2">#REF!</definedName>
    <definedName name="item661">#REF!</definedName>
    <definedName name="item671" localSheetId="2">#REF!</definedName>
    <definedName name="item671">#REF!</definedName>
    <definedName name="item673.1" localSheetId="2">#REF!</definedName>
    <definedName name="item673.1">#REF!</definedName>
    <definedName name="item673.3" localSheetId="2">#REF!</definedName>
    <definedName name="item673.3">#REF!</definedName>
    <definedName name="item681" localSheetId="2">#REF!</definedName>
    <definedName name="item681">#REF!</definedName>
    <definedName name="item700.1" localSheetId="2">#REF!</definedName>
    <definedName name="item700.1">#REF!</definedName>
    <definedName name="item710.1" localSheetId="2">#REF!</definedName>
    <definedName name="item710.1">#REF!</definedName>
    <definedName name="item710.2" localSheetId="2">#REF!</definedName>
    <definedName name="item710.2">#REF!</definedName>
    <definedName name="item730.1" localSheetId="2">#REF!</definedName>
    <definedName name="item730.1">#REF!</definedName>
    <definedName name="item730.2" localSheetId="2">#REF!</definedName>
    <definedName name="item730.2">#REF!</definedName>
    <definedName name="item730.2.4" localSheetId="2">#REF!</definedName>
    <definedName name="item730.2.4">#REF!</definedName>
    <definedName name="item900.2" localSheetId="2">#REF!</definedName>
    <definedName name="item900.2">#REF!</definedName>
    <definedName name="ItemCodos">#REF!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>#REF!</definedName>
    <definedName name="iwjer">#REF!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'INDICAR CÓDIGO DEL ITEM DE PAGO'!ERR</definedName>
    <definedName name="jj">[0]!ERR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>#REF!</definedName>
    <definedName name="JOHNNY" localSheetId="2">'INDICAR CÓDIGO DEL ITEM DE PAGO'!ERR</definedName>
    <definedName name="JOHNNY">[0]!ERR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2">#REF!</definedName>
    <definedName name="jvv">#REF!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 localSheetId="2">#REF!</definedName>
    <definedName name="K11ALO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F1" localSheetId="2">#REF!</definedName>
    <definedName name="K3F1">#REF!</definedName>
    <definedName name="K3F2" localSheetId="2">#REF!</definedName>
    <definedName name="K3F2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'INDICAR CÓDIGO DEL ITEM DE PAGO'!ERR</definedName>
    <definedName name="kl">[0]!ERR</definedName>
    <definedName name="klklk" localSheetId="2">#REF!</definedName>
    <definedName name="klklk">#REF!</definedName>
    <definedName name="km">#REF!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2">#REF!</definedName>
    <definedName name="LICITACION">#REF!</definedName>
    <definedName name="LINEA" localSheetId="2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 localSheetId="2">#REF!</definedName>
    <definedName name="LOCALIZACION_Y_REPLANTEO">#REF!</definedName>
    <definedName name="LOGO" localSheetId="2">'INDICAR CÓDIGO DEL ITEM DE PAGO'!ERR</definedName>
    <definedName name="LOGO">[0]!ERR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2">'[37]Res-Accide-10'!#REF!</definedName>
    <definedName name="lun">'[37]Res-Accide-10'!#REF!</definedName>
    <definedName name="lv">#REF!</definedName>
    <definedName name="m">#REF!</definedName>
    <definedName name="MA" localSheetId="2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2">[53]Insum!$A$68:$H$98</definedName>
    <definedName name="MAQUINAR">[54]Insum!$A$68:$H$98</definedName>
    <definedName name="mar" localSheetId="2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2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'INDICAR CÓDIGO DEL ITEM DE PAGO'!ERR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2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2">#REF!</definedName>
    <definedName name="NUEVO">#REF!</definedName>
    <definedName name="Num_Pmt_Per_Year">#REF!</definedName>
    <definedName name="Number_of_Payments">MATCH(0.01,End_Bal,-1)+1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2">#REF!</definedName>
    <definedName name="º1">#REF!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2">#REF!</definedName>
    <definedName name="Obra">#REF!</definedName>
    <definedName name="obras" hidden="1">#REF!</definedName>
    <definedName name="obras1" localSheetId="1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1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2">'INDICAR CÓDIGO DEL ITEM DE PAGO'!ERR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2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2">#REF!</definedName>
    <definedName name="POCETAS">#REF!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2">#REF!</definedName>
    <definedName name="PRE">#REF!</definedName>
    <definedName name="Precio">#REF!</definedName>
    <definedName name="precio2">#REF!</definedName>
    <definedName name="PrecioS">#REF!</definedName>
    <definedName name="PREST" localSheetId="2">#REF!</definedName>
    <definedName name="PREST">#REF!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2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2">'INDICAR CÓDIGO DEL ITEM DE PAGO'!ERR</definedName>
    <definedName name="programainv">[0]!ERR</definedName>
    <definedName name="Proponente" localSheetId="2">#REF!</definedName>
    <definedName name="Proponente">#REF!</definedName>
    <definedName name="PRUEBA" localSheetId="1">[96]!absc</definedName>
    <definedName name="PRUEBA">[96]!absc</definedName>
    <definedName name="prueba1" localSheetId="1">[96]!absc</definedName>
    <definedName name="prueba1">[96]!absc</definedName>
    <definedName name="PRUEBA2" localSheetId="2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2">#REF!</definedName>
    <definedName name="Q">#REF!</definedName>
    <definedName name="Q_actual">'[97]ORITO 02 '!$E$7</definedName>
    <definedName name="Q_BRUTO">#REF!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>#REF!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'INDICAR CÓDIGO DEL ITEM DE PAGO'!ERR</definedName>
    <definedName name="QWERTY">[0]!ERR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2">'INDICAR CÓDIGO DEL ITEM DE PAGO'!ERR</definedName>
    <definedName name="REICIO">[0]!ERR</definedName>
    <definedName name="Reimbursement">"Reembolso"</definedName>
    <definedName name="reinicio" localSheetId="2">'INDICAR CÓDIGO DEL ITEM DE PAGO'!ERR</definedName>
    <definedName name="reinicio">[0]!ERR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2">[99]original_sist!$B$1:$L$167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2">'INDICAR CÓDIGO DEL ITEM DE PAGO'!ERR</definedName>
    <definedName name="rr">[0]!ERR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'INDICAR CÓDIGO DEL ITEM DE PAGO'!ERR</definedName>
    <definedName name="s">[0]!ERR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'INDICAR CÓDIGO DEL ITEM DE PAGO'!ERR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2">#REF!</definedName>
    <definedName name="SECTOR">#REF!</definedName>
    <definedName name="SEMANA_C3">#REF!</definedName>
    <definedName name="sena">[55]Hoja1!$C$14</definedName>
    <definedName name="SERO" localSheetId="2">'INDICAR CÓDIGO DEL ITEM DE PAGO'!ERR</definedName>
    <definedName name="SERO">[0]!ERR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'INDICAR CÓDIGO DEL ITEM DE PAGO'!ERR</definedName>
    <definedName name="SI">[0]!ERR</definedName>
    <definedName name="SINGOLO">'[3]7422CW00'!#REF!</definedName>
    <definedName name="SISISIS" localSheetId="2">'INDICAR CÓDIGO DEL ITEM DE PAGO'!ERR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2" hidden="1">'INDICAR CÓDIGO DEL ITEM DE PAGO'!#REF!</definedName>
    <definedName name="solver_adj" localSheetId="0" hidden="1">'PRESUPUESTO OFICIAL (Entidad)'!#REF!</definedName>
    <definedName name="solver_adj" localSheetId="1" hidden="1">'PROPUESTA ECONOMICA(Proponente)'!#REF!</definedName>
    <definedName name="solver_cvg" localSheetId="2" hidden="1">0.0001</definedName>
    <definedName name="solver_cvg" localSheetId="0" hidden="1">0.0001</definedName>
    <definedName name="solver_cvg" localSheetId="1" hidden="1">0.0001</definedName>
    <definedName name="solver_drv" localSheetId="2" hidden="1">1</definedName>
    <definedName name="solver_drv" localSheetId="0" hidden="1">1</definedName>
    <definedName name="solver_drv" localSheetId="1" hidden="1">1</definedName>
    <definedName name="solver_est" localSheetId="2" hidden="1">1</definedName>
    <definedName name="solver_est" localSheetId="0" hidden="1">1</definedName>
    <definedName name="solver_est" localSheetId="1" hidden="1">1</definedName>
    <definedName name="solver_itr" localSheetId="2" hidden="1">100</definedName>
    <definedName name="solver_itr" localSheetId="0" hidden="1">100</definedName>
    <definedName name="solver_itr" localSheetId="1" hidden="1">100</definedName>
    <definedName name="solver_lhs1" localSheetId="2" hidden="1">'INDICAR CÓDIGO DEL ITEM DE PAGO'!#REF!</definedName>
    <definedName name="solver_lhs1" localSheetId="0" hidden="1">'PRESUPUESTO OFICIAL (Entidad)'!$I$107</definedName>
    <definedName name="solver_lhs1" localSheetId="1" hidden="1">'PROPUESTA ECONOMICA(Proponente)'!$I$107</definedName>
    <definedName name="solver_lin" localSheetId="2" hidden="1">2</definedName>
    <definedName name="solver_lin" localSheetId="0" hidden="1">2</definedName>
    <definedName name="solver_lin" localSheetId="1" hidden="1">2</definedName>
    <definedName name="solver_neg" localSheetId="2" hidden="1">2</definedName>
    <definedName name="solver_neg" localSheetId="0" hidden="1">2</definedName>
    <definedName name="solver_neg" localSheetId="1" hidden="1">2</definedName>
    <definedName name="solver_num" localSheetId="2" hidden="1">1</definedName>
    <definedName name="solver_num" localSheetId="0" hidden="1">1</definedName>
    <definedName name="solver_num" localSheetId="1" hidden="1">1</definedName>
    <definedName name="solver_nwt" localSheetId="2" hidden="1">1</definedName>
    <definedName name="solver_nwt" localSheetId="0" hidden="1">1</definedName>
    <definedName name="solver_nwt" localSheetId="1" hidden="1">1</definedName>
    <definedName name="solver_opt" localSheetId="2" hidden="1">'INDICAR CÓDIGO DEL ITEM DE PAGO'!#REF!</definedName>
    <definedName name="solver_opt" localSheetId="0" hidden="1">'PRESUPUESTO OFICIAL (Entidad)'!$I$107</definedName>
    <definedName name="solver_opt" localSheetId="1" hidden="1">'PROPUESTA ECONOMICA(Proponente)'!$I$107</definedName>
    <definedName name="solver_pre" localSheetId="2" hidden="1">0.000001</definedName>
    <definedName name="solver_pre" localSheetId="0" hidden="1">0.000001</definedName>
    <definedName name="solver_pre" localSheetId="1" hidden="1">0.000001</definedName>
    <definedName name="solver_rel1" localSheetId="2" hidden="1">2</definedName>
    <definedName name="solver_rel1" localSheetId="0" hidden="1">2</definedName>
    <definedName name="solver_rel1" localSheetId="1" hidden="1">2</definedName>
    <definedName name="solver_rhs1" localSheetId="2" hidden="1">'INDICAR CÓDIGO DEL ITEM DE PAGO'!#REF!</definedName>
    <definedName name="solver_rhs1" localSheetId="0" hidden="1">'PRESUPUESTO OFICIAL (Entidad)'!$I$108</definedName>
    <definedName name="solver_rhs1" localSheetId="1" hidden="1">'PROPUESTA ECONOMICA(Proponente)'!$I$108</definedName>
    <definedName name="solver_scl" localSheetId="2" hidden="1">2</definedName>
    <definedName name="solver_scl" localSheetId="0" hidden="1">2</definedName>
    <definedName name="solver_scl" localSheetId="1" hidden="1">2</definedName>
    <definedName name="solver_sho" localSheetId="2" hidden="1">2</definedName>
    <definedName name="solver_sho" localSheetId="0" hidden="1">2</definedName>
    <definedName name="solver_sho" localSheetId="1" hidden="1">2</definedName>
    <definedName name="solver_tim" localSheetId="2" hidden="1">100</definedName>
    <definedName name="solver_tim" localSheetId="0" hidden="1">100</definedName>
    <definedName name="solver_tim" localSheetId="1" hidden="1">100</definedName>
    <definedName name="solver_tol" localSheetId="2" hidden="1">0.05</definedName>
    <definedName name="solver_tol" localSheetId="0" hidden="1">0.05</definedName>
    <definedName name="solver_tol" localSheetId="1" hidden="1">0.05</definedName>
    <definedName name="solver_typ" localSheetId="2" hidden="1">3</definedName>
    <definedName name="solver_typ" localSheetId="0" hidden="1">3</definedName>
    <definedName name="solver_typ" localSheetId="1" hidden="1">3</definedName>
    <definedName name="solver_val" localSheetId="2" hidden="1">490454</definedName>
    <definedName name="solver_val" localSheetId="0" hidden="1">63899000000</definedName>
    <definedName name="solver_val" localSheetId="1" hidden="1">63899000000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1">MODULO10.auto_abrir</definedName>
    <definedName name="sss">MODULO10.auto_abrir</definedName>
    <definedName name="SSSS" localSheetId="2">'INDICAR CÓDIGO DEL ITEM DE PAGO'!ERR</definedName>
    <definedName name="SSSS">[0]!ERR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2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2">'INDICAR CÓDIGO DEL ITEM DE PAGO'!ERR</definedName>
    <definedName name="sw">[0]!ERR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2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'INDICAR CÓDIGO DEL ITEM DE PAGO'!ERR</definedName>
    <definedName name="TER">[0]!ERR</definedName>
    <definedName name="TERM" localSheetId="2">'INDICAR CÓDIGO DEL ITEM DE PAGO'!ERR</definedName>
    <definedName name="TERM">[0]!ERR</definedName>
    <definedName name="TÉRMINOS" localSheetId="2">'INDICAR CÓDIGO DEL ITEM DE PAGO'!ERR</definedName>
    <definedName name="TÉRMINOS">[0]!ERR</definedName>
    <definedName name="TERR">[25]PRESUPUESTO!$I$7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2">#REF!</definedName>
    <definedName name="TITULO">#REF!</definedName>
    <definedName name="_xlnm.Print_Titles">#N/A</definedName>
    <definedName name="Títulos_a_imprimir_IM" localSheetId="2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2">[106]desmonte!$E$48</definedName>
    <definedName name="TRAT">[107]desmonte!$E$48</definedName>
    <definedName name="TREM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2">#REF!</definedName>
    <definedName name="TtCD">#REF!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2">#REF!</definedName>
    <definedName name="Unitarios">#REF!</definedName>
    <definedName name="unj" hidden="1">[18]INST!#REF!</definedName>
    <definedName name="uno" localSheetId="2">'INDICAR CÓDIGO DEL ITEM DE PAGO'!ERR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'INDICAR CÓDIGO DEL ITEM DE PAGO'!ERR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2">#REF!</definedName>
    <definedName name="VALDES">#REF!</definedName>
    <definedName name="valor1" localSheetId="2">#REF!</definedName>
    <definedName name="valor1">#REF!</definedName>
    <definedName name="valor2" localSheetId="2">#REF!</definedName>
    <definedName name="valor2">#REF!</definedName>
    <definedName name="VALOR3" localSheetId="2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2">#REF!</definedName>
    <definedName name="VVV">#REF!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2">'[37]Res-Accide-10'!#REF!</definedName>
    <definedName name="WDFSDF">'[37]Res-Accide-10'!#REF!</definedName>
    <definedName name="wedw">#REF!</definedName>
    <definedName name="WEFWE" localSheetId="2">'[37]Res-Accide-10'!#REF!</definedName>
    <definedName name="WEFWE">'[37]Res-Accide-10'!#REF!</definedName>
    <definedName name="WER">'[37]Res-Accide-10'!$S$2:$S$7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'[37]Res-Accide-10'!#REF!</definedName>
    <definedName name="WILSON">'[37]Res-Accide-10'!#REF!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>#REF!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1">[113]!absc</definedName>
    <definedName name="xxxxx">[113]!absc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>#REF!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>#REF!</definedName>
    <definedName name="XZS" hidden="1">#REF!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>#REF!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>#REF!</definedName>
    <definedName name="ZONA1">#REF!</definedName>
    <definedName name="ZONA3">#REF!</definedName>
    <definedName name="ZONA4">#REF!</definedName>
    <definedName name="zx" localSheetId="2">'INDICAR CÓDIGO DEL ITEM DE PAGO'!ERR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2">'[51]A. P. U.'!#REF!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7" i="269" l="1"/>
  <c r="I18" i="269"/>
  <c r="I19" i="269"/>
  <c r="I20" i="269"/>
  <c r="I21" i="269"/>
  <c r="I22" i="269"/>
  <c r="I23" i="269"/>
  <c r="I24" i="269"/>
  <c r="I25" i="269"/>
  <c r="I32" i="269"/>
  <c r="I33" i="269"/>
  <c r="I34" i="269"/>
  <c r="I35" i="269"/>
  <c r="I36" i="269"/>
  <c r="I37" i="269"/>
  <c r="I44" i="269"/>
  <c r="I45" i="269"/>
  <c r="I46" i="269"/>
  <c r="I47" i="269"/>
  <c r="I48" i="269"/>
  <c r="I49" i="269"/>
  <c r="I56" i="269"/>
  <c r="I57" i="269"/>
  <c r="I58" i="269"/>
  <c r="I59" i="269"/>
  <c r="I60" i="269"/>
  <c r="I61" i="269"/>
  <c r="I68" i="269"/>
  <c r="I69" i="269"/>
  <c r="I70" i="269"/>
  <c r="I71" i="269"/>
  <c r="I72" i="269"/>
  <c r="I73" i="269"/>
  <c r="I81" i="269"/>
  <c r="I82" i="269"/>
  <c r="I83" i="269"/>
  <c r="I84" i="269"/>
  <c r="I85" i="269"/>
  <c r="I86" i="269"/>
  <c r="I92" i="269"/>
  <c r="I93" i="269"/>
  <c r="I94" i="269"/>
  <c r="I95" i="269"/>
  <c r="I96" i="269"/>
  <c r="I109" i="269"/>
  <c r="I91" i="269"/>
  <c r="I90" i="269"/>
  <c r="I89" i="269"/>
  <c r="I88" i="269"/>
  <c r="I87" i="269"/>
  <c r="I80" i="269"/>
  <c r="I79" i="269"/>
  <c r="I78" i="269"/>
  <c r="I77" i="269"/>
  <c r="I76" i="269"/>
  <c r="I75" i="269"/>
  <c r="I74" i="269"/>
  <c r="I67" i="269"/>
  <c r="I66" i="269"/>
  <c r="I65" i="269"/>
  <c r="I64" i="269"/>
  <c r="I63" i="269"/>
  <c r="I62" i="269"/>
  <c r="I55" i="269"/>
  <c r="I54" i="269"/>
  <c r="I53" i="269"/>
  <c r="I52" i="269"/>
  <c r="I51" i="269"/>
  <c r="I50" i="269"/>
  <c r="I43" i="269"/>
  <c r="I42" i="269"/>
  <c r="I41" i="269"/>
  <c r="I40" i="269"/>
  <c r="I39" i="269"/>
  <c r="I38" i="269"/>
  <c r="I31" i="269"/>
  <c r="I30" i="269"/>
  <c r="I29" i="269"/>
  <c r="I28" i="269"/>
  <c r="I27" i="269"/>
  <c r="I26" i="269"/>
  <c r="I16" i="269"/>
  <c r="I15" i="269"/>
  <c r="I14" i="269"/>
  <c r="I13" i="269"/>
  <c r="I102" i="265"/>
  <c r="I101" i="265"/>
  <c r="I100" i="265"/>
  <c r="I99" i="265"/>
  <c r="I98" i="265"/>
  <c r="I97" i="269" l="1"/>
  <c r="I99" i="269" s="1"/>
  <c r="I69" i="265"/>
  <c r="I68" i="265"/>
  <c r="I67" i="265"/>
  <c r="I66" i="265"/>
  <c r="I37" i="265"/>
  <c r="I31" i="265"/>
  <c r="I14" i="265"/>
  <c r="I15" i="265"/>
  <c r="I16" i="265"/>
  <c r="I17" i="265"/>
  <c r="I18" i="265"/>
  <c r="I19" i="265"/>
  <c r="I20" i="265"/>
  <c r="I21" i="265"/>
  <c r="I22" i="265"/>
  <c r="I23" i="265"/>
  <c r="I24" i="265"/>
  <c r="I25" i="265"/>
  <c r="I26" i="265"/>
  <c r="I27" i="265"/>
  <c r="I28" i="265"/>
  <c r="I29" i="265"/>
  <c r="I30" i="265"/>
  <c r="I32" i="265"/>
  <c r="I33" i="265"/>
  <c r="I34" i="265"/>
  <c r="I35" i="265"/>
  <c r="I36" i="265"/>
  <c r="I38" i="265"/>
  <c r="I39" i="265"/>
  <c r="I40" i="265"/>
  <c r="I41" i="265"/>
  <c r="I42" i="265"/>
  <c r="I43" i="265"/>
  <c r="I44" i="265"/>
  <c r="I45" i="265"/>
  <c r="I46" i="265"/>
  <c r="I47" i="265"/>
  <c r="I48" i="265"/>
  <c r="I49" i="265"/>
  <c r="I50" i="265"/>
  <c r="I51" i="265"/>
  <c r="I52" i="265"/>
  <c r="I53" i="265"/>
  <c r="I54" i="265"/>
  <c r="I55" i="265"/>
  <c r="I56" i="265"/>
  <c r="I57" i="265"/>
  <c r="I58" i="265"/>
  <c r="I59" i="265"/>
  <c r="I60" i="265"/>
  <c r="I61" i="265"/>
  <c r="I62" i="265"/>
  <c r="I63" i="265"/>
  <c r="I64" i="265"/>
  <c r="I65" i="265"/>
  <c r="I70" i="265"/>
  <c r="I71" i="265"/>
  <c r="I72" i="265"/>
  <c r="I73" i="265"/>
  <c r="I74" i="265"/>
  <c r="I75" i="265"/>
  <c r="I76" i="265"/>
  <c r="I77" i="265"/>
  <c r="I78" i="265"/>
  <c r="I79" i="265"/>
  <c r="I80" i="265"/>
  <c r="I81" i="265"/>
  <c r="I82" i="265"/>
  <c r="I83" i="265"/>
  <c r="I84" i="265"/>
  <c r="I85" i="265"/>
  <c r="I86" i="265"/>
  <c r="I87" i="265"/>
  <c r="I88" i="265"/>
  <c r="I89" i="265"/>
  <c r="I90" i="265"/>
  <c r="I91" i="265"/>
  <c r="I92" i="265"/>
  <c r="I93" i="265"/>
  <c r="I94" i="265"/>
  <c r="I95" i="265"/>
  <c r="I96" i="265"/>
  <c r="I13" i="265"/>
  <c r="I98" i="269" l="1"/>
  <c r="I100" i="269"/>
  <c r="I101" i="269" s="1"/>
  <c r="I97" i="265"/>
  <c r="I102" i="269" l="1"/>
</calcChain>
</file>

<file path=xl/sharedStrings.xml><?xml version="1.0" encoding="utf-8"?>
<sst xmlns="http://schemas.openxmlformats.org/spreadsheetml/2006/main" count="643" uniqueCount="189">
  <si>
    <t>Formulario 1 - Propuesta económica  - Documento tipo de mínima cuantía de obra pública de infraestructura social</t>
  </si>
  <si>
    <t>Versión: 1 de 21 de agosto de 2025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</si>
  <si>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</si>
  <si>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</si>
  <si>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Verdana"/>
        <family val="2"/>
      </rPr>
      <t xml:space="preserve"> presupuesto oficial</t>
    </r>
    <r>
      <rPr>
        <sz val="11"/>
        <rFont val="Verdana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</si>
  <si>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</si>
  <si>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</si>
  <si>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</si>
  <si>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>DESCRIPCIÓN</t>
  </si>
  <si>
    <t>UND.</t>
  </si>
  <si>
    <t>CANTIDAD</t>
  </si>
  <si>
    <t>VALOR UNITARIO</t>
  </si>
  <si>
    <t xml:space="preserve">VALOR TOTAL                                </t>
  </si>
  <si>
    <t xml:space="preserve">SUBTOTAL OBRAS </t>
  </si>
  <si>
    <t>VALOR TOTAL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</si>
  <si>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</si>
  <si>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</si>
  <si>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</si>
  <si>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Verdana"/>
        <family val="2"/>
      </rPr>
      <t>NOTA 2</t>
    </r>
    <r>
      <rPr>
        <sz val="11"/>
        <rFont val="Verdana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</si>
  <si>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</si>
  <si>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</si>
  <si>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</si>
  <si>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</si>
  <si>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</si>
  <si>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</si>
  <si>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</si>
  <si>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</si>
  <si>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</si>
  <si>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</si>
  <si>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</si>
  <si>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</si>
  <si>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 </t>
    </r>
  </si>
  <si>
    <r>
      <rPr>
        <b/>
        <sz val="11"/>
        <rFont val="Verdana"/>
        <family val="2"/>
      </rPr>
      <t>NOTA 2:</t>
    </r>
    <r>
      <rPr>
        <sz val="11"/>
        <rFont val="Verdan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</si>
  <si>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</si>
  <si>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</si>
  <si>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</si>
  <si>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</si>
  <si>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</si>
  <si>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</si>
  <si>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</si>
  <si>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</si>
  <si>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</si>
  <si>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</si>
  <si>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</si>
  <si>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</si>
  <si>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</si>
  <si>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</si>
  <si>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</si>
  <si>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</si>
  <si>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</si>
  <si>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</si>
  <si>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</si>
  <si>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</si>
  <si>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</si>
  <si>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</si>
  <si>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</si>
  <si>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</si>
  <si>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</si>
  <si>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</si>
  <si>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</si>
  <si>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</si>
  <si>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</si>
  <si>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Verdana"/>
        <family val="2"/>
      </rPr>
      <t>3</t>
    </r>
    <r>
      <rPr>
        <b/>
        <sz val="11"/>
        <color theme="0"/>
        <rFont val="Verdana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</si>
  <si>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</si>
  <si>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</si>
  <si>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</si>
  <si>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</si>
  <si>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</si>
  <si>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</si>
  <si>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</si>
  <si>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</si>
  <si>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</si>
  <si>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</si>
  <si>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</si>
  <si>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</si>
  <si>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</si>
  <si>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</si>
  <si>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</si>
  <si>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</si>
  <si>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</si>
  <si>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</si>
  <si>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</si>
  <si>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</si>
  <si>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</si>
  <si>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</si>
  <si>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</si>
  <si>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</si>
  <si>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</si>
  <si>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CERRAJERIA</t>
  </si>
  <si>
    <t>CARPINTERIA</t>
  </si>
  <si>
    <t>CUBIERTAS Y FACHADAS</t>
  </si>
  <si>
    <t>INSTALACIONES HIDRAULICAS Y SANITARIAS</t>
  </si>
  <si>
    <t>ACABADOS , MAMPOSTERIA, VIDRIOS Y ESPEJOS</t>
  </si>
  <si>
    <t>PINTURAS</t>
  </si>
  <si>
    <t>CONCRETOS</t>
  </si>
  <si>
    <t>BOMBAS HIDRAULIUCAS</t>
  </si>
  <si>
    <t>TRANSPORTE</t>
  </si>
  <si>
    <t>MANO DE OBRA</t>
  </si>
  <si>
    <t>CAMBIO DE GUARDAS CON DOS LLAVES DE CERRADURA DE SEGURIDAD</t>
  </si>
  <si>
    <t>CAMBIO DE CILINDRO Y GUARDAS CON DOS LLAVES CERRADURA DE SEGURIDAD</t>
  </si>
  <si>
    <t>SUMINISTRO E INSTALACIÓN CERRADURA DE SEGURIDAD.</t>
  </si>
  <si>
    <t>REPARACIÓN DE BISAGRA HIDRÁULICA - S - I DADOS, BUJES, GRASA Y ELEMENTOS DEFECTUOSOS - INCLUYE DESMONTE Y MONTAJE DE PUERTA.</t>
  </si>
  <si>
    <t>SUMINISTRO E INSTALACIÓN DE FALLEBAS LIVIANAS HASTA DE 40 A 55 CMS DE LONGITUD, INCLUYE OREJAS, SOLDADURA, ANTICORROSIVO Y PINTURA.</t>
  </si>
  <si>
    <t>SUMINISTRO E INSTALACIÓN DE PASADORES</t>
  </si>
  <si>
    <t>S-I DE CANTONERA ELÉCTRICA AUTOMÁTICA A 110W CON 2 PUNTOS PARA APERTURA U OPERACIÓN</t>
  </si>
  <si>
    <t>MANTENIMIENTO DE CANTONERA ELÉCTRICA, INCLUYE RETIRO Y MONTAJE, ASEGURAR PARTES SUELTAS</t>
  </si>
  <si>
    <t>SUMINISTRO E INSTALACIÓN DE BISAGRA SPEEDY GRANDE, TIPO PESADO, FUERZA ROJA INCLUYE DESMONTE Y MONTAJE DE PUERTA, GRASA Y ELEMENTOS NECESARIOS PARA MONTAJE.</t>
  </si>
  <si>
    <t>SUMINISTRO E INSTALACIÓN DE BISAGRA SPEEDY PEQUEÑA, FUERZA ROJA, INCLUYE DESMONTE Y MONTAJE DE PUERTA, GRASA Y ELEMENTOS NECESARIOS PARA MONTAJE.</t>
  </si>
  <si>
    <t>MANTENIMIENTO GENERAL PUERTA DE VIDRIO, INCLUYE BISAGRA, CERRADURAS. MANIJAS, ZÓCALOS, PIVOTES, DESMONTE Y MONTAJE DE ELEMENTOS, NO INCLUYE REPUESTOS.</t>
  </si>
  <si>
    <t>NIVELACIÓN DE PUERTA DE VIDRIO (AJUSTE BUJES, AJUSTE DE MANIJAS, DADOS), INCLUYE DESMONTE Y MONTAJE DE PUERTA</t>
  </si>
  <si>
    <t>CAMBIO DE GUARDAS: MULTILOCK, INCLUYE SUMINISTRO DE LA LLAVE</t>
  </si>
  <si>
    <t>SUMINISTRO E INSTALACIÓN DE TRAMPA METÁLICA, INCLUYE ACCESORIOS PARA SU CORRECTA INSTALACIÓN</t>
  </si>
  <si>
    <t>ARREGLO RIEL METÁLICO, INCLUYE DESMONTE Y MONTAJE DEL ELEMENTO Y LOS ACCESORIOS NECESARIOS PARA SU CORRECTA INSTALACIÓN</t>
  </si>
  <si>
    <t>SUMINISTRO E INSTALACIÓN DE RIEL METÁLICO, INCLUYE ACCESORIOS NECESARIOS PARA SU CORRECTA INSTALACIÓN</t>
  </si>
  <si>
    <t>SUMINISTRO E INSTALACIÓN DE BRAZO HIDRÁULICO, INCLUYE ACCESORIOS Y HERRAMIENTA NECESARIOS PARA SU CORRECTA INSTALACIÓN</t>
  </si>
  <si>
    <t>SUMINISTRO E INSTALACIÓN DE MANIJAS DE VENTANAS, INCLUYE DESMONTE Y MONTAJE DE VENTANA Y VIDRIOS</t>
  </si>
  <si>
    <t>S-I HOJA PUERTA DE MADERA DE 0,60 A 1,2 MTS DE ANCHO, INCLUYE CERRADURA, TAPA LUZ, SELLADOR, TINTILLA O BARNIZ Y LACA, NO INCLUYE MARCO</t>
  </si>
  <si>
    <t>ASEGURAR PUERTAS SUELTAS</t>
  </si>
  <si>
    <t>BISAGRAS PARA PUERTAS O VENTANAS, INCLUYE TRABAJO DE OBRA CIVIL, MACILLA, LIJADA Y PINTURA PARA REESTABLECER ELEMENTO</t>
  </si>
  <si>
    <t>DESMONTE, ADECUACIÓN Y REINSTALACIÓN DE CARPINTERÍA METÁLICA INCLUYE ANTICORROSIVO, DOS MANOS DE ESMALTE TIPO INTEMPERIE, SELLADA E IMPERMEABILIZACIÓN DE BORDES Y CAMBIO DE ELEMENTOS DAÑADOS.</t>
  </si>
  <si>
    <t>ARREGLO DE BARANDA EN ACERO (SOLDADURA)</t>
  </si>
  <si>
    <t>SUMINISTRO E INSTALACIÓN DE BARANDA EN ACERO INOXIDABLE.</t>
  </si>
  <si>
    <t>SOLDADURA PUERTAS METÁLICAS.</t>
  </si>
  <si>
    <t>IMPERMEABILIZACIÓN CON MANTO FRIO, ACABADO PINTURA REFLECTIVA APLICADO EN CALIENTE, INCLUYE LIMPIEZA DE SUPERFICIE, EMULSIONADO Y PINTURA BITUMINOSA</t>
  </si>
  <si>
    <t>IMPERMEABILIZACIÓN PARA CORREGIR GOTERA</t>
  </si>
  <si>
    <t>SUMINISTRO E INSTALACIÓN DE TEJA, INCLUYE ANDAMIOS Y ACCESORIOS</t>
  </si>
  <si>
    <t>CUBIERTA: IMPERMEABILIZACIÓN PARA CORREGIR GOTERAS</t>
  </si>
  <si>
    <t>LIMPIEZA Y LAVADO DE CANALETAS PARA DESAGÜE</t>
  </si>
  <si>
    <t>RETIRO DOMO ACRÍLICO 1.5X1.5 MT</t>
  </si>
  <si>
    <t>DESMONTE DE APARATOS SANITARIOS (LAVAMANOS, SANITARIO, BIDET, ORINAL, INCRUSTACIONES, ACCESORIOS Y GRIFERÍA DE DUCHA)</t>
  </si>
  <si>
    <t>INSTALACIÓN APARATO SANITARIO, INCLUYE MATERIALES NECESARIOS PARA LA ACTIVIDAD</t>
  </si>
  <si>
    <t xml:space="preserve"> SANITARIO TIPO NOVA DE CORONA BLANCO REF.30351</t>
  </si>
  <si>
    <t>LAVAMANOS/ORINAL DESMONTE Y REINSTALACIÓN</t>
  </si>
  <si>
    <t>LAVAMANOS/ORINAL ASEGURAR A LA PARED</t>
  </si>
  <si>
    <t>LAVAMANOS/ORINAL/SANITARIO ASEGURAR AL MUEBLE</t>
  </si>
  <si>
    <t>LAVAMANOS/ORINAL EMBOQUILLAR FILTRACIONES CONTRA PARED O MUEBLE</t>
  </si>
  <si>
    <t>LAVAMANOS/ORINAL DESTAPAR SIFÓN</t>
  </si>
  <si>
    <t>LAVAMANOS/ORINAL/SANITARIO CAMBIO DE GRIFERÍA O PERILLA</t>
  </si>
  <si>
    <t>LAVAMANOS/ORINAL/ S-I EMPAQUES DE EMBOLO</t>
  </si>
  <si>
    <t>LAVAMANOS/ORINAL S-I LLAVE CORRIENTE PARA LAVAMANOS, INCLUYE ACCESORIOS</t>
  </si>
  <si>
    <t>SANITARIO DE TANQUE / INSTALACIÓN</t>
  </si>
  <si>
    <t>SANITARIO DE TANQUE / FIJAR TAZA AL PISO CON CEMENTO</t>
  </si>
  <si>
    <t>SANITARIO DE TANQUE / ASEGURAR TANQUE O BISCOCHO A LA TAZA, INCLUYE ACCESORIOS NECESARIOS PARA LA ATENCIÓN DE LA ACTIVIDAD</t>
  </si>
  <si>
    <t>SANITARIO DE TANQUE / DESTAPAR DESAGÜE CON BOMBA</t>
  </si>
  <si>
    <t>SANITARIO DE TANQUE / DESTAPAR DESAGÜE CON SONDA</t>
  </si>
  <si>
    <t>SANITARIO DE TANQUE / ASEGURAR PARTES SUELTAS Y CORREGIR SU FUNCIONAMIENTO, INCLUYE ACCESORIOS NECESARIOS PARA LA ATENCIÓN DE LA ACTIVIDAD</t>
  </si>
  <si>
    <t>SANITARIO DE TANQUE / CORREGIR ESCAPES CON SUM REPUESTOS</t>
  </si>
  <si>
    <t>SANITARIO DE TANQUE / LIMPIEZA TANQUE</t>
  </si>
  <si>
    <t>SANITARIO DE TANQUE / GRADUAR NIVEL DE AGUA</t>
  </si>
  <si>
    <t>SUMINISTRO E INSTALACIÓN DE BAJANTE DE AGUAS LLUVIAS EN TUBERÍA 3”</t>
  </si>
  <si>
    <t>SUMINISTRO E INSTALACION PUSH PARA SANITARIO</t>
  </si>
  <si>
    <t>RESANE DE HUECOS EN MURO Y CIELO RASO DRYWALL</t>
  </si>
  <si>
    <t>SUMINISTRO E INSTALACIÓN DE CIELO RASO EN DRYWALL</t>
  </si>
  <si>
    <t>DEMOLICIÓN Y DESMONTE DE CIELO RASO</t>
  </si>
  <si>
    <t>SUMINISTRO E INSTALACIÓN DE PAÑETE LISO PARA MUROS 1:3,1:4,1:5</t>
  </si>
  <si>
    <t>MAMPOSTERÍA DE BLOCK CON REFUERZO Y ANCLAJE</t>
  </si>
  <si>
    <t>ESPEJO FLOTADO 3MM</t>
  </si>
  <si>
    <t>VIDRIO TRANSPARENTE 5MM</t>
  </si>
  <si>
    <t>PELÍCULA SAND BLASTING</t>
  </si>
  <si>
    <t>ESTUCO</t>
  </si>
  <si>
    <t>PINTURA MUROS, TECHOS, RECUBRIMIENTO PVA EN MUROS</t>
  </si>
  <si>
    <t>FILOS Y DILATACIONES ESTUCO</t>
  </si>
  <si>
    <t>PINTURA VINILO TIPO 1 2 MANOS DE 20 A 100 MTS2 VINILTEX</t>
  </si>
  <si>
    <t>DEMOLICIÓN DE BORDILLO EN CONCRETO</t>
  </si>
  <si>
    <t>DEMOLICIÓN DE PISO EN CONCRETO</t>
  </si>
  <si>
    <t>DEMOLICIÓN DE MURO EN CONCRETO</t>
  </si>
  <si>
    <t xml:space="preserve">CONCRETO DE 2000 PSI. INCLUYE REFUERZO </t>
  </si>
  <si>
    <t xml:space="preserve">CONCRETO DE 3000 PSI. INCLUYE REFUERZO </t>
  </si>
  <si>
    <t xml:space="preserve">CONCRETO DE 4000 PSI. INCLUYE REFUERZO </t>
  </si>
  <si>
    <t xml:space="preserve">CONCRETO DE 5000 PSI. INCLUYE REFUERZO </t>
  </si>
  <si>
    <t>SUMINISTRO E INSTALACIÓN DE GRANITO LAVADO EN PIEDRA MONA #4. INCLUYE SIKA FLEX PARA JUNTAS.</t>
  </si>
  <si>
    <t xml:space="preserve"> SUMINISTRO E INSTALACIÓN DE FLOTADOR PARA LLENADO</t>
  </si>
  <si>
    <t xml:space="preserve"> DIAGNÓSTICO DEL ESTADO GENERAL DEL SISTEMA DE BOMBAS</t>
  </si>
  <si>
    <t xml:space="preserve"> SUMINISTRO E INSTALACIÓN DE SISTEMA DE PURGA + CHECK </t>
  </si>
  <si>
    <t>TRANSPORTE DE ANDAMIOS/EQUIPOS/MUEBLES/MATERIAL/PERSONAL, ETC.</t>
  </si>
  <si>
    <t>MANO DE OBRA AYUDANTE</t>
  </si>
  <si>
    <t>MANO DE OBRA CERRAJERO</t>
  </si>
  <si>
    <t>MANO DE OBRA INGENIERO CIVIL O ARQUITECTO</t>
  </si>
  <si>
    <t>MANO DE OBRA INGENIERO ELECTRICISTA</t>
  </si>
  <si>
    <t>MANO DE OBRA OFICIAL DE CONSTRUCCIÓN</t>
  </si>
  <si>
    <t>MANO DE OBRA TÉCNICO ELECTRICISTA</t>
  </si>
  <si>
    <t>MANO DE OBRA TÉCNICO EN VOZ Y DATOS</t>
  </si>
  <si>
    <t>IMPREVISTOS</t>
  </si>
  <si>
    <t>ADMINISTRACIÓN (12%)</t>
  </si>
  <si>
    <t>IMPREVISTOS (5%)</t>
  </si>
  <si>
    <t>UTILIDAD (2%)</t>
  </si>
  <si>
    <t>IVA (19% sobre el valor de Utilidad)</t>
  </si>
  <si>
    <t xml:space="preserve">IVA </t>
  </si>
  <si>
    <t xml:space="preserve">	Firma del Proponente o de su Representante Legal
MELVIS MARTINEZ MELENDEZ 
CC: 1,042,441,988 DE SOLEDAD 
REPRESENTANTE LEGAL 
YT CONSTRUCCIONES CIVILES S.A.S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</si>
</sst>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1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_-* #,##0.00\ &quot;Pts&quot;_-;\-* #,##0.00\ &quot;Pts&quot;_-;_-* &quot;-&quot;??\ &quot;Pts&quot;_-;_-@_-"/>
    <numFmt numFmtId="176" formatCode="#,##0.0000"/>
    <numFmt numFmtId="177" formatCode="0#.00\ \L\t"/>
    <numFmt numFmtId="178" formatCode="_([$$-240A]\ * #,##0.00_);_([$$-240A]\ * \(#,##0.00\);_([$$-240A]\ * &quot;-&quot;??_);_(@_)"/>
    <numFmt numFmtId="179" formatCode="_([$$-240A]\ * #,##0_);_([$$-240A]\ * \(#,##0\);_([$$-240A]\ * &quot;-&quot;??_);_(@_)"/>
    <numFmt numFmtId="180" formatCode="_-* #,##0.00\ [$€]_-;\-* #,##0.00\ [$€]_-;_-* &quot;-&quot;??\ [$€]_-;_-@_-"/>
    <numFmt numFmtId="181" formatCode="_ [$$-240A]\ * #,##0.00_ ;_ [$$-240A]\ * \-#,##0.00_ ;_ [$$-240A]\ * &quot;-&quot;??_ ;_ @_ "/>
    <numFmt numFmtId="182" formatCode="_ * #,##0_ ;_ * \-#,##0_ ;_ * &quot;-&quot;??_ ;_ @_ "/>
    <numFmt numFmtId="183" formatCode="_-[$$-240A]\ * #,##0.00_ ;_-[$$-240A]\ * \-#,##0.00\ ;_-[$$-240A]\ * &quot;-&quot;??_ ;_-@_ "/>
    <numFmt numFmtId="184" formatCode="_-[$$-240A]* #,##0.00_-;\-[$$-240A]* #,##0.00_-;_-[$$-240A]* &quot;-&quot;??_-;_-@_-"/>
    <numFmt numFmtId="185" formatCode="##0"/>
    <numFmt numFmtId="186" formatCode="0.000"/>
    <numFmt numFmtId="187" formatCode="0.0000"/>
    <numFmt numFmtId="188" formatCode="_-* #,##0\ _P_t_s_-;\-* #,##0\ _P_t_s_-;_-* &quot;-&quot;??\ _P_t_s_-;_-@_-"/>
    <numFmt numFmtId="189" formatCode="0.00%;\-0.00%;&quot;&quot;"/>
    <numFmt numFmtId="190" formatCode="&quot;$&quot;#,##0\ ;\(&quot;$&quot;#,##0\)"/>
    <numFmt numFmtId="191" formatCode="\(0%\)"/>
    <numFmt numFmtId="192" formatCode=";;"/>
    <numFmt numFmtId="193" formatCode="d\ \d\e\ mmmm\ \d\e\ yyyy"/>
    <numFmt numFmtId="194" formatCode="0%;\-0%;&quot;&quot;"/>
    <numFmt numFmtId="195" formatCode="#0&quot;.&quot;000&quot;´&quot;000&quot;.&quot;000"/>
    <numFmt numFmtId="196" formatCode="##0&quot;.&quot;000"/>
    <numFmt numFmtId="197" formatCode="##0&quot;´&quot;000&quot;.&quot;000"/>
    <numFmt numFmtId="198" formatCode="_(&quot;$&quot;\ * #,##0_);_(&quot;$&quot;\ * \(#,##0\);_(&quot;$&quot;\ * &quot;-&quot;??_);_(@_)"/>
    <numFmt numFmtId="199" formatCode="#0&quot;.&quot;"/>
    <numFmt numFmtId="200" formatCode="0.0%;\-0.0%;&quot;&quot;"/>
    <numFmt numFmtId="201" formatCode="_-&quot;$&quot;\ * #,##0_-;\-&quot;$&quot;\ * #,##0_-;_-&quot;$&quot;\ * &quot;-&quot;??_-;_-@_-"/>
    <numFmt numFmtId="202" formatCode="_-[$$-240A]* #,##0_-;\-[$$-240A]* #,##0_-;_-[$$-240A]* &quot;-&quot;??_-;_-@_-"/>
  </numFmts>
  <fonts count="55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0"/>
      <name val="Geneva"/>
    </font>
    <font>
      <u/>
      <sz val="10"/>
      <color indexed="12"/>
      <name val="Arial"/>
      <family val="2"/>
    </font>
    <font>
      <sz val="11"/>
      <name val="Verdana"/>
      <family val="2"/>
    </font>
    <font>
      <u/>
      <sz val="11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sz val="11"/>
      <color theme="0"/>
      <name val="Verdana"/>
      <family val="2"/>
    </font>
    <font>
      <b/>
      <vertAlign val="superscript"/>
      <sz val="11"/>
      <color theme="0"/>
      <name val="Verdana"/>
      <family val="2"/>
    </font>
    <font>
      <sz val="11"/>
      <name val="Verdana"/>
      <family val="2"/>
    </font>
    <font>
      <sz val="12"/>
      <name val="Verdana"/>
      <family val="2"/>
    </font>
    <font>
      <b/>
      <sz val="11"/>
      <name val="Verdana"/>
      <family val="2"/>
    </font>
    <font>
      <b/>
      <u/>
      <sz val="11"/>
      <name val="Verdana"/>
      <family val="2"/>
    </font>
    <font>
      <b/>
      <sz val="11"/>
      <color theme="0"/>
      <name val="Verdana"/>
      <family val="2"/>
    </font>
    <font>
      <sz val="8"/>
      <name val="Verdana"/>
      <family val="2"/>
    </font>
    <font>
      <sz val="10"/>
      <name val="Verdana"/>
      <family val="2"/>
    </font>
    <font>
      <sz val="10"/>
      <name val="Arial"/>
      <family val="2"/>
    </font>
    <font>
      <sz val="11"/>
      <name val="Arial"/>
      <family val="2"/>
    </font>
    <font>
      <b/>
      <sz val="8"/>
      <name val="Verdana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8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double">
        <color indexed="64"/>
      </right>
      <top/>
      <bottom/>
      <diagonal/>
    </border>
  </borders>
  <cellStyleXfs count="258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0" fontId="5" fillId="0" borderId="0" applyFont="0" applyFill="0" applyBorder="0" applyAlignment="0" applyProtection="0"/>
    <xf numFmtId="0" fontId="16" fillId="3" borderId="0" applyNumberFormat="0" applyBorder="0" applyAlignment="0" applyProtection="0"/>
    <xf numFmtId="172" fontId="4" fillId="0" borderId="0" applyFont="0" applyFill="0" applyBorder="0" applyAlignment="0" applyProtection="0"/>
    <xf numFmtId="2" fontId="6" fillId="0" borderId="4" applyFont="0" applyBorder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69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2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5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5" fontId="6" fillId="0" borderId="49">
      <alignment horizontal="right"/>
    </xf>
    <xf numFmtId="185" fontId="6" fillId="0" borderId="49">
      <alignment horizontal="right"/>
    </xf>
    <xf numFmtId="2" fontId="6" fillId="0" borderId="0"/>
    <xf numFmtId="2" fontId="6" fillId="0" borderId="0"/>
    <xf numFmtId="2" fontId="6" fillId="0" borderId="0"/>
    <xf numFmtId="186" fontId="6" fillId="0" borderId="0"/>
    <xf numFmtId="186" fontId="6" fillId="0" borderId="0"/>
    <xf numFmtId="186" fontId="6" fillId="0" borderId="0"/>
    <xf numFmtId="187" fontId="7" fillId="0" borderId="0"/>
    <xf numFmtId="187" fontId="7" fillId="0" borderId="0"/>
    <xf numFmtId="187" fontId="7" fillId="0" borderId="0"/>
    <xf numFmtId="185" fontId="6" fillId="0" borderId="49">
      <alignment horizontal="right"/>
    </xf>
    <xf numFmtId="188" fontId="4" fillId="0" borderId="0">
      <protection locked="0"/>
    </xf>
    <xf numFmtId="3" fontId="29" fillId="0" borderId="0" applyFont="0" applyFill="0" applyBorder="0" applyAlignment="0" applyProtection="0"/>
    <xf numFmtId="189" fontId="4" fillId="0" borderId="0">
      <protection locked="0"/>
    </xf>
    <xf numFmtId="190" fontId="29" fillId="0" borderId="0" applyFont="0" applyFill="0" applyBorder="0" applyAlignment="0" applyProtection="0"/>
    <xf numFmtId="191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2" fontId="30" fillId="0" borderId="0">
      <protection locked="0"/>
    </xf>
    <xf numFmtId="192" fontId="30" fillId="0" borderId="0">
      <protection locked="0"/>
    </xf>
    <xf numFmtId="192" fontId="30" fillId="0" borderId="0">
      <protection locked="0"/>
    </xf>
    <xf numFmtId="192" fontId="30" fillId="0" borderId="0">
      <protection locked="0"/>
    </xf>
    <xf numFmtId="192" fontId="30" fillId="0" borderId="0">
      <protection locked="0"/>
    </xf>
    <xf numFmtId="192" fontId="30" fillId="0" borderId="0">
      <protection locked="0"/>
    </xf>
    <xf numFmtId="192" fontId="30" fillId="0" borderId="0">
      <protection locked="0"/>
    </xf>
    <xf numFmtId="193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94" fontId="4" fillId="0" borderId="0">
      <protection locked="0"/>
    </xf>
    <xf numFmtId="194" fontId="4" fillId="0" borderId="0">
      <protection locked="0"/>
    </xf>
    <xf numFmtId="0" fontId="16" fillId="3" borderId="0" applyNumberFormat="0" applyBorder="0" applyAlignment="0" applyProtection="0"/>
    <xf numFmtId="195" fontId="6" fillId="0" borderId="0">
      <alignment horizontal="right"/>
    </xf>
    <xf numFmtId="195" fontId="6" fillId="0" borderId="0">
      <alignment horizontal="right"/>
    </xf>
    <xf numFmtId="195" fontId="6" fillId="0" borderId="0">
      <alignment horizontal="right"/>
    </xf>
    <xf numFmtId="196" fontId="6" fillId="0" borderId="0" applyFont="0" applyFill="0" applyBorder="0" applyAlignment="0">
      <alignment horizontal="center"/>
    </xf>
    <xf numFmtId="196" fontId="6" fillId="0" borderId="0" applyFont="0" applyFill="0" applyBorder="0" applyAlignment="0">
      <alignment horizontal="center"/>
    </xf>
    <xf numFmtId="2" fontId="6" fillId="0" borderId="4" applyFont="0" applyBorder="0"/>
    <xf numFmtId="168" fontId="8" fillId="0" borderId="0" applyFont="0" applyFill="0" applyBorder="0" applyAlignment="0" applyProtection="0"/>
    <xf numFmtId="172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3" fillId="0" borderId="0" applyFont="0" applyFill="0" applyBorder="0" applyAlignment="0" applyProtection="0"/>
    <xf numFmtId="168" fontId="33" fillId="0" borderId="0" applyFont="0" applyFill="0" applyBorder="0" applyAlignment="0" applyProtection="0"/>
    <xf numFmtId="168" fontId="33" fillId="0" borderId="0" applyFont="0" applyFill="0" applyBorder="0" applyAlignment="0" applyProtection="0"/>
    <xf numFmtId="197" fontId="6" fillId="0" borderId="0">
      <alignment horizontal="right"/>
    </xf>
    <xf numFmtId="197" fontId="6" fillId="0" borderId="0">
      <alignment horizontal="right"/>
    </xf>
    <xf numFmtId="197" fontId="6" fillId="0" borderId="0">
      <alignment horizontal="right"/>
    </xf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17" fillId="22" borderId="0" applyNumberFormat="0" applyBorder="0" applyAlignment="0" applyProtection="0"/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200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4" fontId="4" fillId="0" borderId="53">
      <protection locked="0"/>
    </xf>
    <xf numFmtId="0" fontId="37" fillId="0" borderId="0"/>
    <xf numFmtId="0" fontId="38" fillId="0" borderId="0" applyNumberFormat="0" applyFill="0" applyBorder="0" applyAlignment="0" applyProtection="0">
      <alignment vertical="top"/>
      <protection locked="0"/>
    </xf>
    <xf numFmtId="44" fontId="52" fillId="0" borderId="0" applyFont="0" applyFill="0" applyBorder="0" applyAlignment="0" applyProtection="0"/>
  </cellStyleXfs>
  <cellXfs count="363">
    <xf numFmtId="0" fontId="0" fillId="0" borderId="0" xfId="0"/>
    <xf numFmtId="0" fontId="39" fillId="0" borderId="0" xfId="0" applyFont="1"/>
    <xf numFmtId="0" fontId="41" fillId="0" borderId="58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39" fillId="0" borderId="62" xfId="0" applyFont="1" applyBorder="1" applyAlignment="1">
      <alignment horizontal="center"/>
    </xf>
    <xf numFmtId="0" fontId="41" fillId="0" borderId="54" xfId="0" applyFont="1" applyBorder="1" applyAlignment="1">
      <alignment horizontal="center"/>
    </xf>
    <xf numFmtId="0" fontId="39" fillId="0" borderId="54" xfId="0" applyFont="1" applyBorder="1" applyAlignment="1">
      <alignment vertical="center"/>
    </xf>
    <xf numFmtId="0" fontId="39" fillId="0" borderId="73" xfId="0" applyFont="1" applyBorder="1" applyAlignment="1">
      <alignment vertical="center"/>
    </xf>
    <xf numFmtId="0" fontId="39" fillId="0" borderId="59" xfId="0" applyFont="1" applyBorder="1" applyAlignment="1">
      <alignment horizontal="center"/>
    </xf>
    <xf numFmtId="0" fontId="39" fillId="0" borderId="58" xfId="0" applyFont="1" applyBorder="1" applyAlignment="1">
      <alignment horizontal="right" vertical="center"/>
    </xf>
    <xf numFmtId="0" fontId="39" fillId="0" borderId="29" xfId="0" applyFont="1" applyBorder="1" applyAlignment="1">
      <alignment horizontal="center" vertical="center"/>
    </xf>
    <xf numFmtId="0" fontId="39" fillId="0" borderId="35" xfId="0" applyFont="1" applyBorder="1" applyAlignment="1">
      <alignment horizontal="center" vertical="center"/>
    </xf>
    <xf numFmtId="0" fontId="39" fillId="0" borderId="11" xfId="0" applyFont="1" applyBorder="1" applyAlignment="1">
      <alignment horizontal="center"/>
    </xf>
    <xf numFmtId="0" fontId="39" fillId="0" borderId="0" xfId="0" applyFont="1" applyAlignment="1">
      <alignment horizontal="right" vertical="center"/>
    </xf>
    <xf numFmtId="1" fontId="39" fillId="0" borderId="18" xfId="0" applyNumberFormat="1" applyFont="1" applyBorder="1" applyAlignment="1">
      <alignment horizontal="center" vertical="center"/>
    </xf>
    <xf numFmtId="1" fontId="39" fillId="0" borderId="30" xfId="0" applyNumberFormat="1" applyFont="1" applyBorder="1" applyAlignment="1">
      <alignment horizontal="center" vertical="center"/>
    </xf>
    <xf numFmtId="1" fontId="39" fillId="0" borderId="12" xfId="0" applyNumberFormat="1" applyFont="1" applyBorder="1" applyAlignment="1">
      <alignment horizontal="center" vertical="center"/>
    </xf>
    <xf numFmtId="0" fontId="39" fillId="0" borderId="72" xfId="0" applyFont="1" applyBorder="1" applyAlignment="1">
      <alignment horizontal="left"/>
    </xf>
    <xf numFmtId="0" fontId="39" fillId="0" borderId="55" xfId="0" applyFont="1" applyBorder="1" applyAlignment="1">
      <alignment horizontal="center"/>
    </xf>
    <xf numFmtId="0" fontId="39" fillId="0" borderId="71" xfId="0" applyFont="1" applyBorder="1" applyAlignment="1">
      <alignment horizontal="center"/>
    </xf>
    <xf numFmtId="0" fontId="39" fillId="0" borderId="27" xfId="0" applyFont="1" applyBorder="1"/>
    <xf numFmtId="0" fontId="39" fillId="0" borderId="31" xfId="0" applyFont="1" applyBorder="1"/>
    <xf numFmtId="0" fontId="39" fillId="0" borderId="69" xfId="0" applyFont="1" applyBorder="1"/>
    <xf numFmtId="0" fontId="39" fillId="0" borderId="59" xfId="0" applyFont="1" applyBorder="1"/>
    <xf numFmtId="0" fontId="39" fillId="0" borderId="58" xfId="0" applyFont="1" applyBorder="1"/>
    <xf numFmtId="0" fontId="39" fillId="0" borderId="57" xfId="0" applyFont="1" applyBorder="1"/>
    <xf numFmtId="0" fontId="39" fillId="0" borderId="11" xfId="0" applyFont="1" applyBorder="1"/>
    <xf numFmtId="0" fontId="39" fillId="0" borderId="12" xfId="0" applyFont="1" applyBorder="1"/>
    <xf numFmtId="0" fontId="42" fillId="24" borderId="70" xfId="0" applyFont="1" applyFill="1" applyBorder="1" applyAlignment="1">
      <alignment horizontal="center" vertical="center"/>
    </xf>
    <xf numFmtId="0" fontId="39" fillId="24" borderId="68" xfId="0" applyFont="1" applyFill="1" applyBorder="1" applyAlignment="1">
      <alignment horizontal="center" vertical="center"/>
    </xf>
    <xf numFmtId="4" fontId="39" fillId="24" borderId="68" xfId="0" applyNumberFormat="1" applyFont="1" applyFill="1" applyBorder="1" applyAlignment="1">
      <alignment horizontal="center" vertical="center"/>
    </xf>
    <xf numFmtId="0" fontId="42" fillId="24" borderId="46" xfId="0" applyFont="1" applyFill="1" applyBorder="1" applyAlignment="1">
      <alignment horizontal="center"/>
    </xf>
    <xf numFmtId="0" fontId="42" fillId="24" borderId="29" xfId="0" applyFont="1" applyFill="1" applyBorder="1" applyAlignment="1">
      <alignment horizontal="center"/>
    </xf>
    <xf numFmtId="0" fontId="42" fillId="24" borderId="35" xfId="0" applyFont="1" applyFill="1" applyBorder="1" applyAlignment="1">
      <alignment horizontal="center"/>
    </xf>
    <xf numFmtId="172" fontId="39" fillId="0" borderId="18" xfId="34" applyFont="1" applyBorder="1"/>
    <xf numFmtId="172" fontId="39" fillId="0" borderId="30" xfId="34" applyFont="1" applyBorder="1"/>
    <xf numFmtId="0" fontId="39" fillId="0" borderId="62" xfId="0" applyFont="1" applyBorder="1"/>
    <xf numFmtId="0" fontId="39" fillId="0" borderId="54" xfId="0" applyFont="1" applyBorder="1"/>
    <xf numFmtId="0" fontId="39" fillId="0" borderId="64" xfId="0" applyFont="1" applyBorder="1"/>
    <xf numFmtId="0" fontId="39" fillId="0" borderId="65" xfId="0" applyFont="1" applyBorder="1"/>
    <xf numFmtId="172" fontId="39" fillId="0" borderId="63" xfId="34" applyFont="1" applyBorder="1"/>
    <xf numFmtId="172" fontId="39" fillId="0" borderId="60" xfId="0" applyNumberFormat="1" applyFont="1" applyBorder="1"/>
    <xf numFmtId="0" fontId="42" fillId="24" borderId="16" xfId="0" applyFont="1" applyFill="1" applyBorder="1" applyAlignment="1">
      <alignment horizontal="center"/>
    </xf>
    <xf numFmtId="0" fontId="39" fillId="0" borderId="22" xfId="0" applyFont="1" applyBorder="1" applyAlignment="1">
      <alignment horizontal="center"/>
    </xf>
    <xf numFmtId="2" fontId="39" fillId="0" borderId="18" xfId="0" applyNumberFormat="1" applyFont="1" applyBorder="1"/>
    <xf numFmtId="0" fontId="39" fillId="0" borderId="20" xfId="0" applyFont="1" applyBorder="1"/>
    <xf numFmtId="172" fontId="39" fillId="0" borderId="42" xfId="34" applyFont="1" applyBorder="1"/>
    <xf numFmtId="172" fontId="39" fillId="0" borderId="60" xfId="34" applyFont="1" applyBorder="1"/>
    <xf numFmtId="0" fontId="42" fillId="24" borderId="29" xfId="0" applyFont="1" applyFill="1" applyBorder="1" applyAlignment="1">
      <alignment horizontal="center" wrapText="1"/>
    </xf>
    <xf numFmtId="0" fontId="42" fillId="24" borderId="16" xfId="0" applyFont="1" applyFill="1" applyBorder="1" applyAlignment="1">
      <alignment horizontal="center" wrapText="1"/>
    </xf>
    <xf numFmtId="0" fontId="42" fillId="24" borderId="29" xfId="0" applyFont="1" applyFill="1" applyBorder="1"/>
    <xf numFmtId="2" fontId="39" fillId="0" borderId="18" xfId="0" applyNumberFormat="1" applyFont="1" applyBorder="1" applyAlignment="1">
      <alignment horizontal="center"/>
    </xf>
    <xf numFmtId="2" fontId="39" fillId="0" borderId="22" xfId="0" applyNumberFormat="1" applyFont="1" applyBorder="1" applyAlignment="1">
      <alignment horizontal="center"/>
    </xf>
    <xf numFmtId="0" fontId="39" fillId="0" borderId="63" xfId="0" applyFont="1" applyBorder="1"/>
    <xf numFmtId="0" fontId="39" fillId="0" borderId="14" xfId="0" applyFont="1" applyBorder="1"/>
    <xf numFmtId="172" fontId="39" fillId="0" borderId="40" xfId="34" applyFont="1" applyBorder="1"/>
    <xf numFmtId="0" fontId="42" fillId="24" borderId="17" xfId="0" applyFont="1" applyFill="1" applyBorder="1" applyAlignment="1">
      <alignment horizontal="center" wrapText="1"/>
    </xf>
    <xf numFmtId="0" fontId="42" fillId="24" borderId="35" xfId="0" applyFont="1" applyFill="1" applyBorder="1" applyAlignment="1">
      <alignment horizontal="center" wrapText="1"/>
    </xf>
    <xf numFmtId="0" fontId="39" fillId="0" borderId="21" xfId="0" applyFont="1" applyBorder="1" applyAlignment="1">
      <alignment horizontal="left"/>
    </xf>
    <xf numFmtId="0" fontId="39" fillId="0" borderId="22" xfId="0" applyFont="1" applyBorder="1" applyAlignment="1">
      <alignment horizontal="left"/>
    </xf>
    <xf numFmtId="172" fontId="39" fillId="0" borderId="18" xfId="34" applyFont="1" applyBorder="1" applyAlignment="1">
      <alignment horizontal="center"/>
    </xf>
    <xf numFmtId="0" fontId="39" fillId="0" borderId="22" xfId="95" applyNumberFormat="1" applyFont="1" applyBorder="1" applyAlignment="1">
      <alignment horizontal="center"/>
    </xf>
    <xf numFmtId="165" fontId="39" fillId="0" borderId="25" xfId="0" applyNumberFormat="1" applyFont="1" applyBorder="1" applyAlignment="1">
      <alignment horizontal="center" wrapText="1"/>
    </xf>
    <xf numFmtId="172" fontId="39" fillId="0" borderId="47" xfId="34" applyFont="1" applyBorder="1" applyAlignment="1">
      <alignment horizontal="center" wrapText="1"/>
    </xf>
    <xf numFmtId="165" fontId="39" fillId="24" borderId="60" xfId="0" applyNumberFormat="1" applyFont="1" applyFill="1" applyBorder="1"/>
    <xf numFmtId="0" fontId="41" fillId="24" borderId="35" xfId="0" applyFont="1" applyFill="1" applyBorder="1" applyAlignment="1">
      <alignment horizontal="center" wrapText="1"/>
    </xf>
    <xf numFmtId="43" fontId="39" fillId="0" borderId="22" xfId="34" applyNumberFormat="1" applyFont="1" applyBorder="1"/>
    <xf numFmtId="9" fontId="39" fillId="0" borderId="23" xfId="95" applyFont="1" applyBorder="1"/>
    <xf numFmtId="9" fontId="39" fillId="0" borderId="18" xfId="95" applyFont="1" applyBorder="1" applyAlignment="1">
      <alignment horizontal="center"/>
    </xf>
    <xf numFmtId="43" fontId="39" fillId="0" borderId="30" xfId="34" applyNumberFormat="1" applyFont="1" applyBorder="1"/>
    <xf numFmtId="43" fontId="39" fillId="0" borderId="31" xfId="34" applyNumberFormat="1" applyFont="1" applyBorder="1"/>
    <xf numFmtId="9" fontId="39" fillId="0" borderId="28" xfId="95" applyFont="1" applyBorder="1"/>
    <xf numFmtId="43" fontId="39" fillId="0" borderId="60" xfId="0" applyNumberFormat="1" applyFont="1" applyBorder="1"/>
    <xf numFmtId="43" fontId="39" fillId="24" borderId="60" xfId="0" applyNumberFormat="1" applyFont="1" applyFill="1" applyBorder="1"/>
    <xf numFmtId="0" fontId="39" fillId="0" borderId="55" xfId="0" applyFont="1" applyBorder="1"/>
    <xf numFmtId="0" fontId="39" fillId="0" borderId="0" xfId="0" applyFont="1" applyAlignment="1">
      <alignment horizontal="center"/>
    </xf>
    <xf numFmtId="0" fontId="39" fillId="0" borderId="12" xfId="0" applyFont="1" applyBorder="1" applyAlignment="1">
      <alignment horizontal="center"/>
    </xf>
    <xf numFmtId="0" fontId="41" fillId="0" borderId="21" xfId="0" applyFont="1" applyBorder="1"/>
    <xf numFmtId="0" fontId="39" fillId="0" borderId="22" xfId="0" applyFont="1" applyBorder="1"/>
    <xf numFmtId="0" fontId="39" fillId="0" borderId="56" xfId="0" applyFont="1" applyBorder="1"/>
    <xf numFmtId="0" fontId="41" fillId="0" borderId="11" xfId="0" applyFont="1" applyBorder="1" applyAlignment="1">
      <alignment horizontal="left"/>
    </xf>
    <xf numFmtId="0" fontId="39" fillId="0" borderId="0" xfId="0" applyFont="1" applyAlignment="1">
      <alignment horizontal="left"/>
    </xf>
    <xf numFmtId="0" fontId="39" fillId="0" borderId="11" xfId="0" applyFont="1" applyBorder="1" applyAlignment="1">
      <alignment horizontal="left"/>
    </xf>
    <xf numFmtId="0" fontId="39" fillId="0" borderId="38" xfId="0" applyFont="1" applyBorder="1"/>
    <xf numFmtId="0" fontId="39" fillId="0" borderId="80" xfId="0" applyFont="1" applyBorder="1"/>
    <xf numFmtId="0" fontId="39" fillId="0" borderId="39" xfId="0" applyFont="1" applyBorder="1"/>
    <xf numFmtId="0" fontId="39" fillId="0" borderId="36" xfId="0" applyFont="1" applyBorder="1"/>
    <xf numFmtId="0" fontId="39" fillId="0" borderId="37" xfId="0" applyFont="1" applyBorder="1" applyAlignment="1">
      <alignment horizontal="center" wrapText="1"/>
    </xf>
    <xf numFmtId="0" fontId="39" fillId="0" borderId="37" xfId="0" applyFont="1" applyBorder="1"/>
    <xf numFmtId="0" fontId="39" fillId="0" borderId="37" xfId="255" applyFont="1" applyBorder="1" applyAlignment="1">
      <alignment horizontal="center" vertical="center"/>
    </xf>
    <xf numFmtId="0" fontId="39" fillId="0" borderId="37" xfId="0" applyFont="1" applyBorder="1" applyAlignment="1">
      <alignment horizontal="center" vertical="center"/>
    </xf>
    <xf numFmtId="0" fontId="39" fillId="0" borderId="37" xfId="0" applyFont="1" applyBorder="1" applyAlignment="1">
      <alignment vertical="center"/>
    </xf>
    <xf numFmtId="1" fontId="39" fillId="0" borderId="37" xfId="0" applyNumberFormat="1" applyFont="1" applyBorder="1" applyAlignment="1">
      <alignment horizontal="center" vertical="center"/>
    </xf>
    <xf numFmtId="0" fontId="39" fillId="0" borderId="37" xfId="0" applyFont="1" applyBorder="1" applyAlignment="1">
      <alignment horizontal="center"/>
    </xf>
    <xf numFmtId="0" fontId="41" fillId="0" borderId="37" xfId="0" applyFont="1" applyBorder="1" applyAlignment="1" applyProtection="1">
      <alignment horizontal="center"/>
      <protection locked="0"/>
    </xf>
    <xf numFmtId="0" fontId="41" fillId="0" borderId="37" xfId="0" applyFont="1" applyBorder="1" applyAlignment="1">
      <alignment horizontal="center" vertical="center"/>
    </xf>
    <xf numFmtId="4" fontId="39" fillId="0" borderId="37" xfId="0" applyNumberFormat="1" applyFont="1" applyBorder="1" applyAlignment="1">
      <alignment horizontal="center" vertical="center"/>
    </xf>
    <xf numFmtId="0" fontId="41" fillId="0" borderId="37" xfId="0" applyFont="1" applyBorder="1" applyAlignment="1">
      <alignment horizontal="left" vertical="center"/>
    </xf>
    <xf numFmtId="0" fontId="41" fillId="0" borderId="37" xfId="0" applyFont="1" applyBorder="1" applyAlignment="1">
      <alignment horizontal="center"/>
    </xf>
    <xf numFmtId="172" fontId="39" fillId="0" borderId="37" xfId="34" applyFont="1" applyFill="1" applyBorder="1"/>
    <xf numFmtId="172" fontId="39" fillId="0" borderId="37" xfId="0" applyNumberFormat="1" applyFont="1" applyBorder="1"/>
    <xf numFmtId="0" fontId="41" fillId="0" borderId="37" xfId="0" applyFont="1" applyBorder="1" applyAlignment="1">
      <alignment horizontal="center" wrapText="1"/>
    </xf>
    <xf numFmtId="172" fontId="39" fillId="0" borderId="37" xfId="34" applyFont="1" applyFill="1" applyBorder="1" applyAlignment="1">
      <alignment horizontal="center" wrapText="1"/>
    </xf>
    <xf numFmtId="165" fontId="39" fillId="0" borderId="37" xfId="0" applyNumberFormat="1" applyFont="1" applyBorder="1"/>
    <xf numFmtId="43" fontId="39" fillId="0" borderId="37" xfId="34" applyNumberFormat="1" applyFont="1" applyFill="1" applyBorder="1"/>
    <xf numFmtId="43" fontId="39" fillId="0" borderId="37" xfId="0" applyNumberFormat="1" applyFont="1" applyBorder="1"/>
    <xf numFmtId="0" fontId="41" fillId="0" borderId="37" xfId="0" applyFont="1" applyBorder="1" applyAlignment="1">
      <alignment wrapText="1"/>
    </xf>
    <xf numFmtId="0" fontId="39" fillId="0" borderId="37" xfId="0" applyFont="1" applyBorder="1" applyAlignment="1">
      <alignment horizontal="right"/>
    </xf>
    <xf numFmtId="0" fontId="39" fillId="0" borderId="81" xfId="0" applyFont="1" applyBorder="1"/>
    <xf numFmtId="0" fontId="39" fillId="0" borderId="82" xfId="0" applyFont="1" applyBorder="1"/>
    <xf numFmtId="0" fontId="39" fillId="0" borderId="83" xfId="0" applyFont="1" applyBorder="1"/>
    <xf numFmtId="0" fontId="45" fillId="0" borderId="0" xfId="89" applyFont="1"/>
    <xf numFmtId="0" fontId="46" fillId="0" borderId="0" xfId="89" applyFont="1"/>
    <xf numFmtId="0" fontId="46" fillId="0" borderId="38" xfId="89" applyFont="1" applyBorder="1"/>
    <xf numFmtId="0" fontId="46" fillId="0" borderId="80" xfId="89" applyFont="1" applyBorder="1"/>
    <xf numFmtId="0" fontId="46" fillId="0" borderId="39" xfId="89" applyFont="1" applyBorder="1"/>
    <xf numFmtId="0" fontId="46" fillId="0" borderId="36" xfId="89" applyFont="1" applyBorder="1"/>
    <xf numFmtId="0" fontId="46" fillId="0" borderId="37" xfId="89" applyFont="1" applyBorder="1"/>
    <xf numFmtId="0" fontId="46" fillId="25" borderId="0" xfId="89" applyFont="1" applyFill="1"/>
    <xf numFmtId="0" fontId="46" fillId="25" borderId="37" xfId="89" applyFont="1" applyFill="1" applyBorder="1"/>
    <xf numFmtId="0" fontId="45" fillId="25" borderId="0" xfId="89" applyFont="1" applyFill="1"/>
    <xf numFmtId="0" fontId="45" fillId="0" borderId="18" xfId="73" applyFont="1" applyBorder="1" applyAlignment="1">
      <alignment horizontal="center" vertical="center"/>
    </xf>
    <xf numFmtId="0" fontId="46" fillId="0" borderId="0" xfId="90" applyFont="1"/>
    <xf numFmtId="0" fontId="46" fillId="0" borderId="36" xfId="90" applyFont="1" applyBorder="1"/>
    <xf numFmtId="0" fontId="46" fillId="0" borderId="37" xfId="90" applyFont="1" applyBorder="1"/>
    <xf numFmtId="0" fontId="50" fillId="0" borderId="0" xfId="90" applyFont="1"/>
    <xf numFmtId="0" fontId="45" fillId="0" borderId="0" xfId="128" applyFont="1"/>
    <xf numFmtId="0" fontId="45" fillId="0" borderId="0" xfId="128" applyFont="1" applyAlignment="1">
      <alignment horizontal="center"/>
    </xf>
    <xf numFmtId="2" fontId="45" fillId="0" borderId="0" xfId="128" applyNumberFormat="1" applyFont="1"/>
    <xf numFmtId="178" fontId="45" fillId="0" borderId="0" xfId="129" applyNumberFormat="1" applyFont="1"/>
    <xf numFmtId="39" fontId="47" fillId="0" borderId="0" xfId="129" applyNumberFormat="1" applyFont="1" applyAlignment="1">
      <alignment vertical="center"/>
    </xf>
    <xf numFmtId="0" fontId="47" fillId="0" borderId="34" xfId="79" applyFont="1" applyBorder="1" applyAlignment="1">
      <alignment vertical="center"/>
    </xf>
    <xf numFmtId="179" fontId="46" fillId="0" borderId="37" xfId="90" applyNumberFormat="1" applyFont="1" applyBorder="1"/>
    <xf numFmtId="183" fontId="47" fillId="26" borderId="47" xfId="60" applyNumberFormat="1" applyFont="1" applyFill="1" applyBorder="1" applyAlignment="1">
      <alignment horizontal="center" vertical="center"/>
    </xf>
    <xf numFmtId="181" fontId="46" fillId="0" borderId="37" xfId="90" applyNumberFormat="1" applyFont="1" applyBorder="1"/>
    <xf numFmtId="183" fontId="47" fillId="26" borderId="18" xfId="60" applyNumberFormat="1" applyFont="1" applyFill="1" applyBorder="1" applyAlignment="1">
      <alignment horizontal="center" vertical="center"/>
    </xf>
    <xf numFmtId="9" fontId="45" fillId="27" borderId="30" xfId="95" applyFont="1" applyFill="1" applyBorder="1" applyAlignment="1">
      <alignment horizontal="center" vertical="center"/>
    </xf>
    <xf numFmtId="0" fontId="45" fillId="0" borderId="62" xfId="0" applyFont="1" applyBorder="1" applyAlignment="1">
      <alignment vertical="center" wrapText="1"/>
    </xf>
    <xf numFmtId="0" fontId="51" fillId="0" borderId="0" xfId="90" applyFont="1"/>
    <xf numFmtId="0" fontId="45" fillId="0" borderId="54" xfId="0" applyFont="1" applyBorder="1" applyAlignment="1">
      <alignment vertical="center" wrapText="1"/>
    </xf>
    <xf numFmtId="0" fontId="45" fillId="0" borderId="64" xfId="0" applyFont="1" applyBorder="1" applyAlignment="1">
      <alignment vertical="center" wrapText="1"/>
    </xf>
    <xf numFmtId="0" fontId="45" fillId="0" borderId="11" xfId="0" applyFont="1" applyBorder="1" applyAlignment="1">
      <alignment vertical="center" wrapText="1"/>
    </xf>
    <xf numFmtId="0" fontId="45" fillId="0" borderId="0" xfId="0" applyFont="1" applyAlignment="1">
      <alignment vertical="center" wrapText="1"/>
    </xf>
    <xf numFmtId="0" fontId="45" fillId="0" borderId="45" xfId="0" applyFont="1" applyBorder="1" applyAlignment="1">
      <alignment vertical="center" wrapText="1"/>
    </xf>
    <xf numFmtId="0" fontId="45" fillId="0" borderId="13" xfId="0" applyFont="1" applyBorder="1" applyAlignment="1">
      <alignment vertical="center" wrapText="1"/>
    </xf>
    <xf numFmtId="0" fontId="45" fillId="0" borderId="14" xfId="0" applyFont="1" applyBorder="1" applyAlignment="1">
      <alignment vertical="center" wrapText="1"/>
    </xf>
    <xf numFmtId="0" fontId="45" fillId="0" borderId="24" xfId="0" applyFont="1" applyBorder="1" applyAlignment="1">
      <alignment vertical="center" wrapText="1"/>
    </xf>
    <xf numFmtId="0" fontId="46" fillId="0" borderId="81" xfId="90" applyFont="1" applyBorder="1"/>
    <xf numFmtId="0" fontId="46" fillId="0" borderId="82" xfId="89" applyFont="1" applyBorder="1"/>
    <xf numFmtId="182" fontId="46" fillId="0" borderId="82" xfId="34" applyNumberFormat="1" applyFont="1" applyBorder="1"/>
    <xf numFmtId="0" fontId="46" fillId="0" borderId="83" xfId="89" applyFont="1" applyBorder="1"/>
    <xf numFmtId="181" fontId="46" fillId="0" borderId="84" xfId="90" applyNumberFormat="1" applyFont="1" applyBorder="1"/>
    <xf numFmtId="0" fontId="45" fillId="25" borderId="58" xfId="130" applyFont="1" applyFill="1" applyBorder="1" applyAlignment="1">
      <alignment horizontal="center" vertical="center" wrapText="1"/>
    </xf>
    <xf numFmtId="0" fontId="45" fillId="25" borderId="0" xfId="130" applyFont="1" applyFill="1" applyAlignment="1">
      <alignment horizontal="center" vertical="center" wrapText="1"/>
    </xf>
    <xf numFmtId="0" fontId="53" fillId="0" borderId="18" xfId="73" applyFont="1" applyBorder="1" applyAlignment="1">
      <alignment horizontal="left" vertical="top" wrapText="1"/>
    </xf>
    <xf numFmtId="0" fontId="46" fillId="25" borderId="36" xfId="89" applyFont="1" applyFill="1" applyBorder="1"/>
    <xf numFmtId="0" fontId="53" fillId="0" borderId="18" xfId="73" applyFont="1" applyBorder="1" applyAlignment="1">
      <alignment horizontal="left" vertical="center" wrapText="1"/>
    </xf>
    <xf numFmtId="201" fontId="45" fillId="0" borderId="18" xfId="257" applyNumberFormat="1" applyFont="1" applyBorder="1" applyAlignment="1">
      <alignment horizontal="center" vertical="center"/>
    </xf>
    <xf numFmtId="201" fontId="45" fillId="0" borderId="18" xfId="73" applyNumberFormat="1" applyFont="1" applyBorder="1" applyAlignment="1">
      <alignment horizontal="center" vertical="center"/>
    </xf>
    <xf numFmtId="202" fontId="47" fillId="24" borderId="44" xfId="73" applyNumberFormat="1" applyFont="1" applyFill="1" applyBorder="1" applyAlignment="1">
      <alignment vertical="center"/>
    </xf>
    <xf numFmtId="202" fontId="47" fillId="24" borderId="60" xfId="73" applyNumberFormat="1" applyFont="1" applyFill="1" applyBorder="1" applyAlignment="1">
      <alignment vertical="center"/>
    </xf>
    <xf numFmtId="0" fontId="45" fillId="0" borderId="76" xfId="73" applyFont="1" applyBorder="1" applyAlignment="1">
      <alignment horizontal="center" vertical="center"/>
    </xf>
    <xf numFmtId="0" fontId="53" fillId="0" borderId="76" xfId="73" applyFont="1" applyBorder="1" applyAlignment="1">
      <alignment horizontal="left" vertical="top" wrapText="1"/>
    </xf>
    <xf numFmtId="201" fontId="45" fillId="0" borderId="76" xfId="257" applyNumberFormat="1" applyFont="1" applyBorder="1" applyAlignment="1">
      <alignment horizontal="center" vertical="center"/>
    </xf>
    <xf numFmtId="201" fontId="45" fillId="0" borderId="76" xfId="73" applyNumberFormat="1" applyFont="1" applyBorder="1" applyAlignment="1">
      <alignment horizontal="center" vertical="center"/>
    </xf>
    <xf numFmtId="0" fontId="47" fillId="25" borderId="33" xfId="73" applyFont="1" applyFill="1" applyBorder="1" applyAlignment="1">
      <alignment horizontal="center" vertical="center" wrapText="1"/>
    </xf>
    <xf numFmtId="9" fontId="45" fillId="0" borderId="0" xfId="89" applyNumberFormat="1" applyFont="1"/>
    <xf numFmtId="10" fontId="45" fillId="27" borderId="30" xfId="95" applyNumberFormat="1" applyFont="1" applyFill="1" applyBorder="1" applyAlignment="1">
      <alignment horizontal="center" vertical="center"/>
    </xf>
    <xf numFmtId="10" fontId="54" fillId="0" borderId="0" xfId="95" applyNumberFormat="1" applyFont="1" applyAlignment="1">
      <alignment horizontal="center" vertical="center"/>
    </xf>
    <xf numFmtId="0" fontId="46" fillId="0" borderId="0" xfId="89" applyFont="1" applyAlignment="1">
      <alignment wrapText="1"/>
    </xf>
    <xf numFmtId="0" fontId="46" fillId="0" borderId="80" xfId="89" applyFont="1" applyBorder="1" applyAlignment="1">
      <alignment wrapText="1"/>
    </xf>
    <xf numFmtId="0" fontId="45" fillId="0" borderId="18" xfId="73" applyFont="1" applyBorder="1" applyAlignment="1">
      <alignment horizontal="center" vertical="center" wrapText="1"/>
    </xf>
    <xf numFmtId="0" fontId="45" fillId="0" borderId="0" xfId="128" applyFont="1" applyAlignment="1">
      <alignment horizontal="center" wrapText="1"/>
    </xf>
    <xf numFmtId="0" fontId="46" fillId="0" borderId="82" xfId="89" applyFont="1" applyBorder="1" applyAlignment="1">
      <alignment wrapText="1"/>
    </xf>
    <xf numFmtId="0" fontId="45" fillId="0" borderId="0" xfId="89" applyFont="1" applyAlignment="1">
      <alignment wrapText="1"/>
    </xf>
    <xf numFmtId="0" fontId="45" fillId="0" borderId="0" xfId="89" applyFont="1" applyAlignment="1">
      <alignment horizontal="center" vertical="center"/>
    </xf>
    <xf numFmtId="0" fontId="46" fillId="0" borderId="0" xfId="89" applyFont="1" applyAlignment="1">
      <alignment horizontal="center" vertical="center"/>
    </xf>
    <xf numFmtId="0" fontId="46" fillId="0" borderId="80" xfId="89" applyFont="1" applyBorder="1" applyAlignment="1">
      <alignment horizontal="center" vertical="center"/>
    </xf>
    <xf numFmtId="0" fontId="45" fillId="0" borderId="18" xfId="89" applyFont="1" applyBorder="1" applyAlignment="1">
      <alignment horizontal="center" vertical="center"/>
    </xf>
    <xf numFmtId="0" fontId="45" fillId="0" borderId="0" xfId="128" applyFont="1" applyAlignment="1">
      <alignment horizontal="center" vertical="center"/>
    </xf>
    <xf numFmtId="0" fontId="46" fillId="0" borderId="82" xfId="89" applyFont="1" applyBorder="1" applyAlignment="1">
      <alignment horizontal="center" vertical="center"/>
    </xf>
    <xf numFmtId="0" fontId="47" fillId="0" borderId="0" xfId="89" applyFont="1" applyAlignment="1">
      <alignment horizontal="center" vertical="center"/>
    </xf>
    <xf numFmtId="0" fontId="45" fillId="0" borderId="0" xfId="89" applyFont="1" applyAlignment="1">
      <alignment horizontal="center"/>
    </xf>
    <xf numFmtId="0" fontId="46" fillId="0" borderId="0" xfId="89" applyFont="1" applyAlignment="1">
      <alignment horizontal="center"/>
    </xf>
    <xf numFmtId="0" fontId="46" fillId="0" borderId="80" xfId="89" applyFont="1" applyBorder="1" applyAlignment="1">
      <alignment horizontal="center"/>
    </xf>
    <xf numFmtId="184" fontId="47" fillId="24" borderId="44" xfId="73" applyNumberFormat="1" applyFont="1" applyFill="1" applyBorder="1" applyAlignment="1">
      <alignment horizontal="center" vertical="center"/>
    </xf>
    <xf numFmtId="183" fontId="47" fillId="0" borderId="60" xfId="131" applyNumberFormat="1" applyFont="1" applyBorder="1" applyAlignment="1">
      <alignment horizontal="center" vertical="center"/>
    </xf>
    <xf numFmtId="183" fontId="47" fillId="0" borderId="0" xfId="131" applyNumberFormat="1" applyFont="1" applyAlignment="1">
      <alignment horizontal="center" vertical="center"/>
    </xf>
    <xf numFmtId="2" fontId="45" fillId="0" borderId="0" xfId="128" applyNumberFormat="1" applyFont="1" applyAlignment="1">
      <alignment horizontal="center"/>
    </xf>
    <xf numFmtId="178" fontId="45" fillId="0" borderId="0" xfId="129" applyNumberFormat="1" applyFont="1" applyAlignment="1">
      <alignment horizontal="center"/>
    </xf>
    <xf numFmtId="39" fontId="47" fillId="0" borderId="0" xfId="129" applyNumberFormat="1" applyFont="1" applyAlignment="1">
      <alignment horizontal="center" vertical="center"/>
    </xf>
    <xf numFmtId="0" fontId="46" fillId="0" borderId="82" xfId="89" applyFont="1" applyBorder="1" applyAlignment="1">
      <alignment horizontal="center"/>
    </xf>
    <xf numFmtId="0" fontId="45" fillId="0" borderId="64" xfId="0" applyFont="1" applyBorder="1" applyAlignment="1">
      <alignment horizontal="left" vertical="center" wrapText="1"/>
    </xf>
    <xf numFmtId="0" fontId="45" fillId="0" borderId="45" xfId="0" applyFont="1" applyBorder="1" applyAlignment="1">
      <alignment horizontal="left" vertical="center" wrapText="1"/>
    </xf>
    <xf numFmtId="0" fontId="45" fillId="0" borderId="24" xfId="0" applyFont="1" applyBorder="1" applyAlignment="1">
      <alignment horizontal="left" vertical="center" wrapText="1"/>
    </xf>
    <xf numFmtId="0" fontId="45" fillId="0" borderId="0" xfId="89" applyFont="1" applyAlignment="1">
      <alignment horizontal="left" vertical="center"/>
    </xf>
    <xf numFmtId="0" fontId="46" fillId="0" borderId="0" xfId="89" applyFont="1" applyAlignment="1">
      <alignment horizontal="left" vertical="center"/>
    </xf>
    <xf numFmtId="0" fontId="46" fillId="0" borderId="80" xfId="89" applyFont="1" applyBorder="1" applyAlignment="1">
      <alignment horizontal="left" vertical="center"/>
    </xf>
    <xf numFmtId="0" fontId="45" fillId="0" borderId="0" xfId="128" applyFont="1" applyAlignment="1">
      <alignment horizontal="left" vertical="center"/>
    </xf>
    <xf numFmtId="182" fontId="46" fillId="0" borderId="82" xfId="34" applyNumberFormat="1" applyFont="1" applyBorder="1" applyAlignment="1">
      <alignment horizontal="left" vertical="center"/>
    </xf>
    <xf numFmtId="0" fontId="39" fillId="25" borderId="18" xfId="73" applyFont="1" applyFill="1" applyBorder="1" applyAlignment="1">
      <alignment horizontal="center" vertical="center" wrapText="1"/>
    </xf>
    <xf numFmtId="44" fontId="39" fillId="25" borderId="18" xfId="257" applyFont="1" applyFill="1" applyBorder="1" applyAlignment="1">
      <alignment horizontal="center" vertical="center" wrapText="1"/>
    </xf>
    <xf numFmtId="44" fontId="39" fillId="25" borderId="30" xfId="257" applyFont="1" applyFill="1" applyBorder="1" applyAlignment="1">
      <alignment horizontal="center" vertical="center" wrapText="1"/>
    </xf>
    <xf numFmtId="0" fontId="45" fillId="26" borderId="72" xfId="89" applyFont="1" applyFill="1" applyBorder="1" applyAlignment="1">
      <alignment horizontal="center" wrapText="1"/>
    </xf>
    <xf numFmtId="0" fontId="45" fillId="26" borderId="55" xfId="89" applyFont="1" applyFill="1" applyBorder="1" applyAlignment="1">
      <alignment horizontal="center" wrapText="1"/>
    </xf>
    <xf numFmtId="0" fontId="45" fillId="26" borderId="71" xfId="89" applyFont="1" applyFill="1" applyBorder="1" applyAlignment="1">
      <alignment horizontal="center" wrapText="1"/>
    </xf>
    <xf numFmtId="0" fontId="47" fillId="24" borderId="11" xfId="73" applyFont="1" applyFill="1" applyBorder="1" applyAlignment="1">
      <alignment horizontal="left" vertical="center"/>
    </xf>
    <xf numFmtId="0" fontId="47" fillId="24" borderId="0" xfId="73" applyFont="1" applyFill="1" applyAlignment="1">
      <alignment horizontal="left" vertical="center"/>
    </xf>
    <xf numFmtId="0" fontId="47" fillId="24" borderId="12" xfId="73" applyFont="1" applyFill="1" applyBorder="1" applyAlignment="1">
      <alignment horizontal="left" vertical="center"/>
    </xf>
    <xf numFmtId="0" fontId="47" fillId="25" borderId="33" xfId="73" applyFont="1" applyFill="1" applyBorder="1" applyAlignment="1">
      <alignment horizontal="center" vertical="center" wrapText="1"/>
    </xf>
    <xf numFmtId="0" fontId="47" fillId="25" borderId="18" xfId="73" applyFont="1" applyFill="1" applyBorder="1" applyAlignment="1">
      <alignment horizontal="center" vertical="center" wrapText="1"/>
    </xf>
    <xf numFmtId="0" fontId="47" fillId="25" borderId="18" xfId="73" applyFont="1" applyFill="1" applyBorder="1" applyAlignment="1">
      <alignment horizontal="left" vertical="center" wrapText="1"/>
    </xf>
    <xf numFmtId="4" fontId="47" fillId="25" borderId="18" xfId="73" applyNumberFormat="1" applyFont="1" applyFill="1" applyBorder="1" applyAlignment="1">
      <alignment horizontal="center" vertical="center" wrapText="1"/>
    </xf>
    <xf numFmtId="4" fontId="47" fillId="25" borderId="30" xfId="73" applyNumberFormat="1" applyFont="1" applyFill="1" applyBorder="1" applyAlignment="1">
      <alignment horizontal="center" vertical="center" wrapText="1"/>
    </xf>
    <xf numFmtId="0" fontId="45" fillId="0" borderId="0" xfId="89" applyFont="1" applyAlignment="1">
      <alignment horizontal="left"/>
    </xf>
    <xf numFmtId="0" fontId="45" fillId="25" borderId="76" xfId="130" applyFont="1" applyFill="1" applyBorder="1" applyAlignment="1">
      <alignment horizontal="center" vertical="center" wrapText="1"/>
    </xf>
    <xf numFmtId="0" fontId="45" fillId="25" borderId="75" xfId="130" applyFont="1" applyFill="1" applyBorder="1" applyAlignment="1">
      <alignment horizontal="center" vertical="center" wrapText="1"/>
    </xf>
    <xf numFmtId="0" fontId="45" fillId="26" borderId="33" xfId="130" applyFont="1" applyFill="1" applyBorder="1" applyAlignment="1">
      <alignment vertical="center" wrapText="1"/>
    </xf>
    <xf numFmtId="0" fontId="45" fillId="26" borderId="18" xfId="130" applyFont="1" applyFill="1" applyBorder="1" applyAlignment="1">
      <alignment vertical="center" wrapText="1"/>
    </xf>
    <xf numFmtId="0" fontId="47" fillId="26" borderId="18" xfId="130" applyFont="1" applyFill="1" applyBorder="1" applyAlignment="1">
      <alignment horizontal="center" vertical="center" wrapText="1"/>
    </xf>
    <xf numFmtId="0" fontId="47" fillId="26" borderId="18" xfId="130" applyFont="1" applyFill="1" applyBorder="1" applyAlignment="1">
      <alignment horizontal="center" vertical="center"/>
    </xf>
    <xf numFmtId="3" fontId="47" fillId="26" borderId="18" xfId="130" applyNumberFormat="1" applyFont="1" applyFill="1" applyBorder="1" applyAlignment="1">
      <alignment horizontal="center" vertical="center" wrapText="1"/>
    </xf>
    <xf numFmtId="3" fontId="47" fillId="26" borderId="18" xfId="130" applyNumberFormat="1" applyFont="1" applyFill="1" applyBorder="1" applyAlignment="1">
      <alignment horizontal="center" vertical="center"/>
    </xf>
    <xf numFmtId="3" fontId="47" fillId="26" borderId="25" xfId="130" applyNumberFormat="1" applyFont="1" applyFill="1" applyBorder="1" applyAlignment="1">
      <alignment horizontal="center" vertical="center" wrapText="1"/>
    </xf>
    <xf numFmtId="0" fontId="45" fillId="0" borderId="16" xfId="79" applyFont="1" applyBorder="1" applyAlignment="1">
      <alignment horizontal="center" vertical="center"/>
    </xf>
    <xf numFmtId="0" fontId="45" fillId="0" borderId="26" xfId="79" applyFont="1" applyBorder="1" applyAlignment="1">
      <alignment horizontal="center" vertical="center"/>
    </xf>
    <xf numFmtId="0" fontId="47" fillId="0" borderId="0" xfId="130" applyFont="1" applyAlignment="1">
      <alignment horizontal="center" vertical="center"/>
    </xf>
    <xf numFmtId="0" fontId="47" fillId="0" borderId="14" xfId="130" applyFont="1" applyBorder="1" applyAlignment="1">
      <alignment horizontal="center"/>
    </xf>
    <xf numFmtId="0" fontId="45" fillId="27" borderId="32" xfId="89" applyFont="1" applyFill="1" applyBorder="1" applyAlignment="1">
      <alignment horizontal="left" wrapText="1"/>
    </xf>
    <xf numFmtId="0" fontId="45" fillId="27" borderId="29" xfId="89" applyFont="1" applyFill="1" applyBorder="1" applyAlignment="1">
      <alignment horizontal="left" wrapText="1"/>
    </xf>
    <xf numFmtId="0" fontId="45" fillId="27" borderId="35" xfId="89" applyFont="1" applyFill="1" applyBorder="1" applyAlignment="1">
      <alignment horizontal="left" wrapText="1"/>
    </xf>
    <xf numFmtId="0" fontId="45" fillId="27" borderId="48" xfId="89" applyFont="1" applyFill="1" applyBorder="1" applyAlignment="1">
      <alignment horizontal="left" wrapText="1"/>
    </xf>
    <xf numFmtId="0" fontId="45" fillId="27" borderId="20" xfId="89" applyFont="1" applyFill="1" applyBorder="1" applyAlignment="1">
      <alignment horizontal="left" wrapText="1"/>
    </xf>
    <xf numFmtId="0" fontId="45" fillId="27" borderId="42" xfId="89" applyFont="1" applyFill="1" applyBorder="1" applyAlignment="1">
      <alignment horizontal="left" wrapText="1"/>
    </xf>
    <xf numFmtId="0" fontId="49" fillId="24" borderId="41" xfId="73" applyFont="1" applyFill="1" applyBorder="1" applyAlignment="1">
      <alignment horizontal="right" vertical="center"/>
    </xf>
    <xf numFmtId="0" fontId="49" fillId="24" borderId="43" xfId="73" applyFont="1" applyFill="1" applyBorder="1" applyAlignment="1">
      <alignment horizontal="right" vertical="center"/>
    </xf>
    <xf numFmtId="0" fontId="49" fillId="24" borderId="52" xfId="73" applyFont="1" applyFill="1" applyBorder="1" applyAlignment="1">
      <alignment horizontal="right" vertical="center"/>
    </xf>
    <xf numFmtId="49" fontId="47" fillId="0" borderId="41" xfId="131" applyNumberFormat="1" applyFont="1" applyBorder="1" applyAlignment="1">
      <alignment horizontal="right" vertical="center"/>
    </xf>
    <xf numFmtId="49" fontId="47" fillId="0" borderId="43" xfId="131" applyNumberFormat="1" applyFont="1" applyBorder="1" applyAlignment="1">
      <alignment horizontal="right" vertical="center"/>
    </xf>
    <xf numFmtId="49" fontId="47" fillId="0" borderId="44" xfId="131" applyNumberFormat="1" applyFont="1" applyBorder="1" applyAlignment="1">
      <alignment horizontal="right" vertical="center"/>
    </xf>
    <xf numFmtId="0" fontId="47" fillId="0" borderId="58" xfId="128" applyFont="1" applyBorder="1" applyAlignment="1">
      <alignment horizontal="right" vertical="center"/>
    </xf>
    <xf numFmtId="0" fontId="47" fillId="0" borderId="78" xfId="128" applyFont="1" applyBorder="1" applyAlignment="1">
      <alignment horizontal="right" vertical="center"/>
    </xf>
    <xf numFmtId="0" fontId="47" fillId="24" borderId="18" xfId="73" applyFont="1" applyFill="1" applyBorder="1" applyAlignment="1">
      <alignment horizontal="left" vertical="center"/>
    </xf>
    <xf numFmtId="0" fontId="49" fillId="24" borderId="44" xfId="73" applyFont="1" applyFill="1" applyBorder="1" applyAlignment="1">
      <alignment horizontal="right" vertical="center"/>
    </xf>
    <xf numFmtId="0" fontId="47" fillId="0" borderId="0" xfId="130" applyFont="1" applyAlignment="1">
      <alignment horizontal="center"/>
    </xf>
    <xf numFmtId="0" fontId="47" fillId="0" borderId="0" xfId="130" applyFont="1" applyAlignment="1">
      <alignment horizontal="center" vertical="top"/>
    </xf>
    <xf numFmtId="0" fontId="45" fillId="25" borderId="20" xfId="130" applyFont="1" applyFill="1" applyBorder="1" applyAlignment="1">
      <alignment horizontal="center" vertical="center" wrapText="1"/>
    </xf>
    <xf numFmtId="0" fontId="45" fillId="25" borderId="42" xfId="130" applyFont="1" applyFill="1" applyBorder="1" applyAlignment="1">
      <alignment horizontal="center" vertical="center" wrapText="1"/>
    </xf>
    <xf numFmtId="0" fontId="45" fillId="27" borderId="18" xfId="89" applyFont="1" applyFill="1" applyBorder="1" applyAlignment="1">
      <alignment horizontal="left" vertical="center" wrapText="1"/>
    </xf>
    <xf numFmtId="0" fontId="45" fillId="26" borderId="18" xfId="89" applyFont="1" applyFill="1" applyBorder="1" applyAlignment="1">
      <alignment horizontal="center" vertical="center" wrapText="1"/>
    </xf>
    <xf numFmtId="0" fontId="47" fillId="0" borderId="41" xfId="128" applyFont="1" applyBorder="1" applyAlignment="1">
      <alignment horizontal="right" vertical="center"/>
    </xf>
    <xf numFmtId="0" fontId="47" fillId="0" borderId="43" xfId="128" applyFont="1" applyBorder="1" applyAlignment="1">
      <alignment horizontal="right" vertical="center"/>
    </xf>
    <xf numFmtId="0" fontId="47" fillId="0" borderId="44" xfId="128" applyFont="1" applyBorder="1" applyAlignment="1">
      <alignment horizontal="right" vertical="center"/>
    </xf>
    <xf numFmtId="0" fontId="49" fillId="24" borderId="27" xfId="73" applyFont="1" applyFill="1" applyBorder="1" applyAlignment="1">
      <alignment horizontal="right" vertical="center"/>
    </xf>
    <xf numFmtId="0" fontId="49" fillId="24" borderId="31" xfId="73" applyFont="1" applyFill="1" applyBorder="1" applyAlignment="1">
      <alignment horizontal="right" vertical="center"/>
    </xf>
    <xf numFmtId="0" fontId="39" fillId="0" borderId="0" xfId="0" applyFont="1" applyAlignment="1">
      <alignment horizontal="left"/>
    </xf>
    <xf numFmtId="0" fontId="39" fillId="27" borderId="18" xfId="0" applyFont="1" applyFill="1" applyBorder="1" applyAlignment="1">
      <alignment horizontal="center" vertical="center" wrapText="1"/>
    </xf>
    <xf numFmtId="0" fontId="39" fillId="0" borderId="76" xfId="255" applyFont="1" applyBorder="1" applyAlignment="1">
      <alignment horizontal="center" vertical="center"/>
    </xf>
    <xf numFmtId="0" fontId="39" fillId="0" borderId="49" xfId="255" applyFont="1" applyBorder="1" applyAlignment="1">
      <alignment horizontal="center" vertical="center"/>
    </xf>
    <xf numFmtId="0" fontId="41" fillId="0" borderId="74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41" fillId="0" borderId="45" xfId="0" applyFont="1" applyBorder="1" applyAlignment="1">
      <alignment horizontal="center"/>
    </xf>
    <xf numFmtId="0" fontId="41" fillId="0" borderId="74" xfId="0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0" fontId="41" fillId="0" borderId="45" xfId="0" applyFont="1" applyBorder="1" applyAlignment="1">
      <alignment horizontal="center" vertical="center" wrapText="1"/>
    </xf>
    <xf numFmtId="0" fontId="41" fillId="0" borderId="77" xfId="0" applyFont="1" applyBorder="1" applyAlignment="1">
      <alignment horizontal="center"/>
    </xf>
    <xf numFmtId="0" fontId="41" fillId="0" borderId="58" xfId="0" applyFont="1" applyBorder="1" applyAlignment="1">
      <alignment horizontal="center"/>
    </xf>
    <xf numFmtId="0" fontId="41" fillId="0" borderId="78" xfId="0" applyFont="1" applyBorder="1" applyAlignment="1">
      <alignment horizontal="center"/>
    </xf>
    <xf numFmtId="0" fontId="39" fillId="0" borderId="25" xfId="0" applyFont="1" applyBorder="1" applyAlignment="1">
      <alignment horizontal="center" vertical="center"/>
    </xf>
    <xf numFmtId="0" fontId="40" fillId="0" borderId="79" xfId="256" applyFont="1" applyBorder="1" applyAlignment="1" applyProtection="1">
      <alignment horizontal="center"/>
    </xf>
    <xf numFmtId="0" fontId="40" fillId="0" borderId="51" xfId="256" applyFont="1" applyBorder="1" applyAlignment="1" applyProtection="1">
      <alignment horizontal="center"/>
    </xf>
    <xf numFmtId="0" fontId="42" fillId="24" borderId="67" xfId="0" applyFont="1" applyFill="1" applyBorder="1" applyAlignment="1">
      <alignment horizontal="center"/>
    </xf>
    <xf numFmtId="0" fontId="42" fillId="24" borderId="66" xfId="0" applyFont="1" applyFill="1" applyBorder="1" applyAlignment="1">
      <alignment horizontal="center"/>
    </xf>
    <xf numFmtId="0" fontId="42" fillId="24" borderId="46" xfId="0" applyFont="1" applyFill="1" applyBorder="1" applyAlignment="1">
      <alignment horizontal="center"/>
    </xf>
    <xf numFmtId="0" fontId="42" fillId="24" borderId="17" xfId="0" applyFont="1" applyFill="1" applyBorder="1" applyAlignment="1">
      <alignment horizontal="center"/>
    </xf>
    <xf numFmtId="0" fontId="39" fillId="24" borderId="27" xfId="0" applyFont="1" applyFill="1" applyBorder="1" applyAlignment="1">
      <alignment horizontal="center" vertical="center"/>
    </xf>
    <xf numFmtId="0" fontId="39" fillId="24" borderId="31" xfId="0" applyFont="1" applyFill="1" applyBorder="1" applyAlignment="1">
      <alignment horizontal="center" vertical="center"/>
    </xf>
    <xf numFmtId="0" fontId="39" fillId="24" borderId="69" xfId="0" applyFont="1" applyFill="1" applyBorder="1" applyAlignment="1">
      <alignment horizontal="center" vertical="center"/>
    </xf>
    <xf numFmtId="0" fontId="41" fillId="0" borderId="59" xfId="0" applyFont="1" applyBorder="1" applyAlignment="1">
      <alignment horizontal="left" vertical="center"/>
    </xf>
    <xf numFmtId="0" fontId="41" fillId="0" borderId="58" xfId="0" applyFont="1" applyBorder="1" applyAlignment="1">
      <alignment horizontal="left" vertical="center"/>
    </xf>
    <xf numFmtId="0" fontId="41" fillId="0" borderId="57" xfId="0" applyFont="1" applyBorder="1" applyAlignment="1">
      <alignment horizontal="left" vertical="center"/>
    </xf>
    <xf numFmtId="0" fontId="41" fillId="0" borderId="11" xfId="0" applyFont="1" applyBorder="1" applyAlignment="1">
      <alignment horizontal="left" vertical="center"/>
    </xf>
    <xf numFmtId="0" fontId="41" fillId="0" borderId="0" xfId="0" applyFont="1" applyAlignment="1">
      <alignment horizontal="left" vertical="center"/>
    </xf>
    <xf numFmtId="0" fontId="41" fillId="0" borderId="12" xfId="0" applyFont="1" applyBorder="1" applyAlignment="1">
      <alignment horizontal="left" vertical="center"/>
    </xf>
    <xf numFmtId="0" fontId="41" fillId="0" borderId="13" xfId="0" applyFont="1" applyBorder="1" applyAlignment="1">
      <alignment horizontal="left" vertical="center"/>
    </xf>
    <xf numFmtId="0" fontId="41" fillId="0" borderId="14" xfId="0" applyFont="1" applyBorder="1" applyAlignment="1">
      <alignment horizontal="left" vertical="center"/>
    </xf>
    <xf numFmtId="0" fontId="41" fillId="0" borderId="15" xfId="0" applyFont="1" applyBorder="1" applyAlignment="1">
      <alignment horizontal="left" vertical="center"/>
    </xf>
    <xf numFmtId="0" fontId="42" fillId="24" borderId="34" xfId="0" applyFont="1" applyFill="1" applyBorder="1" applyAlignment="1">
      <alignment horizontal="center" vertical="center" wrapText="1"/>
    </xf>
    <xf numFmtId="0" fontId="42" fillId="24" borderId="16" xfId="0" applyFont="1" applyFill="1" applyBorder="1" applyAlignment="1">
      <alignment horizontal="center" vertical="center" wrapText="1"/>
    </xf>
    <xf numFmtId="0" fontId="42" fillId="24" borderId="26" xfId="0" applyFont="1" applyFill="1" applyBorder="1" applyAlignment="1">
      <alignment horizontal="center" vertical="center" wrapText="1"/>
    </xf>
    <xf numFmtId="0" fontId="42" fillId="24" borderId="34" xfId="0" applyFont="1" applyFill="1" applyBorder="1" applyAlignment="1">
      <alignment horizontal="center" vertical="center"/>
    </xf>
    <xf numFmtId="0" fontId="42" fillId="24" borderId="26" xfId="0" applyFont="1" applyFill="1" applyBorder="1" applyAlignment="1">
      <alignment horizontal="center" vertical="center"/>
    </xf>
    <xf numFmtId="0" fontId="41" fillId="0" borderId="59" xfId="0" applyFont="1" applyBorder="1" applyAlignment="1" applyProtection="1">
      <alignment horizontal="center"/>
      <protection locked="0"/>
    </xf>
    <xf numFmtId="0" fontId="41" fillId="0" borderId="58" xfId="0" applyFont="1" applyBorder="1" applyAlignment="1" applyProtection="1">
      <alignment horizontal="center"/>
      <protection locked="0"/>
    </xf>
    <xf numFmtId="0" fontId="41" fillId="0" borderId="57" xfId="0" applyFont="1" applyBorder="1" applyAlignment="1" applyProtection="1">
      <alignment horizontal="center"/>
      <protection locked="0"/>
    </xf>
    <xf numFmtId="0" fontId="39" fillId="0" borderId="21" xfId="0" applyFont="1" applyBorder="1"/>
    <xf numFmtId="0" fontId="39" fillId="0" borderId="22" xfId="0" applyFont="1" applyBorder="1"/>
    <xf numFmtId="0" fontId="39" fillId="0" borderId="23" xfId="0" applyFont="1" applyBorder="1"/>
    <xf numFmtId="0" fontId="39" fillId="0" borderId="19" xfId="0" applyFont="1" applyBorder="1"/>
    <xf numFmtId="0" fontId="39" fillId="0" borderId="19" xfId="0" applyFont="1" applyBorder="1" applyAlignment="1">
      <alignment horizontal="center"/>
    </xf>
    <xf numFmtId="0" fontId="39" fillId="0" borderId="23" xfId="0" applyFont="1" applyBorder="1" applyAlignment="1">
      <alignment horizontal="center"/>
    </xf>
    <xf numFmtId="0" fontId="42" fillId="24" borderId="34" xfId="0" applyFont="1" applyFill="1" applyBorder="1" applyAlignment="1">
      <alignment horizontal="center"/>
    </xf>
    <xf numFmtId="0" fontId="43" fillId="24" borderId="16" xfId="0" applyFont="1" applyFill="1" applyBorder="1" applyAlignment="1">
      <alignment horizontal="center"/>
    </xf>
    <xf numFmtId="0" fontId="43" fillId="24" borderId="17" xfId="0" applyFont="1" applyFill="1" applyBorder="1" applyAlignment="1">
      <alignment horizontal="center"/>
    </xf>
    <xf numFmtId="0" fontId="39" fillId="0" borderId="75" xfId="255" applyFont="1" applyBorder="1" applyAlignment="1">
      <alignment horizontal="center" vertical="center"/>
    </xf>
    <xf numFmtId="0" fontId="39" fillId="0" borderId="50" xfId="255" applyFont="1" applyBorder="1" applyAlignment="1">
      <alignment horizontal="center" vertical="center"/>
    </xf>
    <xf numFmtId="0" fontId="39" fillId="0" borderId="77" xfId="255" applyFont="1" applyBorder="1" applyAlignment="1">
      <alignment horizontal="center" vertical="center"/>
    </xf>
    <xf numFmtId="0" fontId="39" fillId="0" borderId="58" xfId="255" applyFont="1" applyBorder="1" applyAlignment="1">
      <alignment horizontal="center" vertical="center"/>
    </xf>
    <xf numFmtId="0" fontId="39" fillId="0" borderId="57" xfId="255" applyFont="1" applyBorder="1" applyAlignment="1">
      <alignment horizontal="center" vertical="center"/>
    </xf>
    <xf numFmtId="0" fontId="39" fillId="0" borderId="67" xfId="255" applyFont="1" applyBorder="1" applyAlignment="1">
      <alignment horizontal="center" vertical="center"/>
    </xf>
    <xf numFmtId="0" fontId="39" fillId="0" borderId="55" xfId="255" applyFont="1" applyBorder="1" applyAlignment="1">
      <alignment horizontal="center" vertical="center"/>
    </xf>
    <xf numFmtId="0" fontId="39" fillId="0" borderId="71" xfId="255" applyFont="1" applyBorder="1" applyAlignment="1">
      <alignment horizontal="center" vertical="center"/>
    </xf>
    <xf numFmtId="0" fontId="39" fillId="0" borderId="65" xfId="255" applyFont="1" applyBorder="1" applyAlignment="1">
      <alignment horizontal="center" vertical="center"/>
    </xf>
    <xf numFmtId="0" fontId="39" fillId="0" borderId="54" xfId="255" applyFont="1" applyBorder="1" applyAlignment="1">
      <alignment horizontal="center" vertical="center"/>
    </xf>
    <xf numFmtId="0" fontId="39" fillId="0" borderId="73" xfId="255" applyFont="1" applyBorder="1" applyAlignment="1">
      <alignment horizontal="center" vertical="center"/>
    </xf>
    <xf numFmtId="0" fontId="39" fillId="0" borderId="67" xfId="0" applyFont="1" applyBorder="1" applyAlignment="1">
      <alignment horizontal="center" vertical="center"/>
    </xf>
    <xf numFmtId="0" fontId="39" fillId="0" borderId="55" xfId="0" applyFont="1" applyBorder="1" applyAlignment="1">
      <alignment horizontal="center" vertical="center"/>
    </xf>
    <xf numFmtId="0" fontId="39" fillId="0" borderId="71" xfId="0" applyFont="1" applyBorder="1" applyAlignment="1">
      <alignment horizontal="center" vertical="center"/>
    </xf>
    <xf numFmtId="0" fontId="39" fillId="0" borderId="27" xfId="0" applyFont="1" applyBorder="1"/>
    <xf numFmtId="0" fontId="39" fillId="0" borderId="31" xfId="0" applyFont="1" applyBorder="1"/>
    <xf numFmtId="0" fontId="39" fillId="0" borderId="28" xfId="0" applyFont="1" applyBorder="1"/>
    <xf numFmtId="0" fontId="39" fillId="0" borderId="61" xfId="0" applyFont="1" applyBorder="1" applyAlignment="1">
      <alignment horizontal="center"/>
    </xf>
    <xf numFmtId="0" fontId="39" fillId="0" borderId="28" xfId="0" applyFont="1" applyBorder="1" applyAlignment="1">
      <alignment horizontal="center"/>
    </xf>
    <xf numFmtId="172" fontId="39" fillId="0" borderId="19" xfId="34" applyFont="1" applyBorder="1" applyAlignment="1">
      <alignment horizontal="center"/>
    </xf>
    <xf numFmtId="172" fontId="39" fillId="0" borderId="23" xfId="34" applyFont="1" applyBorder="1" applyAlignment="1">
      <alignment horizontal="center"/>
    </xf>
    <xf numFmtId="0" fontId="39" fillId="0" borderId="61" xfId="0" applyFont="1" applyBorder="1"/>
    <xf numFmtId="2" fontId="39" fillId="0" borderId="61" xfId="0" applyNumberFormat="1" applyFont="1" applyBorder="1" applyAlignment="1">
      <alignment horizontal="center"/>
    </xf>
    <xf numFmtId="2" fontId="39" fillId="0" borderId="28" xfId="0" applyNumberFormat="1" applyFont="1" applyBorder="1" applyAlignment="1">
      <alignment horizontal="center"/>
    </xf>
    <xf numFmtId="0" fontId="41" fillId="0" borderId="41" xfId="0" applyFont="1" applyBorder="1" applyAlignment="1">
      <alignment horizontal="right"/>
    </xf>
    <xf numFmtId="0" fontId="41" fillId="0" borderId="43" xfId="0" applyFont="1" applyBorder="1" applyAlignment="1">
      <alignment horizontal="right"/>
    </xf>
    <xf numFmtId="0" fontId="41" fillId="0" borderId="44" xfId="0" applyFont="1" applyBorder="1" applyAlignment="1">
      <alignment horizontal="right"/>
    </xf>
    <xf numFmtId="0" fontId="42" fillId="24" borderId="16" xfId="0" applyFont="1" applyFill="1" applyBorder="1" applyAlignment="1">
      <alignment horizontal="center"/>
    </xf>
    <xf numFmtId="0" fontId="42" fillId="24" borderId="41" xfId="0" applyFont="1" applyFill="1" applyBorder="1" applyAlignment="1">
      <alignment horizontal="right"/>
    </xf>
    <xf numFmtId="0" fontId="42" fillId="24" borderId="43" xfId="0" applyFont="1" applyFill="1" applyBorder="1" applyAlignment="1">
      <alignment horizontal="right"/>
    </xf>
    <xf numFmtId="0" fontId="42" fillId="24" borderId="44" xfId="0" applyFont="1" applyFill="1" applyBorder="1" applyAlignment="1">
      <alignment horizontal="right"/>
    </xf>
    <xf numFmtId="0" fontId="42" fillId="24" borderId="46" xfId="0" applyFont="1" applyFill="1" applyBorder="1" applyAlignment="1">
      <alignment horizontal="center" wrapText="1"/>
    </xf>
    <xf numFmtId="0" fontId="42" fillId="24" borderId="17" xfId="0" applyFont="1" applyFill="1" applyBorder="1" applyAlignment="1">
      <alignment horizontal="center" wrapText="1"/>
    </xf>
    <xf numFmtId="2" fontId="39" fillId="0" borderId="19" xfId="0" applyNumberFormat="1" applyFont="1" applyBorder="1" applyAlignment="1">
      <alignment horizontal="center"/>
    </xf>
    <xf numFmtId="2" fontId="39" fillId="0" borderId="23" xfId="0" applyNumberFormat="1" applyFont="1" applyBorder="1" applyAlignment="1">
      <alignment horizontal="center"/>
    </xf>
    <xf numFmtId="2" fontId="39" fillId="0" borderId="19" xfId="0" applyNumberFormat="1" applyFont="1" applyBorder="1" applyAlignment="1">
      <alignment horizontal="center" wrapText="1"/>
    </xf>
    <xf numFmtId="2" fontId="39" fillId="0" borderId="23" xfId="0" applyNumberFormat="1" applyFont="1" applyBorder="1" applyAlignment="1">
      <alignment horizontal="center" wrapText="1"/>
    </xf>
    <xf numFmtId="0" fontId="39" fillId="0" borderId="0" xfId="0" applyFont="1" applyAlignment="1">
      <alignment horizontal="right"/>
    </xf>
    <xf numFmtId="0" fontId="39" fillId="0" borderId="12" xfId="0" applyFont="1" applyBorder="1" applyAlignment="1">
      <alignment horizontal="right"/>
    </xf>
    <xf numFmtId="0" fontId="39" fillId="0" borderId="14" xfId="0" applyFont="1" applyBorder="1" applyAlignment="1">
      <alignment horizontal="right"/>
    </xf>
    <xf numFmtId="0" fontId="39" fillId="0" borderId="15" xfId="0" applyFont="1" applyBorder="1" applyAlignment="1">
      <alignment horizontal="right"/>
    </xf>
    <xf numFmtId="0" fontId="39" fillId="0" borderId="13" xfId="0" applyFont="1" applyBorder="1" applyAlignment="1">
      <alignment horizontal="left"/>
    </xf>
    <xf numFmtId="0" fontId="39" fillId="0" borderId="14" xfId="0" applyFont="1" applyBorder="1" applyAlignment="1">
      <alignment horizontal="left"/>
    </xf>
    <xf numFmtId="0" fontId="41" fillId="0" borderId="11" xfId="0" applyFont="1" applyBorder="1" applyAlignment="1">
      <alignment horizontal="right" vertical="center"/>
    </xf>
    <xf numFmtId="0" fontId="41" fillId="0" borderId="0" xfId="0" applyFont="1" applyAlignment="1">
      <alignment horizontal="right" vertical="center"/>
    </xf>
    <xf numFmtId="0" fontId="41" fillId="0" borderId="11" xfId="0" applyFont="1" applyBorder="1" applyAlignment="1">
      <alignment vertical="center" wrapText="1"/>
    </xf>
    <xf numFmtId="0" fontId="41" fillId="0" borderId="0" xfId="0" applyFont="1" applyAlignment="1">
      <alignment vertical="center" wrapText="1"/>
    </xf>
    <xf numFmtId="0" fontId="41" fillId="0" borderId="12" xfId="0" applyFont="1" applyBorder="1" applyAlignment="1">
      <alignment vertical="center" wrapText="1"/>
    </xf>
    <xf numFmtId="0" fontId="39" fillId="0" borderId="21" xfId="0" applyFont="1" applyBorder="1" applyAlignment="1">
      <alignment horizontal="center"/>
    </xf>
    <xf numFmtId="0" fontId="39" fillId="0" borderId="22" xfId="0" applyFont="1" applyBorder="1" applyAlignment="1">
      <alignment horizontal="center"/>
    </xf>
    <xf numFmtId="0" fontId="39" fillId="0" borderId="56" xfId="0" applyFont="1" applyBorder="1" applyAlignment="1">
      <alignment horizontal="center"/>
    </xf>
    <xf numFmtId="43" fontId="39" fillId="0" borderId="19" xfId="34" applyNumberFormat="1" applyFont="1" applyBorder="1" applyAlignment="1">
      <alignment horizontal="center"/>
    </xf>
    <xf numFmtId="43" fontId="39" fillId="0" borderId="23" xfId="34" applyNumberFormat="1" applyFont="1" applyBorder="1" applyAlignment="1">
      <alignment horizontal="center"/>
    </xf>
    <xf numFmtId="43" fontId="39" fillId="0" borderId="61" xfId="34" applyNumberFormat="1" applyFont="1" applyBorder="1" applyAlignment="1">
      <alignment horizontal="center"/>
    </xf>
    <xf numFmtId="43" fontId="39" fillId="0" borderId="28" xfId="34" applyNumberFormat="1" applyFont="1" applyBorder="1" applyAlignment="1">
      <alignment horizontal="center"/>
    </xf>
    <xf numFmtId="0" fontId="41" fillId="0" borderId="11" xfId="0" applyFont="1" applyBorder="1" applyAlignment="1">
      <alignment wrapText="1"/>
    </xf>
    <xf numFmtId="0" fontId="41" fillId="0" borderId="0" xfId="0" applyFont="1" applyAlignment="1">
      <alignment wrapText="1"/>
    </xf>
    <xf numFmtId="0" fontId="41" fillId="0" borderId="12" xfId="0" applyFont="1" applyBorder="1" applyAlignment="1">
      <alignment wrapText="1"/>
    </xf>
    <xf numFmtId="0" fontId="41" fillId="25" borderId="54" xfId="130" applyFont="1" applyFill="1" applyBorder="1" applyAlignment="1">
      <alignment horizontal="center" vertical="top" wrapText="1"/>
    </xf>
  </cellXfs>
  <cellStyles count="258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" xfId="256" builtinId="8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" xfId="257" builtinId="4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modelo ACTA OBRA y MODIFICACION" xfId="255" xr:uid="{00000000-0005-0000-0000-0000CE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theme" Target="theme/theme1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24" Type="http://schemas.openxmlformats.org/officeDocument/2006/relationships/customXml" Target="../customXml/item3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styles" Target="styles.xml"/><Relationship Id="rId44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calcChain" Target="calcChain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1915948</xdr:colOff>
      <xdr:row>110</xdr:row>
      <xdr:rowOff>426982</xdr:rowOff>
    </xdr:from>
    <xdr:to>
      <xdr:col>4</xdr:col>
      <xdr:colOff>3258973</xdr:colOff>
      <xdr:row>110</xdr:row>
      <xdr:rowOff>1646182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2A8535C-FD17-895C-9019-E22CC162CB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86551" y="45446292"/>
          <a:ext cx="1343025" cy="1219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Users/TRAMO%20III/Desktop/Nueva%20carpeta/Documents%20and%20Settings/Adolfo%20Leon/Mis%20documentos/Mis%20documentos/ACTA%20No%2040/ACTA%20No36/CONSORCIO%20acta%20No35/Mis%20documentos/WINDOWS/TEMP/RELACI~1.XLS" TargetMode="External"/><Relationship Id="rId1" Type="http://schemas.openxmlformats.org/officeDocument/2006/relationships/externalLinkPath" Target="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Users/TRAMO%20III/Desktop/Nueva%20carpeta/Users/Subtecnica.PROCOPAL/Documents/MVM/DEVIMED%20S.A/San%20Vicente/HLOPEZA/GERONA/CANTIDADES%20REPOSICION/SUBCIRCUITO%207/REDES7.xls" TargetMode="External"/><Relationship Id="rId1" Type="http://schemas.openxmlformats.org/officeDocument/2006/relationships/externalLinkPath" Target="/Users/TRAMO%20III/Desktop/Nueva%20carpeta/Users/Subtecnica.PROCOPAL/Documents/MVM/DEVIMED%20S.A/San%20Vicente/HLOPEZA/GERONA/CANTIDADES%20REPOSICION/SUBCIRCUITO%207/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K112"/>
  <sheetViews>
    <sheetView showGridLines="0" topLeftCell="A106" zoomScale="85" zoomScaleNormal="85" zoomScaleSheetLayoutView="100" zoomScalePageLayoutView="55" workbookViewId="0">
      <selection activeCell="I106" sqref="I106:I108"/>
    </sheetView>
  </sheetViews>
  <sheetFormatPr baseColWidth="10" defaultColWidth="11.42578125" defaultRowHeight="14.25"/>
  <cols>
    <col min="1" max="2" width="3.42578125" style="111" customWidth="1"/>
    <col min="3" max="3" width="5.140625" style="111" customWidth="1"/>
    <col min="4" max="4" width="54.85546875" style="111" bestFit="1" customWidth="1"/>
    <col min="5" max="5" width="73.28515625" style="111" customWidth="1"/>
    <col min="6" max="6" width="9.7109375" style="111" bestFit="1" customWidth="1"/>
    <col min="7" max="7" width="18.85546875" style="111" customWidth="1"/>
    <col min="8" max="8" width="23.85546875" style="111" customWidth="1"/>
    <col min="9" max="9" width="30" style="111" customWidth="1"/>
    <col min="10" max="10" width="3.28515625" style="111" customWidth="1"/>
    <col min="11" max="11" width="2.7109375" style="111" customWidth="1"/>
    <col min="12" max="16384" width="11.42578125" style="111"/>
  </cols>
  <sheetData>
    <row r="1" spans="1:11">
      <c r="B1" s="214" t="s">
        <v>0</v>
      </c>
      <c r="C1" s="214"/>
      <c r="D1" s="214"/>
      <c r="E1" s="214"/>
    </row>
    <row r="2" spans="1:11">
      <c r="B2" s="111" t="s">
        <v>1</v>
      </c>
    </row>
    <row r="3" spans="1:11" ht="15.75" thickBot="1">
      <c r="A3" s="112"/>
      <c r="B3" s="112"/>
      <c r="C3" s="112"/>
      <c r="D3" s="112"/>
      <c r="E3" s="112"/>
      <c r="F3" s="112"/>
      <c r="G3" s="112"/>
      <c r="H3" s="112"/>
      <c r="I3" s="112"/>
      <c r="J3" s="112"/>
      <c r="K3" s="112"/>
    </row>
    <row r="4" spans="1:11" ht="15.75" thickTop="1">
      <c r="A4" s="112"/>
      <c r="B4" s="113"/>
      <c r="C4" s="114"/>
      <c r="D4" s="114"/>
      <c r="E4" s="114"/>
      <c r="F4" s="114"/>
      <c r="G4" s="114"/>
      <c r="H4" s="114"/>
      <c r="I4" s="114"/>
      <c r="J4" s="115"/>
      <c r="K4" s="112"/>
    </row>
    <row r="5" spans="1:11" ht="15">
      <c r="A5" s="112"/>
      <c r="B5" s="116"/>
      <c r="C5" s="245" t="s">
        <v>2</v>
      </c>
      <c r="D5" s="245"/>
      <c r="E5" s="245"/>
      <c r="F5" s="245"/>
      <c r="G5" s="245"/>
      <c r="H5" s="245"/>
      <c r="I5" s="245"/>
      <c r="J5" s="117"/>
      <c r="K5" s="112"/>
    </row>
    <row r="6" spans="1:11" ht="15">
      <c r="A6" s="112"/>
      <c r="B6" s="116"/>
      <c r="C6" s="244" t="s">
        <v>3</v>
      </c>
      <c r="D6" s="244"/>
      <c r="E6" s="244"/>
      <c r="F6" s="244"/>
      <c r="G6" s="244"/>
      <c r="H6" s="244"/>
      <c r="I6" s="244"/>
      <c r="J6" s="117"/>
      <c r="K6" s="112"/>
    </row>
    <row r="7" spans="1:11" s="120" customFormat="1" ht="15">
      <c r="A7" s="118"/>
      <c r="B7" s="155"/>
      <c r="C7" s="248" t="s">
        <v>4</v>
      </c>
      <c r="D7" s="248"/>
      <c r="E7" s="248"/>
      <c r="F7" s="248"/>
      <c r="G7" s="248"/>
      <c r="H7" s="248"/>
      <c r="I7" s="248"/>
      <c r="J7" s="119"/>
      <c r="K7" s="118"/>
    </row>
    <row r="8" spans="1:11" ht="87.75" customHeight="1">
      <c r="A8" s="112"/>
      <c r="B8" s="116"/>
      <c r="C8" s="248"/>
      <c r="D8" s="248"/>
      <c r="E8" s="248"/>
      <c r="F8" s="248"/>
      <c r="G8" s="248"/>
      <c r="H8" s="248"/>
      <c r="I8" s="248"/>
      <c r="J8" s="117"/>
      <c r="K8" s="112"/>
    </row>
    <row r="9" spans="1:11" ht="61.5" customHeight="1">
      <c r="A9" s="112"/>
      <c r="B9" s="116"/>
      <c r="C9" s="249" t="s">
        <v>5</v>
      </c>
      <c r="D9" s="249"/>
      <c r="E9" s="249"/>
      <c r="F9" s="249"/>
      <c r="G9" s="249"/>
      <c r="H9" s="249"/>
      <c r="I9" s="249"/>
      <c r="J9" s="117"/>
      <c r="K9" s="112"/>
    </row>
    <row r="10" spans="1:11" ht="30" customHeight="1">
      <c r="A10" s="112"/>
      <c r="B10" s="116"/>
      <c r="C10" s="242"/>
      <c r="D10" s="242"/>
      <c r="E10" s="242"/>
      <c r="F10" s="242"/>
      <c r="G10" s="242"/>
      <c r="H10" s="242"/>
      <c r="I10" s="242"/>
      <c r="J10" s="117"/>
      <c r="K10" s="112"/>
    </row>
    <row r="11" spans="1:11" ht="30" customHeight="1">
      <c r="A11" s="112"/>
      <c r="B11" s="116"/>
      <c r="C11" s="210" t="s">
        <v>6</v>
      </c>
      <c r="D11" s="210" t="s">
        <v>7</v>
      </c>
      <c r="E11" s="210" t="s">
        <v>8</v>
      </c>
      <c r="F11" s="210" t="s">
        <v>9</v>
      </c>
      <c r="G11" s="210" t="s">
        <v>10</v>
      </c>
      <c r="H11" s="212" t="s">
        <v>11</v>
      </c>
      <c r="I11" s="212" t="s">
        <v>12</v>
      </c>
      <c r="J11" s="117"/>
      <c r="K11" s="112"/>
    </row>
    <row r="12" spans="1:11" ht="30" customHeight="1">
      <c r="A12" s="112"/>
      <c r="B12" s="116"/>
      <c r="C12" s="210"/>
      <c r="D12" s="210"/>
      <c r="E12" s="210"/>
      <c r="F12" s="210"/>
      <c r="G12" s="210"/>
      <c r="H12" s="212"/>
      <c r="I12" s="212"/>
      <c r="J12" s="117"/>
      <c r="K12" s="112"/>
    </row>
    <row r="13" spans="1:11" ht="30" customHeight="1">
      <c r="A13" s="112"/>
      <c r="B13" s="116"/>
      <c r="C13" s="121">
        <v>1</v>
      </c>
      <c r="D13" s="121" t="s">
        <v>88</v>
      </c>
      <c r="E13" s="154" t="s">
        <v>98</v>
      </c>
      <c r="F13" s="121" t="s">
        <v>48</v>
      </c>
      <c r="G13" s="121">
        <v>1</v>
      </c>
      <c r="H13" s="157">
        <v>381282.33333333331</v>
      </c>
      <c r="I13" s="158">
        <f>G13*H13</f>
        <v>381282.33333333331</v>
      </c>
      <c r="J13" s="117"/>
      <c r="K13" s="112"/>
    </row>
    <row r="14" spans="1:11" ht="30" customHeight="1">
      <c r="A14" s="112"/>
      <c r="B14" s="116"/>
      <c r="C14" s="121">
        <v>2</v>
      </c>
      <c r="D14" s="121" t="s">
        <v>88</v>
      </c>
      <c r="E14" s="154" t="s">
        <v>99</v>
      </c>
      <c r="F14" s="121" t="s">
        <v>48</v>
      </c>
      <c r="G14" s="121">
        <v>1</v>
      </c>
      <c r="H14" s="157">
        <v>182455.66666666666</v>
      </c>
      <c r="I14" s="158">
        <f t="shared" ref="I14:I77" si="0">G14*H14</f>
        <v>182455.66666666666</v>
      </c>
      <c r="J14" s="117"/>
      <c r="K14" s="112"/>
    </row>
    <row r="15" spans="1:11" ht="30" customHeight="1">
      <c r="A15" s="112"/>
      <c r="B15" s="116"/>
      <c r="C15" s="121">
        <v>3</v>
      </c>
      <c r="D15" s="121" t="s">
        <v>88</v>
      </c>
      <c r="E15" s="154" t="s">
        <v>100</v>
      </c>
      <c r="F15" s="121" t="s">
        <v>48</v>
      </c>
      <c r="G15" s="121">
        <v>1</v>
      </c>
      <c r="H15" s="157">
        <v>838282.66666666663</v>
      </c>
      <c r="I15" s="158">
        <f t="shared" si="0"/>
        <v>838282.66666666663</v>
      </c>
      <c r="J15" s="117"/>
      <c r="K15" s="112"/>
    </row>
    <row r="16" spans="1:11" ht="30" customHeight="1">
      <c r="A16" s="112"/>
      <c r="B16" s="116"/>
      <c r="C16" s="121">
        <v>4</v>
      </c>
      <c r="D16" s="121" t="s">
        <v>88</v>
      </c>
      <c r="E16" s="154" t="s">
        <v>101</v>
      </c>
      <c r="F16" s="121" t="s">
        <v>48</v>
      </c>
      <c r="G16" s="121">
        <v>1</v>
      </c>
      <c r="H16" s="157">
        <v>373870.33333333331</v>
      </c>
      <c r="I16" s="158">
        <f t="shared" si="0"/>
        <v>373870.33333333331</v>
      </c>
      <c r="J16" s="117"/>
      <c r="K16" s="112"/>
    </row>
    <row r="17" spans="1:11" ht="30" customHeight="1">
      <c r="A17" s="112"/>
      <c r="B17" s="116"/>
      <c r="C17" s="121">
        <v>5</v>
      </c>
      <c r="D17" s="121" t="s">
        <v>88</v>
      </c>
      <c r="E17" s="156" t="s">
        <v>102</v>
      </c>
      <c r="F17" s="121" t="s">
        <v>48</v>
      </c>
      <c r="G17" s="121">
        <v>1</v>
      </c>
      <c r="H17" s="157">
        <v>179299</v>
      </c>
      <c r="I17" s="158">
        <f t="shared" si="0"/>
        <v>179299</v>
      </c>
      <c r="J17" s="117"/>
      <c r="K17" s="112"/>
    </row>
    <row r="18" spans="1:11" ht="30" customHeight="1">
      <c r="A18" s="112"/>
      <c r="B18" s="116"/>
      <c r="C18" s="121">
        <v>6</v>
      </c>
      <c r="D18" s="121" t="s">
        <v>88</v>
      </c>
      <c r="E18" s="156" t="s">
        <v>103</v>
      </c>
      <c r="F18" s="121" t="s">
        <v>48</v>
      </c>
      <c r="G18" s="121">
        <v>1</v>
      </c>
      <c r="H18" s="157">
        <v>98850.333333333328</v>
      </c>
      <c r="I18" s="158">
        <f t="shared" si="0"/>
        <v>98850.333333333328</v>
      </c>
      <c r="J18" s="117"/>
      <c r="K18" s="112"/>
    </row>
    <row r="19" spans="1:11" ht="30" customHeight="1">
      <c r="A19" s="112"/>
      <c r="B19" s="116"/>
      <c r="C19" s="121">
        <v>7</v>
      </c>
      <c r="D19" s="121" t="s">
        <v>88</v>
      </c>
      <c r="E19" s="156" t="s">
        <v>104</v>
      </c>
      <c r="F19" s="121" t="s">
        <v>48</v>
      </c>
      <c r="G19" s="121">
        <v>1</v>
      </c>
      <c r="H19" s="157">
        <v>589140.66666666663</v>
      </c>
      <c r="I19" s="158">
        <f t="shared" si="0"/>
        <v>589140.66666666663</v>
      </c>
      <c r="J19" s="117"/>
      <c r="K19" s="112"/>
    </row>
    <row r="20" spans="1:11" ht="30" customHeight="1">
      <c r="A20" s="112"/>
      <c r="B20" s="116"/>
      <c r="C20" s="121">
        <v>8</v>
      </c>
      <c r="D20" s="121" t="s">
        <v>88</v>
      </c>
      <c r="E20" s="154" t="s">
        <v>105</v>
      </c>
      <c r="F20" s="121" t="s">
        <v>48</v>
      </c>
      <c r="G20" s="121">
        <v>1</v>
      </c>
      <c r="H20" s="157">
        <v>304312</v>
      </c>
      <c r="I20" s="158">
        <f t="shared" si="0"/>
        <v>304312</v>
      </c>
      <c r="J20" s="117"/>
      <c r="K20" s="112"/>
    </row>
    <row r="21" spans="1:11" ht="30" customHeight="1">
      <c r="A21" s="112"/>
      <c r="B21" s="116"/>
      <c r="C21" s="121">
        <v>9</v>
      </c>
      <c r="D21" s="121" t="s">
        <v>88</v>
      </c>
      <c r="E21" s="154" t="s">
        <v>106</v>
      </c>
      <c r="F21" s="121" t="s">
        <v>48</v>
      </c>
      <c r="G21" s="121">
        <v>1</v>
      </c>
      <c r="H21" s="157">
        <v>1061631</v>
      </c>
      <c r="I21" s="158">
        <f t="shared" si="0"/>
        <v>1061631</v>
      </c>
      <c r="J21" s="117"/>
      <c r="K21" s="112"/>
    </row>
    <row r="22" spans="1:11" ht="30" customHeight="1">
      <c r="A22" s="112"/>
      <c r="B22" s="116"/>
      <c r="C22" s="121">
        <v>10</v>
      </c>
      <c r="D22" s="121" t="s">
        <v>88</v>
      </c>
      <c r="E22" s="154" t="s">
        <v>107</v>
      </c>
      <c r="F22" s="121" t="s">
        <v>48</v>
      </c>
      <c r="G22" s="121">
        <v>1</v>
      </c>
      <c r="H22" s="157">
        <v>740694</v>
      </c>
      <c r="I22" s="158">
        <f t="shared" si="0"/>
        <v>740694</v>
      </c>
      <c r="J22" s="117"/>
      <c r="K22" s="112"/>
    </row>
    <row r="23" spans="1:11" ht="30" customHeight="1">
      <c r="A23" s="112"/>
      <c r="B23" s="116"/>
      <c r="C23" s="121">
        <v>11</v>
      </c>
      <c r="D23" s="121" t="s">
        <v>88</v>
      </c>
      <c r="E23" s="154" t="s">
        <v>108</v>
      </c>
      <c r="F23" s="121" t="s">
        <v>48</v>
      </c>
      <c r="G23" s="121">
        <v>1</v>
      </c>
      <c r="H23" s="157">
        <v>1231613</v>
      </c>
      <c r="I23" s="158">
        <f t="shared" si="0"/>
        <v>1231613</v>
      </c>
      <c r="J23" s="117"/>
      <c r="K23" s="112"/>
    </row>
    <row r="24" spans="1:11" ht="30" customHeight="1">
      <c r="A24" s="112"/>
      <c r="B24" s="116"/>
      <c r="C24" s="121">
        <v>12</v>
      </c>
      <c r="D24" s="121" t="s">
        <v>88</v>
      </c>
      <c r="E24" s="154" t="s">
        <v>109</v>
      </c>
      <c r="F24" s="121" t="s">
        <v>48</v>
      </c>
      <c r="G24" s="121">
        <v>1</v>
      </c>
      <c r="H24" s="157">
        <v>360508</v>
      </c>
      <c r="I24" s="158">
        <f t="shared" si="0"/>
        <v>360508</v>
      </c>
      <c r="J24" s="117"/>
      <c r="K24" s="112"/>
    </row>
    <row r="25" spans="1:11" ht="30" customHeight="1">
      <c r="A25" s="112"/>
      <c r="B25" s="116"/>
      <c r="C25" s="121">
        <v>13</v>
      </c>
      <c r="D25" s="121" t="s">
        <v>88</v>
      </c>
      <c r="E25" s="154" t="s">
        <v>110</v>
      </c>
      <c r="F25" s="121" t="s">
        <v>48</v>
      </c>
      <c r="G25" s="121">
        <v>1</v>
      </c>
      <c r="H25" s="157">
        <v>1880148.3333333333</v>
      </c>
      <c r="I25" s="158">
        <f t="shared" si="0"/>
        <v>1880148.3333333333</v>
      </c>
      <c r="J25" s="117"/>
      <c r="K25" s="112"/>
    </row>
    <row r="26" spans="1:11" ht="30" customHeight="1">
      <c r="A26" s="112"/>
      <c r="B26" s="116"/>
      <c r="C26" s="121">
        <v>14</v>
      </c>
      <c r="D26" s="121" t="s">
        <v>88</v>
      </c>
      <c r="E26" s="154" t="s">
        <v>111</v>
      </c>
      <c r="F26" s="121" t="s">
        <v>48</v>
      </c>
      <c r="G26" s="121">
        <v>1</v>
      </c>
      <c r="H26" s="157">
        <v>832585.66666666663</v>
      </c>
      <c r="I26" s="158">
        <f t="shared" si="0"/>
        <v>832585.66666666663</v>
      </c>
      <c r="J26" s="117"/>
      <c r="K26" s="112"/>
    </row>
    <row r="27" spans="1:11" ht="30" customHeight="1">
      <c r="A27" s="112"/>
      <c r="B27" s="116"/>
      <c r="C27" s="121">
        <v>15</v>
      </c>
      <c r="D27" s="121" t="s">
        <v>88</v>
      </c>
      <c r="E27" s="154" t="s">
        <v>112</v>
      </c>
      <c r="F27" s="121" t="s">
        <v>48</v>
      </c>
      <c r="G27" s="121">
        <v>1</v>
      </c>
      <c r="H27" s="157">
        <v>662303</v>
      </c>
      <c r="I27" s="158">
        <f t="shared" si="0"/>
        <v>662303</v>
      </c>
      <c r="J27" s="117"/>
      <c r="K27" s="112"/>
    </row>
    <row r="28" spans="1:11" ht="30" customHeight="1">
      <c r="A28" s="112"/>
      <c r="B28" s="116"/>
      <c r="C28" s="121">
        <v>16</v>
      </c>
      <c r="D28" s="121" t="s">
        <v>88</v>
      </c>
      <c r="E28" s="154" t="s">
        <v>113</v>
      </c>
      <c r="F28" s="121" t="s">
        <v>48</v>
      </c>
      <c r="G28" s="121">
        <v>1</v>
      </c>
      <c r="H28" s="157">
        <v>674682.66666666663</v>
      </c>
      <c r="I28" s="158">
        <f t="shared" si="0"/>
        <v>674682.66666666663</v>
      </c>
      <c r="J28" s="117"/>
      <c r="K28" s="112"/>
    </row>
    <row r="29" spans="1:11" ht="30" customHeight="1">
      <c r="A29" s="112"/>
      <c r="B29" s="116"/>
      <c r="C29" s="121">
        <v>17</v>
      </c>
      <c r="D29" s="121" t="s">
        <v>88</v>
      </c>
      <c r="E29" s="154" t="s">
        <v>114</v>
      </c>
      <c r="F29" s="121" t="s">
        <v>48</v>
      </c>
      <c r="G29" s="121">
        <v>1</v>
      </c>
      <c r="H29" s="157">
        <v>1197962</v>
      </c>
      <c r="I29" s="158">
        <f t="shared" si="0"/>
        <v>1197962</v>
      </c>
      <c r="J29" s="117"/>
      <c r="K29" s="112"/>
    </row>
    <row r="30" spans="1:11" ht="30" customHeight="1">
      <c r="A30" s="112"/>
      <c r="B30" s="116"/>
      <c r="C30" s="121">
        <v>18</v>
      </c>
      <c r="D30" s="121" t="s">
        <v>88</v>
      </c>
      <c r="E30" s="154" t="s">
        <v>115</v>
      </c>
      <c r="F30" s="121" t="s">
        <v>48</v>
      </c>
      <c r="G30" s="121">
        <v>1</v>
      </c>
      <c r="H30" s="157">
        <v>206597</v>
      </c>
      <c r="I30" s="158">
        <f t="shared" si="0"/>
        <v>206597</v>
      </c>
      <c r="J30" s="117"/>
      <c r="K30" s="112"/>
    </row>
    <row r="31" spans="1:11" ht="30" customHeight="1">
      <c r="A31" s="112"/>
      <c r="B31" s="116"/>
      <c r="C31" s="121">
        <v>19</v>
      </c>
      <c r="D31" s="121" t="s">
        <v>89</v>
      </c>
      <c r="E31" s="154" t="s">
        <v>116</v>
      </c>
      <c r="F31" s="121" t="s">
        <v>48</v>
      </c>
      <c r="G31" s="121">
        <v>1</v>
      </c>
      <c r="H31" s="157">
        <v>2757700</v>
      </c>
      <c r="I31" s="158">
        <f t="shared" si="0"/>
        <v>2757700</v>
      </c>
      <c r="J31" s="117"/>
      <c r="K31" s="112"/>
    </row>
    <row r="32" spans="1:11" ht="30" customHeight="1">
      <c r="A32" s="112"/>
      <c r="B32" s="116"/>
      <c r="C32" s="121">
        <v>20</v>
      </c>
      <c r="D32" s="121" t="s">
        <v>89</v>
      </c>
      <c r="E32" s="154" t="s">
        <v>117</v>
      </c>
      <c r="F32" s="121" t="s">
        <v>48</v>
      </c>
      <c r="G32" s="121">
        <v>1</v>
      </c>
      <c r="H32" s="157">
        <v>152355.66666666666</v>
      </c>
      <c r="I32" s="158">
        <f t="shared" si="0"/>
        <v>152355.66666666666</v>
      </c>
      <c r="J32" s="117"/>
      <c r="K32" s="112"/>
    </row>
    <row r="33" spans="1:11" ht="30" customHeight="1">
      <c r="A33" s="112"/>
      <c r="B33" s="116"/>
      <c r="C33" s="121">
        <v>21</v>
      </c>
      <c r="D33" s="121" t="s">
        <v>89</v>
      </c>
      <c r="E33" s="154" t="s">
        <v>118</v>
      </c>
      <c r="F33" s="121" t="s">
        <v>48</v>
      </c>
      <c r="G33" s="121">
        <v>1</v>
      </c>
      <c r="H33" s="157">
        <v>468473.33333333331</v>
      </c>
      <c r="I33" s="158">
        <f t="shared" si="0"/>
        <v>468473.33333333331</v>
      </c>
      <c r="J33" s="117"/>
      <c r="K33" s="112"/>
    </row>
    <row r="34" spans="1:11" ht="30" customHeight="1">
      <c r="A34" s="112"/>
      <c r="B34" s="116"/>
      <c r="C34" s="121">
        <v>22</v>
      </c>
      <c r="D34" s="121" t="s">
        <v>89</v>
      </c>
      <c r="E34" s="154" t="s">
        <v>119</v>
      </c>
      <c r="F34" s="121" t="s">
        <v>48</v>
      </c>
      <c r="G34" s="121">
        <v>1</v>
      </c>
      <c r="H34" s="157">
        <v>389425.33333333331</v>
      </c>
      <c r="I34" s="158">
        <f t="shared" si="0"/>
        <v>389425.33333333331</v>
      </c>
      <c r="J34" s="117"/>
      <c r="K34" s="112"/>
    </row>
    <row r="35" spans="1:11" ht="30" customHeight="1">
      <c r="A35" s="112"/>
      <c r="B35" s="116"/>
      <c r="C35" s="121">
        <v>23</v>
      </c>
      <c r="D35" s="121" t="s">
        <v>89</v>
      </c>
      <c r="E35" s="154" t="s">
        <v>120</v>
      </c>
      <c r="F35" s="121" t="s">
        <v>48</v>
      </c>
      <c r="G35" s="121">
        <v>1</v>
      </c>
      <c r="H35" s="157">
        <v>53291</v>
      </c>
      <c r="I35" s="158">
        <f t="shared" si="0"/>
        <v>53291</v>
      </c>
      <c r="J35" s="117"/>
      <c r="K35" s="112"/>
    </row>
    <row r="36" spans="1:11" ht="30" customHeight="1">
      <c r="A36" s="112"/>
      <c r="B36" s="116"/>
      <c r="C36" s="121">
        <v>24</v>
      </c>
      <c r="D36" s="121" t="s">
        <v>89</v>
      </c>
      <c r="E36" s="154" t="s">
        <v>121</v>
      </c>
      <c r="F36" s="121" t="s">
        <v>48</v>
      </c>
      <c r="G36" s="121">
        <v>1</v>
      </c>
      <c r="H36" s="157">
        <v>175948</v>
      </c>
      <c r="I36" s="158">
        <f t="shared" si="0"/>
        <v>175948</v>
      </c>
      <c r="J36" s="117"/>
      <c r="K36" s="112"/>
    </row>
    <row r="37" spans="1:11" ht="30" customHeight="1">
      <c r="A37" s="112"/>
      <c r="B37" s="116"/>
      <c r="C37" s="121">
        <v>25</v>
      </c>
      <c r="D37" s="121" t="s">
        <v>89</v>
      </c>
      <c r="E37" s="154" t="s">
        <v>122</v>
      </c>
      <c r="F37" s="121" t="s">
        <v>48</v>
      </c>
      <c r="G37" s="121">
        <v>1</v>
      </c>
      <c r="H37" s="157">
        <v>28768.666666666668</v>
      </c>
      <c r="I37" s="158">
        <f t="shared" si="0"/>
        <v>28768.666666666668</v>
      </c>
      <c r="J37" s="117"/>
      <c r="K37" s="112"/>
    </row>
    <row r="38" spans="1:11" ht="30" customHeight="1">
      <c r="A38" s="112"/>
      <c r="B38" s="116"/>
      <c r="C38" s="121">
        <v>26</v>
      </c>
      <c r="D38" s="121" t="s">
        <v>90</v>
      </c>
      <c r="E38" s="154" t="s">
        <v>123</v>
      </c>
      <c r="F38" s="121" t="s">
        <v>48</v>
      </c>
      <c r="G38" s="121">
        <v>1</v>
      </c>
      <c r="H38" s="157">
        <v>67959.333333333328</v>
      </c>
      <c r="I38" s="158">
        <f t="shared" si="0"/>
        <v>67959.333333333328</v>
      </c>
      <c r="J38" s="117"/>
      <c r="K38" s="112"/>
    </row>
    <row r="39" spans="1:11" ht="30" customHeight="1">
      <c r="A39" s="112"/>
      <c r="B39" s="116"/>
      <c r="C39" s="121">
        <v>27</v>
      </c>
      <c r="D39" s="121" t="s">
        <v>90</v>
      </c>
      <c r="E39" s="154" t="s">
        <v>124</v>
      </c>
      <c r="F39" s="121" t="s">
        <v>48</v>
      </c>
      <c r="G39" s="121">
        <v>1</v>
      </c>
      <c r="H39" s="157">
        <v>30005.666666666668</v>
      </c>
      <c r="I39" s="158">
        <f t="shared" si="0"/>
        <v>30005.666666666668</v>
      </c>
      <c r="J39" s="117"/>
      <c r="K39" s="112"/>
    </row>
    <row r="40" spans="1:11" ht="30" customHeight="1">
      <c r="A40" s="112"/>
      <c r="B40" s="116"/>
      <c r="C40" s="121">
        <v>28</v>
      </c>
      <c r="D40" s="121" t="s">
        <v>90</v>
      </c>
      <c r="E40" s="154" t="s">
        <v>125</v>
      </c>
      <c r="F40" s="121" t="s">
        <v>48</v>
      </c>
      <c r="G40" s="121">
        <v>1</v>
      </c>
      <c r="H40" s="157">
        <v>194280.33333333334</v>
      </c>
      <c r="I40" s="158">
        <f t="shared" si="0"/>
        <v>194280.33333333334</v>
      </c>
      <c r="J40" s="117"/>
      <c r="K40" s="112"/>
    </row>
    <row r="41" spans="1:11" ht="30" customHeight="1">
      <c r="A41" s="112"/>
      <c r="B41" s="116"/>
      <c r="C41" s="121">
        <v>29</v>
      </c>
      <c r="D41" s="121" t="s">
        <v>90</v>
      </c>
      <c r="E41" s="154" t="s">
        <v>126</v>
      </c>
      <c r="F41" s="121" t="s">
        <v>48</v>
      </c>
      <c r="G41" s="121">
        <v>1</v>
      </c>
      <c r="H41" s="157">
        <v>109138</v>
      </c>
      <c r="I41" s="158">
        <f t="shared" si="0"/>
        <v>109138</v>
      </c>
      <c r="J41" s="117"/>
      <c r="K41" s="112"/>
    </row>
    <row r="42" spans="1:11" ht="30" customHeight="1">
      <c r="A42" s="112"/>
      <c r="B42" s="116"/>
      <c r="C42" s="121">
        <v>30</v>
      </c>
      <c r="D42" s="121" t="s">
        <v>90</v>
      </c>
      <c r="E42" s="154" t="s">
        <v>127</v>
      </c>
      <c r="F42" s="121" t="s">
        <v>48</v>
      </c>
      <c r="G42" s="121">
        <v>1</v>
      </c>
      <c r="H42" s="157">
        <v>14453.333333333334</v>
      </c>
      <c r="I42" s="158">
        <f t="shared" si="0"/>
        <v>14453.333333333334</v>
      </c>
      <c r="J42" s="117"/>
      <c r="K42" s="112"/>
    </row>
    <row r="43" spans="1:11" ht="30" customHeight="1">
      <c r="A43" s="112"/>
      <c r="B43" s="116"/>
      <c r="C43" s="121">
        <v>31</v>
      </c>
      <c r="D43" s="121" t="s">
        <v>90</v>
      </c>
      <c r="E43" s="154" t="s">
        <v>128</v>
      </c>
      <c r="F43" s="121" t="s">
        <v>48</v>
      </c>
      <c r="G43" s="121">
        <v>1</v>
      </c>
      <c r="H43" s="157">
        <v>55969.333333333336</v>
      </c>
      <c r="I43" s="158">
        <f t="shared" si="0"/>
        <v>55969.333333333336</v>
      </c>
      <c r="J43" s="117"/>
      <c r="K43" s="112"/>
    </row>
    <row r="44" spans="1:11" ht="30" customHeight="1">
      <c r="A44" s="112"/>
      <c r="B44" s="116"/>
      <c r="C44" s="121">
        <v>32</v>
      </c>
      <c r="D44" s="121" t="s">
        <v>91</v>
      </c>
      <c r="E44" s="154" t="s">
        <v>129</v>
      </c>
      <c r="F44" s="121" t="s">
        <v>48</v>
      </c>
      <c r="G44" s="121">
        <v>1</v>
      </c>
      <c r="H44" s="157">
        <v>52696.666666666664</v>
      </c>
      <c r="I44" s="158">
        <f t="shared" si="0"/>
        <v>52696.666666666664</v>
      </c>
      <c r="J44" s="117"/>
      <c r="K44" s="112"/>
    </row>
    <row r="45" spans="1:11" ht="30" customHeight="1">
      <c r="A45" s="112"/>
      <c r="B45" s="116"/>
      <c r="C45" s="121">
        <v>33</v>
      </c>
      <c r="D45" s="121" t="s">
        <v>91</v>
      </c>
      <c r="E45" s="154" t="s">
        <v>130</v>
      </c>
      <c r="F45" s="121" t="s">
        <v>48</v>
      </c>
      <c r="G45" s="121">
        <v>1</v>
      </c>
      <c r="H45" s="157">
        <v>68260.333333333328</v>
      </c>
      <c r="I45" s="158">
        <f t="shared" si="0"/>
        <v>68260.333333333328</v>
      </c>
      <c r="J45" s="117"/>
      <c r="K45" s="112"/>
    </row>
    <row r="46" spans="1:11" ht="30" customHeight="1">
      <c r="A46" s="112"/>
      <c r="B46" s="116"/>
      <c r="C46" s="121">
        <v>34</v>
      </c>
      <c r="D46" s="121" t="s">
        <v>91</v>
      </c>
      <c r="E46" s="154" t="s">
        <v>131</v>
      </c>
      <c r="F46" s="121" t="s">
        <v>48</v>
      </c>
      <c r="G46" s="121">
        <v>1</v>
      </c>
      <c r="H46" s="157">
        <v>130168</v>
      </c>
      <c r="I46" s="158">
        <f t="shared" si="0"/>
        <v>130168</v>
      </c>
      <c r="J46" s="117"/>
      <c r="K46" s="112"/>
    </row>
    <row r="47" spans="1:11" ht="30" customHeight="1">
      <c r="A47" s="112"/>
      <c r="B47" s="116"/>
      <c r="C47" s="121">
        <v>35</v>
      </c>
      <c r="D47" s="121" t="s">
        <v>91</v>
      </c>
      <c r="E47" s="154" t="s">
        <v>132</v>
      </c>
      <c r="F47" s="121" t="s">
        <v>48</v>
      </c>
      <c r="G47" s="121">
        <v>1</v>
      </c>
      <c r="H47" s="157">
        <v>55360.333333333336</v>
      </c>
      <c r="I47" s="158">
        <f t="shared" si="0"/>
        <v>55360.333333333336</v>
      </c>
      <c r="J47" s="117"/>
      <c r="K47" s="112"/>
    </row>
    <row r="48" spans="1:11" ht="30" customHeight="1">
      <c r="A48" s="112"/>
      <c r="B48" s="116"/>
      <c r="C48" s="121">
        <v>36</v>
      </c>
      <c r="D48" s="121" t="s">
        <v>91</v>
      </c>
      <c r="E48" s="154" t="s">
        <v>133</v>
      </c>
      <c r="F48" s="121" t="s">
        <v>48</v>
      </c>
      <c r="G48" s="121">
        <v>1</v>
      </c>
      <c r="H48" s="157">
        <v>102969</v>
      </c>
      <c r="I48" s="158">
        <f t="shared" si="0"/>
        <v>102969</v>
      </c>
      <c r="J48" s="117"/>
      <c r="K48" s="112"/>
    </row>
    <row r="49" spans="1:11" ht="30" customHeight="1">
      <c r="A49" s="112"/>
      <c r="B49" s="116"/>
      <c r="C49" s="121">
        <v>37</v>
      </c>
      <c r="D49" s="121" t="s">
        <v>91</v>
      </c>
      <c r="E49" s="154" t="s">
        <v>134</v>
      </c>
      <c r="F49" s="121" t="s">
        <v>48</v>
      </c>
      <c r="G49" s="121">
        <v>1</v>
      </c>
      <c r="H49" s="157">
        <v>137606</v>
      </c>
      <c r="I49" s="158">
        <f t="shared" si="0"/>
        <v>137606</v>
      </c>
      <c r="J49" s="117"/>
      <c r="K49" s="112"/>
    </row>
    <row r="50" spans="1:11" ht="30" customHeight="1">
      <c r="A50" s="112"/>
      <c r="B50" s="116"/>
      <c r="C50" s="121">
        <v>38</v>
      </c>
      <c r="D50" s="121" t="s">
        <v>91</v>
      </c>
      <c r="E50" s="154" t="s">
        <v>135</v>
      </c>
      <c r="F50" s="121" t="s">
        <v>48</v>
      </c>
      <c r="G50" s="121">
        <v>1</v>
      </c>
      <c r="H50" s="157">
        <v>140085.33333333334</v>
      </c>
      <c r="I50" s="158">
        <f t="shared" si="0"/>
        <v>140085.33333333334</v>
      </c>
      <c r="J50" s="117"/>
      <c r="K50" s="112"/>
    </row>
    <row r="51" spans="1:11" ht="30" customHeight="1">
      <c r="A51" s="112"/>
      <c r="B51" s="116"/>
      <c r="C51" s="121">
        <v>39</v>
      </c>
      <c r="D51" s="121" t="s">
        <v>91</v>
      </c>
      <c r="E51" s="154" t="s">
        <v>136</v>
      </c>
      <c r="F51" s="121" t="s">
        <v>48</v>
      </c>
      <c r="G51" s="121">
        <v>1</v>
      </c>
      <c r="H51" s="157">
        <v>208248.33333333334</v>
      </c>
      <c r="I51" s="158">
        <f t="shared" si="0"/>
        <v>208248.33333333334</v>
      </c>
      <c r="J51" s="117"/>
      <c r="K51" s="112"/>
    </row>
    <row r="52" spans="1:11" ht="30" customHeight="1">
      <c r="A52" s="112"/>
      <c r="B52" s="116"/>
      <c r="C52" s="121">
        <v>40</v>
      </c>
      <c r="D52" s="121" t="s">
        <v>91</v>
      </c>
      <c r="E52" s="154" t="s">
        <v>137</v>
      </c>
      <c r="F52" s="121" t="s">
        <v>48</v>
      </c>
      <c r="G52" s="121">
        <v>1</v>
      </c>
      <c r="H52" s="157">
        <v>217311</v>
      </c>
      <c r="I52" s="158">
        <f t="shared" si="0"/>
        <v>217311</v>
      </c>
      <c r="J52" s="117"/>
      <c r="K52" s="112"/>
    </row>
    <row r="53" spans="1:11" ht="30" customHeight="1">
      <c r="A53" s="112"/>
      <c r="B53" s="116"/>
      <c r="C53" s="121">
        <v>41</v>
      </c>
      <c r="D53" s="121" t="s">
        <v>91</v>
      </c>
      <c r="E53" s="154" t="s">
        <v>138</v>
      </c>
      <c r="F53" s="121" t="s">
        <v>48</v>
      </c>
      <c r="G53" s="121">
        <v>1</v>
      </c>
      <c r="H53" s="157">
        <v>139132.33333333334</v>
      </c>
      <c r="I53" s="158">
        <f t="shared" si="0"/>
        <v>139132.33333333334</v>
      </c>
      <c r="J53" s="117"/>
      <c r="K53" s="112"/>
    </row>
    <row r="54" spans="1:11" ht="30" customHeight="1">
      <c r="A54" s="112"/>
      <c r="B54" s="116"/>
      <c r="C54" s="121">
        <v>42</v>
      </c>
      <c r="D54" s="121" t="s">
        <v>91</v>
      </c>
      <c r="E54" s="154" t="s">
        <v>139</v>
      </c>
      <c r="F54" s="121" t="s">
        <v>48</v>
      </c>
      <c r="G54" s="121">
        <v>1</v>
      </c>
      <c r="H54" s="157">
        <v>199189.66666666666</v>
      </c>
      <c r="I54" s="158">
        <f t="shared" si="0"/>
        <v>199189.66666666666</v>
      </c>
      <c r="J54" s="117"/>
      <c r="K54" s="112"/>
    </row>
    <row r="55" spans="1:11" ht="30" customHeight="1">
      <c r="A55" s="112"/>
      <c r="B55" s="116"/>
      <c r="C55" s="121">
        <v>43</v>
      </c>
      <c r="D55" s="121" t="s">
        <v>91</v>
      </c>
      <c r="E55" s="154" t="s">
        <v>140</v>
      </c>
      <c r="F55" s="121" t="s">
        <v>48</v>
      </c>
      <c r="G55" s="121">
        <v>1</v>
      </c>
      <c r="H55" s="157">
        <v>114964.33333333333</v>
      </c>
      <c r="I55" s="158">
        <f t="shared" si="0"/>
        <v>114964.33333333333</v>
      </c>
      <c r="J55" s="117"/>
      <c r="K55" s="112"/>
    </row>
    <row r="56" spans="1:11" ht="30" customHeight="1">
      <c r="A56" s="112"/>
      <c r="B56" s="116"/>
      <c r="C56" s="121">
        <v>44</v>
      </c>
      <c r="D56" s="121" t="s">
        <v>91</v>
      </c>
      <c r="E56" s="154" t="s">
        <v>141</v>
      </c>
      <c r="F56" s="121" t="s">
        <v>48</v>
      </c>
      <c r="G56" s="121">
        <v>1</v>
      </c>
      <c r="H56" s="157">
        <v>71264</v>
      </c>
      <c r="I56" s="158">
        <f t="shared" si="0"/>
        <v>71264</v>
      </c>
      <c r="J56" s="117"/>
      <c r="K56" s="112"/>
    </row>
    <row r="57" spans="1:11" ht="30" customHeight="1">
      <c r="A57" s="112"/>
      <c r="B57" s="116"/>
      <c r="C57" s="121">
        <v>45</v>
      </c>
      <c r="D57" s="121" t="s">
        <v>91</v>
      </c>
      <c r="E57" s="154" t="s">
        <v>142</v>
      </c>
      <c r="F57" s="121" t="s">
        <v>48</v>
      </c>
      <c r="G57" s="121">
        <v>1</v>
      </c>
      <c r="H57" s="157">
        <v>102479</v>
      </c>
      <c r="I57" s="158">
        <f t="shared" si="0"/>
        <v>102479</v>
      </c>
      <c r="J57" s="117"/>
      <c r="K57" s="112"/>
    </row>
    <row r="58" spans="1:11" ht="30" customHeight="1">
      <c r="A58" s="112"/>
      <c r="B58" s="116"/>
      <c r="C58" s="121">
        <v>46</v>
      </c>
      <c r="D58" s="121" t="s">
        <v>91</v>
      </c>
      <c r="E58" s="154" t="s">
        <v>143</v>
      </c>
      <c r="F58" s="121" t="s">
        <v>48</v>
      </c>
      <c r="G58" s="121">
        <v>1</v>
      </c>
      <c r="H58" s="157">
        <v>186611</v>
      </c>
      <c r="I58" s="158">
        <f t="shared" si="0"/>
        <v>186611</v>
      </c>
      <c r="J58" s="117"/>
      <c r="K58" s="112"/>
    </row>
    <row r="59" spans="1:11" ht="30" customHeight="1">
      <c r="A59" s="112"/>
      <c r="B59" s="116"/>
      <c r="C59" s="121">
        <v>47</v>
      </c>
      <c r="D59" s="121" t="s">
        <v>91</v>
      </c>
      <c r="E59" s="154" t="s">
        <v>144</v>
      </c>
      <c r="F59" s="121" t="s">
        <v>48</v>
      </c>
      <c r="G59" s="121">
        <v>1</v>
      </c>
      <c r="H59" s="157">
        <v>190034.66666666666</v>
      </c>
      <c r="I59" s="158">
        <f t="shared" si="0"/>
        <v>190034.66666666666</v>
      </c>
      <c r="J59" s="117"/>
      <c r="K59" s="112"/>
    </row>
    <row r="60" spans="1:11" ht="30" customHeight="1">
      <c r="A60" s="112"/>
      <c r="B60" s="116"/>
      <c r="C60" s="121">
        <v>48</v>
      </c>
      <c r="D60" s="121" t="s">
        <v>91</v>
      </c>
      <c r="E60" s="154" t="s">
        <v>145</v>
      </c>
      <c r="F60" s="121" t="s">
        <v>48</v>
      </c>
      <c r="G60" s="121">
        <v>1</v>
      </c>
      <c r="H60" s="157">
        <v>144355.33333333334</v>
      </c>
      <c r="I60" s="158">
        <f t="shared" si="0"/>
        <v>144355.33333333334</v>
      </c>
      <c r="J60" s="117"/>
      <c r="K60" s="112"/>
    </row>
    <row r="61" spans="1:11" ht="30" customHeight="1">
      <c r="A61" s="112"/>
      <c r="B61" s="116"/>
      <c r="C61" s="121">
        <v>49</v>
      </c>
      <c r="D61" s="121" t="s">
        <v>91</v>
      </c>
      <c r="E61" s="154" t="s">
        <v>146</v>
      </c>
      <c r="F61" s="121" t="s">
        <v>48</v>
      </c>
      <c r="G61" s="121">
        <v>1</v>
      </c>
      <c r="H61" s="157">
        <v>295491.66666666669</v>
      </c>
      <c r="I61" s="158">
        <f t="shared" si="0"/>
        <v>295491.66666666669</v>
      </c>
      <c r="J61" s="117"/>
      <c r="K61" s="112"/>
    </row>
    <row r="62" spans="1:11" ht="30" customHeight="1">
      <c r="A62" s="112"/>
      <c r="B62" s="116"/>
      <c r="C62" s="121">
        <v>50</v>
      </c>
      <c r="D62" s="121" t="s">
        <v>91</v>
      </c>
      <c r="E62" s="154" t="s">
        <v>147</v>
      </c>
      <c r="F62" s="121" t="s">
        <v>48</v>
      </c>
      <c r="G62" s="121">
        <v>1</v>
      </c>
      <c r="H62" s="157">
        <v>93012</v>
      </c>
      <c r="I62" s="158">
        <f t="shared" si="0"/>
        <v>93012</v>
      </c>
      <c r="J62" s="117"/>
      <c r="K62" s="112"/>
    </row>
    <row r="63" spans="1:11" ht="30" customHeight="1">
      <c r="A63" s="112"/>
      <c r="B63" s="116"/>
      <c r="C63" s="121">
        <v>51</v>
      </c>
      <c r="D63" s="121" t="s">
        <v>91</v>
      </c>
      <c r="E63" s="154" t="s">
        <v>148</v>
      </c>
      <c r="F63" s="121" t="s">
        <v>48</v>
      </c>
      <c r="G63" s="121">
        <v>1</v>
      </c>
      <c r="H63" s="157">
        <v>54098.666666666664</v>
      </c>
      <c r="I63" s="158">
        <f t="shared" si="0"/>
        <v>54098.666666666664</v>
      </c>
      <c r="J63" s="117"/>
      <c r="K63" s="112"/>
    </row>
    <row r="64" spans="1:11" ht="30" customHeight="1">
      <c r="A64" s="112"/>
      <c r="B64" s="116"/>
      <c r="C64" s="121">
        <v>52</v>
      </c>
      <c r="D64" s="121" t="s">
        <v>91</v>
      </c>
      <c r="E64" s="154" t="s">
        <v>149</v>
      </c>
      <c r="F64" s="121" t="s">
        <v>48</v>
      </c>
      <c r="G64" s="121">
        <v>1</v>
      </c>
      <c r="H64" s="157">
        <v>61960.333333333336</v>
      </c>
      <c r="I64" s="158">
        <f t="shared" si="0"/>
        <v>61960.333333333336</v>
      </c>
      <c r="J64" s="117"/>
      <c r="K64" s="112"/>
    </row>
    <row r="65" spans="1:11" ht="30" customHeight="1">
      <c r="A65" s="112"/>
      <c r="B65" s="116"/>
      <c r="C65" s="121">
        <v>53</v>
      </c>
      <c r="D65" s="121" t="s">
        <v>91</v>
      </c>
      <c r="E65" s="154" t="s">
        <v>150</v>
      </c>
      <c r="F65" s="121" t="s">
        <v>48</v>
      </c>
      <c r="G65" s="121">
        <v>1</v>
      </c>
      <c r="H65" s="157">
        <v>704866.66666666663</v>
      </c>
      <c r="I65" s="158">
        <f t="shared" si="0"/>
        <v>704866.66666666663</v>
      </c>
      <c r="J65" s="117"/>
      <c r="K65" s="112"/>
    </row>
    <row r="66" spans="1:11" ht="30" customHeight="1">
      <c r="A66" s="112"/>
      <c r="B66" s="116"/>
      <c r="C66" s="121">
        <v>54</v>
      </c>
      <c r="D66" s="121" t="s">
        <v>92</v>
      </c>
      <c r="E66" s="156" t="s">
        <v>151</v>
      </c>
      <c r="F66" s="121" t="s">
        <v>48</v>
      </c>
      <c r="G66" s="121">
        <v>1</v>
      </c>
      <c r="H66" s="157">
        <v>31559</v>
      </c>
      <c r="I66" s="158">
        <f t="shared" si="0"/>
        <v>31559</v>
      </c>
      <c r="J66" s="117"/>
      <c r="K66" s="112"/>
    </row>
    <row r="67" spans="1:11" ht="30" customHeight="1">
      <c r="A67" s="112"/>
      <c r="B67" s="116"/>
      <c r="C67" s="121">
        <v>55</v>
      </c>
      <c r="D67" s="121" t="s">
        <v>92</v>
      </c>
      <c r="E67" s="156" t="s">
        <v>152</v>
      </c>
      <c r="F67" s="121" t="s">
        <v>48</v>
      </c>
      <c r="G67" s="121">
        <v>1</v>
      </c>
      <c r="H67" s="157">
        <v>104139</v>
      </c>
      <c r="I67" s="158">
        <f t="shared" si="0"/>
        <v>104139</v>
      </c>
      <c r="J67" s="117"/>
      <c r="K67" s="112"/>
    </row>
    <row r="68" spans="1:11" ht="30" customHeight="1">
      <c r="A68" s="112"/>
      <c r="B68" s="116"/>
      <c r="C68" s="121">
        <v>56</v>
      </c>
      <c r="D68" s="121" t="s">
        <v>92</v>
      </c>
      <c r="E68" s="156" t="s">
        <v>153</v>
      </c>
      <c r="F68" s="121" t="s">
        <v>48</v>
      </c>
      <c r="G68" s="121">
        <v>1</v>
      </c>
      <c r="H68" s="157">
        <v>21569.666666666668</v>
      </c>
      <c r="I68" s="158">
        <f t="shared" si="0"/>
        <v>21569.666666666668</v>
      </c>
      <c r="J68" s="117"/>
      <c r="K68" s="112"/>
    </row>
    <row r="69" spans="1:11" ht="30" customHeight="1">
      <c r="A69" s="112"/>
      <c r="B69" s="116"/>
      <c r="C69" s="121">
        <v>57</v>
      </c>
      <c r="D69" s="121" t="s">
        <v>92</v>
      </c>
      <c r="E69" s="156" t="s">
        <v>154</v>
      </c>
      <c r="F69" s="121" t="s">
        <v>48</v>
      </c>
      <c r="G69" s="121">
        <v>1</v>
      </c>
      <c r="H69" s="157">
        <v>39434.666666666664</v>
      </c>
      <c r="I69" s="158">
        <f t="shared" si="0"/>
        <v>39434.666666666664</v>
      </c>
      <c r="J69" s="117"/>
      <c r="K69" s="112"/>
    </row>
    <row r="70" spans="1:11" ht="30" customHeight="1">
      <c r="A70" s="112"/>
      <c r="B70" s="116"/>
      <c r="C70" s="121">
        <v>58</v>
      </c>
      <c r="D70" s="121" t="s">
        <v>92</v>
      </c>
      <c r="E70" s="156" t="s">
        <v>155</v>
      </c>
      <c r="F70" s="121" t="s">
        <v>48</v>
      </c>
      <c r="G70" s="121">
        <v>1</v>
      </c>
      <c r="H70" s="157">
        <v>172365.33333333334</v>
      </c>
      <c r="I70" s="158">
        <f t="shared" si="0"/>
        <v>172365.33333333334</v>
      </c>
      <c r="J70" s="117"/>
      <c r="K70" s="112"/>
    </row>
    <row r="71" spans="1:11" ht="30" customHeight="1">
      <c r="A71" s="112"/>
      <c r="B71" s="116"/>
      <c r="C71" s="121">
        <v>59</v>
      </c>
      <c r="D71" s="121" t="s">
        <v>92</v>
      </c>
      <c r="E71" s="156" t="s">
        <v>156</v>
      </c>
      <c r="F71" s="121" t="s">
        <v>48</v>
      </c>
      <c r="G71" s="121">
        <v>1</v>
      </c>
      <c r="H71" s="157">
        <v>414351</v>
      </c>
      <c r="I71" s="158">
        <f t="shared" si="0"/>
        <v>414351</v>
      </c>
      <c r="J71" s="117"/>
      <c r="K71" s="112"/>
    </row>
    <row r="72" spans="1:11" ht="30" customHeight="1">
      <c r="A72" s="112"/>
      <c r="B72" s="116"/>
      <c r="C72" s="121">
        <v>60</v>
      </c>
      <c r="D72" s="121" t="s">
        <v>92</v>
      </c>
      <c r="E72" s="156" t="s">
        <v>157</v>
      </c>
      <c r="F72" s="121" t="s">
        <v>48</v>
      </c>
      <c r="G72" s="121">
        <v>1</v>
      </c>
      <c r="H72" s="157">
        <v>481758.33333333331</v>
      </c>
      <c r="I72" s="158">
        <f t="shared" si="0"/>
        <v>481758.33333333331</v>
      </c>
      <c r="J72" s="117"/>
      <c r="K72" s="112"/>
    </row>
    <row r="73" spans="1:11" ht="30" customHeight="1">
      <c r="A73" s="112"/>
      <c r="B73" s="116"/>
      <c r="C73" s="121">
        <v>61</v>
      </c>
      <c r="D73" s="121" t="s">
        <v>92</v>
      </c>
      <c r="E73" s="156" t="s">
        <v>158</v>
      </c>
      <c r="F73" s="121" t="s">
        <v>48</v>
      </c>
      <c r="G73" s="121">
        <v>1</v>
      </c>
      <c r="H73" s="157">
        <v>571953.66666666663</v>
      </c>
      <c r="I73" s="158">
        <f t="shared" si="0"/>
        <v>571953.66666666663</v>
      </c>
      <c r="J73" s="117"/>
      <c r="K73" s="112"/>
    </row>
    <row r="74" spans="1:11" ht="30" customHeight="1">
      <c r="A74" s="112"/>
      <c r="B74" s="116"/>
      <c r="C74" s="121">
        <v>62</v>
      </c>
      <c r="D74" s="121" t="s">
        <v>93</v>
      </c>
      <c r="E74" s="154" t="s">
        <v>159</v>
      </c>
      <c r="F74" s="121" t="s">
        <v>48</v>
      </c>
      <c r="G74" s="121">
        <v>1</v>
      </c>
      <c r="H74" s="157">
        <v>47461.666666666664</v>
      </c>
      <c r="I74" s="158">
        <f t="shared" si="0"/>
        <v>47461.666666666664</v>
      </c>
      <c r="J74" s="117"/>
      <c r="K74" s="112"/>
    </row>
    <row r="75" spans="1:11" ht="30" customHeight="1">
      <c r="A75" s="112"/>
      <c r="B75" s="116"/>
      <c r="C75" s="121">
        <v>63</v>
      </c>
      <c r="D75" s="121" t="s">
        <v>93</v>
      </c>
      <c r="E75" s="154" t="s">
        <v>160</v>
      </c>
      <c r="F75" s="121" t="s">
        <v>48</v>
      </c>
      <c r="G75" s="121">
        <v>1</v>
      </c>
      <c r="H75" s="157">
        <v>59666.666666666664</v>
      </c>
      <c r="I75" s="158">
        <f t="shared" si="0"/>
        <v>59666.666666666664</v>
      </c>
      <c r="J75" s="117"/>
      <c r="K75" s="112"/>
    </row>
    <row r="76" spans="1:11" ht="30" customHeight="1">
      <c r="A76" s="112"/>
      <c r="B76" s="116"/>
      <c r="C76" s="121">
        <v>64</v>
      </c>
      <c r="D76" s="121" t="s">
        <v>93</v>
      </c>
      <c r="E76" s="154" t="s">
        <v>161</v>
      </c>
      <c r="F76" s="121" t="s">
        <v>48</v>
      </c>
      <c r="G76" s="121">
        <v>1</v>
      </c>
      <c r="H76" s="157">
        <v>32137.666666666668</v>
      </c>
      <c r="I76" s="158">
        <f t="shared" si="0"/>
        <v>32137.666666666668</v>
      </c>
      <c r="J76" s="117"/>
      <c r="K76" s="112"/>
    </row>
    <row r="77" spans="1:11" ht="30" customHeight="1">
      <c r="A77" s="112"/>
      <c r="B77" s="116"/>
      <c r="C77" s="121">
        <v>65</v>
      </c>
      <c r="D77" s="121" t="s">
        <v>93</v>
      </c>
      <c r="E77" s="154" t="s">
        <v>162</v>
      </c>
      <c r="F77" s="121" t="s">
        <v>48</v>
      </c>
      <c r="G77" s="121">
        <v>1</v>
      </c>
      <c r="H77" s="157">
        <v>31222</v>
      </c>
      <c r="I77" s="158">
        <f t="shared" si="0"/>
        <v>31222</v>
      </c>
      <c r="J77" s="117"/>
      <c r="K77" s="112"/>
    </row>
    <row r="78" spans="1:11" ht="30" customHeight="1">
      <c r="A78" s="112"/>
      <c r="B78" s="116"/>
      <c r="C78" s="121">
        <v>66</v>
      </c>
      <c r="D78" s="121" t="s">
        <v>94</v>
      </c>
      <c r="E78" s="154" t="s">
        <v>163</v>
      </c>
      <c r="F78" s="121" t="s">
        <v>48</v>
      </c>
      <c r="G78" s="121">
        <v>1</v>
      </c>
      <c r="H78" s="157">
        <v>37906</v>
      </c>
      <c r="I78" s="158">
        <f t="shared" ref="I78:I96" si="1">G78*H78</f>
        <v>37906</v>
      </c>
      <c r="J78" s="117"/>
      <c r="K78" s="112"/>
    </row>
    <row r="79" spans="1:11" ht="30" customHeight="1">
      <c r="A79" s="112"/>
      <c r="B79" s="116"/>
      <c r="C79" s="121">
        <v>67</v>
      </c>
      <c r="D79" s="121" t="s">
        <v>94</v>
      </c>
      <c r="E79" s="154" t="s">
        <v>164</v>
      </c>
      <c r="F79" s="121" t="s">
        <v>48</v>
      </c>
      <c r="G79" s="121">
        <v>1</v>
      </c>
      <c r="H79" s="157">
        <v>41710.666666666664</v>
      </c>
      <c r="I79" s="158">
        <f t="shared" si="1"/>
        <v>41710.666666666664</v>
      </c>
      <c r="J79" s="117"/>
      <c r="K79" s="112"/>
    </row>
    <row r="80" spans="1:11" ht="30" customHeight="1">
      <c r="A80" s="112"/>
      <c r="B80" s="116"/>
      <c r="C80" s="121">
        <v>68</v>
      </c>
      <c r="D80" s="121" t="s">
        <v>94</v>
      </c>
      <c r="E80" s="154" t="s">
        <v>165</v>
      </c>
      <c r="F80" s="121" t="s">
        <v>48</v>
      </c>
      <c r="G80" s="121">
        <v>1</v>
      </c>
      <c r="H80" s="157">
        <v>39945</v>
      </c>
      <c r="I80" s="158">
        <f t="shared" si="1"/>
        <v>39945</v>
      </c>
      <c r="J80" s="117"/>
      <c r="K80" s="112"/>
    </row>
    <row r="81" spans="1:11" ht="30" customHeight="1">
      <c r="A81" s="112"/>
      <c r="B81" s="116"/>
      <c r="C81" s="121">
        <v>69</v>
      </c>
      <c r="D81" s="121" t="s">
        <v>94</v>
      </c>
      <c r="E81" s="154" t="s">
        <v>166</v>
      </c>
      <c r="F81" s="121" t="s">
        <v>48</v>
      </c>
      <c r="G81" s="121">
        <v>1</v>
      </c>
      <c r="H81" s="157">
        <v>1489666.6666666667</v>
      </c>
      <c r="I81" s="158">
        <f t="shared" si="1"/>
        <v>1489666.6666666667</v>
      </c>
      <c r="J81" s="117"/>
      <c r="K81" s="112"/>
    </row>
    <row r="82" spans="1:11" ht="30" customHeight="1">
      <c r="A82" s="112"/>
      <c r="B82" s="116"/>
      <c r="C82" s="121">
        <v>70</v>
      </c>
      <c r="D82" s="121" t="s">
        <v>94</v>
      </c>
      <c r="E82" s="154" t="s">
        <v>167</v>
      </c>
      <c r="F82" s="121" t="s">
        <v>48</v>
      </c>
      <c r="G82" s="121">
        <v>1</v>
      </c>
      <c r="H82" s="157">
        <v>1936566.6666666667</v>
      </c>
      <c r="I82" s="158">
        <f t="shared" si="1"/>
        <v>1936566.6666666667</v>
      </c>
      <c r="J82" s="117"/>
      <c r="K82" s="112"/>
    </row>
    <row r="83" spans="1:11" ht="30" customHeight="1">
      <c r="A83" s="112"/>
      <c r="B83" s="116"/>
      <c r="C83" s="121">
        <v>71</v>
      </c>
      <c r="D83" s="121" t="s">
        <v>94</v>
      </c>
      <c r="E83" s="154" t="s">
        <v>168</v>
      </c>
      <c r="F83" s="121" t="s">
        <v>48</v>
      </c>
      <c r="G83" s="121">
        <v>1</v>
      </c>
      <c r="H83" s="157">
        <v>2517537</v>
      </c>
      <c r="I83" s="158">
        <f t="shared" si="1"/>
        <v>2517537</v>
      </c>
      <c r="J83" s="117"/>
      <c r="K83" s="112"/>
    </row>
    <row r="84" spans="1:11" ht="30" customHeight="1">
      <c r="A84" s="112"/>
      <c r="B84" s="116"/>
      <c r="C84" s="121">
        <v>72</v>
      </c>
      <c r="D84" s="121" t="s">
        <v>94</v>
      </c>
      <c r="E84" s="154" t="s">
        <v>169</v>
      </c>
      <c r="F84" s="121" t="s">
        <v>48</v>
      </c>
      <c r="G84" s="121">
        <v>1</v>
      </c>
      <c r="H84" s="157">
        <v>3272798</v>
      </c>
      <c r="I84" s="158">
        <f t="shared" si="1"/>
        <v>3272798</v>
      </c>
      <c r="J84" s="117"/>
      <c r="K84" s="112"/>
    </row>
    <row r="85" spans="1:11" ht="30" customHeight="1">
      <c r="A85" s="112"/>
      <c r="B85" s="116"/>
      <c r="C85" s="121">
        <v>73</v>
      </c>
      <c r="D85" s="121" t="s">
        <v>94</v>
      </c>
      <c r="E85" s="154" t="s">
        <v>170</v>
      </c>
      <c r="F85" s="121" t="s">
        <v>48</v>
      </c>
      <c r="G85" s="121">
        <v>1</v>
      </c>
      <c r="H85" s="157">
        <v>177130.33333333334</v>
      </c>
      <c r="I85" s="158">
        <f t="shared" si="1"/>
        <v>177130.33333333334</v>
      </c>
      <c r="J85" s="117"/>
      <c r="K85" s="112"/>
    </row>
    <row r="86" spans="1:11" ht="30" customHeight="1">
      <c r="A86" s="112"/>
      <c r="B86" s="116"/>
      <c r="C86" s="121">
        <v>74</v>
      </c>
      <c r="D86" s="121" t="s">
        <v>95</v>
      </c>
      <c r="E86" s="154" t="s">
        <v>171</v>
      </c>
      <c r="F86" s="121" t="s">
        <v>48</v>
      </c>
      <c r="G86" s="121">
        <v>1</v>
      </c>
      <c r="H86" s="157">
        <v>1130991.3333333333</v>
      </c>
      <c r="I86" s="158">
        <f t="shared" si="1"/>
        <v>1130991.3333333333</v>
      </c>
      <c r="J86" s="117"/>
      <c r="K86" s="112"/>
    </row>
    <row r="87" spans="1:11" ht="30" customHeight="1">
      <c r="A87" s="112"/>
      <c r="B87" s="116"/>
      <c r="C87" s="121">
        <v>75</v>
      </c>
      <c r="D87" s="121" t="s">
        <v>95</v>
      </c>
      <c r="E87" s="154" t="s">
        <v>172</v>
      </c>
      <c r="F87" s="121" t="s">
        <v>48</v>
      </c>
      <c r="G87" s="121">
        <v>1</v>
      </c>
      <c r="H87" s="157">
        <v>1212370.6666666667</v>
      </c>
      <c r="I87" s="158">
        <f t="shared" si="1"/>
        <v>1212370.6666666667</v>
      </c>
      <c r="J87" s="117"/>
      <c r="K87" s="112"/>
    </row>
    <row r="88" spans="1:11" ht="30" customHeight="1">
      <c r="A88" s="112"/>
      <c r="B88" s="116"/>
      <c r="C88" s="121">
        <v>76</v>
      </c>
      <c r="D88" s="121" t="s">
        <v>95</v>
      </c>
      <c r="E88" s="154" t="s">
        <v>173</v>
      </c>
      <c r="F88" s="121" t="s">
        <v>48</v>
      </c>
      <c r="G88" s="121">
        <v>1</v>
      </c>
      <c r="H88" s="157">
        <v>997717</v>
      </c>
      <c r="I88" s="158">
        <f t="shared" si="1"/>
        <v>997717</v>
      </c>
      <c r="J88" s="117"/>
      <c r="K88" s="112"/>
    </row>
    <row r="89" spans="1:11" ht="30" customHeight="1">
      <c r="A89" s="112"/>
      <c r="B89" s="116"/>
      <c r="C89" s="121">
        <v>77</v>
      </c>
      <c r="D89" s="121" t="s">
        <v>96</v>
      </c>
      <c r="E89" s="154" t="s">
        <v>174</v>
      </c>
      <c r="F89" s="121" t="s">
        <v>48</v>
      </c>
      <c r="G89" s="121">
        <v>1</v>
      </c>
      <c r="H89" s="157">
        <v>377242</v>
      </c>
      <c r="I89" s="158">
        <f t="shared" si="1"/>
        <v>377242</v>
      </c>
      <c r="J89" s="117"/>
      <c r="K89" s="112"/>
    </row>
    <row r="90" spans="1:11" ht="30" customHeight="1">
      <c r="A90" s="112"/>
      <c r="B90" s="116"/>
      <c r="C90" s="121">
        <v>78</v>
      </c>
      <c r="D90" s="121" t="s">
        <v>97</v>
      </c>
      <c r="E90" s="154" t="s">
        <v>175</v>
      </c>
      <c r="F90" s="121" t="s">
        <v>48</v>
      </c>
      <c r="G90" s="121">
        <v>1</v>
      </c>
      <c r="H90" s="157">
        <v>28291.666666666668</v>
      </c>
      <c r="I90" s="158">
        <f t="shared" si="1"/>
        <v>28291.666666666668</v>
      </c>
      <c r="J90" s="117"/>
      <c r="K90" s="112"/>
    </row>
    <row r="91" spans="1:11" ht="30" customHeight="1">
      <c r="A91" s="112"/>
      <c r="B91" s="116"/>
      <c r="C91" s="121">
        <v>79</v>
      </c>
      <c r="D91" s="121" t="s">
        <v>97</v>
      </c>
      <c r="E91" s="154" t="s">
        <v>176</v>
      </c>
      <c r="F91" s="121" t="s">
        <v>48</v>
      </c>
      <c r="G91" s="121">
        <v>1</v>
      </c>
      <c r="H91" s="157">
        <v>39218.333333333336</v>
      </c>
      <c r="I91" s="158">
        <f t="shared" si="1"/>
        <v>39218.333333333336</v>
      </c>
      <c r="J91" s="117"/>
      <c r="K91" s="112"/>
    </row>
    <row r="92" spans="1:11" ht="30" customHeight="1">
      <c r="A92" s="112"/>
      <c r="B92" s="116"/>
      <c r="C92" s="121">
        <v>80</v>
      </c>
      <c r="D92" s="121" t="s">
        <v>97</v>
      </c>
      <c r="E92" s="154" t="s">
        <v>177</v>
      </c>
      <c r="F92" s="121" t="s">
        <v>48</v>
      </c>
      <c r="G92" s="121">
        <v>1</v>
      </c>
      <c r="H92" s="157">
        <v>74332.333333333328</v>
      </c>
      <c r="I92" s="158">
        <f t="shared" si="1"/>
        <v>74332.333333333328</v>
      </c>
      <c r="J92" s="117"/>
      <c r="K92" s="112"/>
    </row>
    <row r="93" spans="1:11" ht="30" customHeight="1">
      <c r="A93" s="112"/>
      <c r="B93" s="116"/>
      <c r="C93" s="121">
        <v>81</v>
      </c>
      <c r="D93" s="121" t="s">
        <v>97</v>
      </c>
      <c r="E93" s="154" t="s">
        <v>178</v>
      </c>
      <c r="F93" s="121" t="s">
        <v>48</v>
      </c>
      <c r="G93" s="121">
        <v>1</v>
      </c>
      <c r="H93" s="157">
        <v>83325.333333333328</v>
      </c>
      <c r="I93" s="158">
        <f t="shared" si="1"/>
        <v>83325.333333333328</v>
      </c>
      <c r="J93" s="117"/>
      <c r="K93" s="112"/>
    </row>
    <row r="94" spans="1:11" ht="30" customHeight="1">
      <c r="A94" s="112"/>
      <c r="B94" s="116"/>
      <c r="C94" s="121">
        <v>82</v>
      </c>
      <c r="D94" s="121" t="s">
        <v>97</v>
      </c>
      <c r="E94" s="154" t="s">
        <v>179</v>
      </c>
      <c r="F94" s="121" t="s">
        <v>48</v>
      </c>
      <c r="G94" s="121">
        <v>1</v>
      </c>
      <c r="H94" s="157">
        <v>38232.666666666664</v>
      </c>
      <c r="I94" s="158">
        <f t="shared" si="1"/>
        <v>38232.666666666664</v>
      </c>
      <c r="J94" s="117"/>
      <c r="K94" s="112"/>
    </row>
    <row r="95" spans="1:11" ht="30" customHeight="1">
      <c r="A95" s="112"/>
      <c r="B95" s="116"/>
      <c r="C95" s="121">
        <v>83</v>
      </c>
      <c r="D95" s="121" t="s">
        <v>97</v>
      </c>
      <c r="E95" s="154" t="s">
        <v>180</v>
      </c>
      <c r="F95" s="121" t="s">
        <v>48</v>
      </c>
      <c r="G95" s="121">
        <v>1</v>
      </c>
      <c r="H95" s="157">
        <v>50852.333333333336</v>
      </c>
      <c r="I95" s="158">
        <f t="shared" si="1"/>
        <v>50852.333333333336</v>
      </c>
      <c r="J95" s="117"/>
      <c r="K95" s="112"/>
    </row>
    <row r="96" spans="1:11" ht="30" customHeight="1" thickBot="1">
      <c r="A96" s="112"/>
      <c r="B96" s="116"/>
      <c r="C96" s="161">
        <v>84</v>
      </c>
      <c r="D96" s="161" t="s">
        <v>97</v>
      </c>
      <c r="E96" s="162" t="s">
        <v>181</v>
      </c>
      <c r="F96" s="161" t="s">
        <v>48</v>
      </c>
      <c r="G96" s="161">
        <v>1</v>
      </c>
      <c r="H96" s="163">
        <v>53732.666666666664</v>
      </c>
      <c r="I96" s="164">
        <f t="shared" si="1"/>
        <v>53732.666666666664</v>
      </c>
      <c r="J96" s="117"/>
      <c r="K96" s="112"/>
    </row>
    <row r="97" spans="1:11" s="125" customFormat="1" ht="30" customHeight="1" thickBot="1">
      <c r="A97" s="122"/>
      <c r="B97" s="123"/>
      <c r="C97" s="234" t="s">
        <v>13</v>
      </c>
      <c r="D97" s="235"/>
      <c r="E97" s="235"/>
      <c r="F97" s="235"/>
      <c r="G97" s="235"/>
      <c r="H97" s="243"/>
      <c r="I97" s="160">
        <f>SUM(I13:I96)</f>
        <v>35371335.666666672</v>
      </c>
      <c r="J97" s="124"/>
      <c r="K97" s="122"/>
    </row>
    <row r="98" spans="1:11" s="125" customFormat="1" ht="30" customHeight="1" thickBot="1">
      <c r="A98" s="122"/>
      <c r="B98" s="123"/>
      <c r="C98" s="253" t="s">
        <v>183</v>
      </c>
      <c r="D98" s="254"/>
      <c r="E98" s="254"/>
      <c r="F98" s="254"/>
      <c r="G98" s="254"/>
      <c r="H98" s="254"/>
      <c r="I98" s="160">
        <f>I97*12%</f>
        <v>4244560.28</v>
      </c>
      <c r="J98" s="124"/>
      <c r="K98" s="122"/>
    </row>
    <row r="99" spans="1:11" s="125" customFormat="1" ht="15.75" thickBot="1">
      <c r="A99" s="122"/>
      <c r="B99" s="123"/>
      <c r="C99" s="253" t="s">
        <v>184</v>
      </c>
      <c r="D99" s="254"/>
      <c r="E99" s="254"/>
      <c r="F99" s="254"/>
      <c r="G99" s="254"/>
      <c r="H99" s="254"/>
      <c r="I99" s="160">
        <f>I97*5%</f>
        <v>1768566.7833333337</v>
      </c>
      <c r="J99" s="124"/>
      <c r="K99" s="122"/>
    </row>
    <row r="100" spans="1:11" s="125" customFormat="1" ht="15.75" thickBot="1">
      <c r="A100" s="122"/>
      <c r="B100" s="123"/>
      <c r="C100" s="253" t="s">
        <v>185</v>
      </c>
      <c r="D100" s="254"/>
      <c r="E100" s="254"/>
      <c r="F100" s="254"/>
      <c r="G100" s="254"/>
      <c r="H100" s="254"/>
      <c r="I100" s="160">
        <f>I97*2%</f>
        <v>707426.71333333349</v>
      </c>
      <c r="J100" s="124"/>
      <c r="K100" s="122"/>
    </row>
    <row r="101" spans="1:11" s="125" customFormat="1" ht="15.75" thickBot="1">
      <c r="A101" s="122"/>
      <c r="B101" s="123"/>
      <c r="C101" s="253" t="s">
        <v>186</v>
      </c>
      <c r="D101" s="254"/>
      <c r="E101" s="254"/>
      <c r="F101" s="254"/>
      <c r="G101" s="254"/>
      <c r="H101" s="254"/>
      <c r="I101" s="160">
        <f>I100*19%</f>
        <v>134411.07553333335</v>
      </c>
      <c r="J101" s="124"/>
      <c r="K101" s="122"/>
    </row>
    <row r="102" spans="1:11" s="125" customFormat="1" ht="30" customHeight="1" thickBot="1">
      <c r="A102" s="122"/>
      <c r="B102" s="123"/>
      <c r="C102" s="250" t="s">
        <v>14</v>
      </c>
      <c r="D102" s="251"/>
      <c r="E102" s="251"/>
      <c r="F102" s="251"/>
      <c r="G102" s="251"/>
      <c r="H102" s="252"/>
      <c r="I102" s="159">
        <f>SUM(I97+I98+I99+I100+I101)</f>
        <v>42226300.518866666</v>
      </c>
      <c r="J102" s="124"/>
      <c r="K102" s="122"/>
    </row>
    <row r="103" spans="1:11" s="125" customFormat="1" ht="15.75" thickBot="1">
      <c r="A103" s="122"/>
      <c r="B103" s="123"/>
      <c r="C103" s="126"/>
      <c r="D103" s="127"/>
      <c r="E103" s="126"/>
      <c r="F103" s="126"/>
      <c r="G103" s="128"/>
      <c r="H103" s="129"/>
      <c r="I103" s="130"/>
      <c r="J103" s="124"/>
      <c r="K103" s="122"/>
    </row>
    <row r="104" spans="1:11" s="125" customFormat="1" ht="15">
      <c r="A104" s="122"/>
      <c r="B104" s="123"/>
      <c r="C104" s="131"/>
      <c r="D104" s="224"/>
      <c r="E104" s="224"/>
      <c r="F104" s="224"/>
      <c r="G104" s="224"/>
      <c r="H104" s="224"/>
      <c r="I104" s="225"/>
      <c r="J104" s="132"/>
      <c r="K104" s="122"/>
    </row>
    <row r="105" spans="1:11" s="125" customFormat="1" ht="46.5" customHeight="1">
      <c r="A105" s="122"/>
      <c r="B105" s="123"/>
      <c r="C105" s="217" t="s">
        <v>15</v>
      </c>
      <c r="D105" s="218"/>
      <c r="E105" s="218"/>
      <c r="F105" s="223" t="s">
        <v>16</v>
      </c>
      <c r="G105" s="223"/>
      <c r="H105" s="223"/>
      <c r="I105" s="133" t="s">
        <v>17</v>
      </c>
      <c r="J105" s="134"/>
      <c r="K105" s="122"/>
    </row>
    <row r="106" spans="1:11" s="125" customFormat="1" ht="64.5" customHeight="1">
      <c r="A106" s="122"/>
      <c r="B106" s="123"/>
      <c r="C106" s="217" t="s">
        <v>18</v>
      </c>
      <c r="D106" s="218"/>
      <c r="E106" s="218"/>
      <c r="F106" s="222" t="s">
        <v>19</v>
      </c>
      <c r="G106" s="222"/>
      <c r="H106" s="135" t="s">
        <v>20</v>
      </c>
      <c r="I106" s="136">
        <v>0.12</v>
      </c>
      <c r="J106" s="134"/>
      <c r="K106" s="122"/>
    </row>
    <row r="107" spans="1:11" s="125" customFormat="1" ht="30" customHeight="1">
      <c r="A107" s="122"/>
      <c r="B107" s="123"/>
      <c r="C107" s="217" t="s">
        <v>21</v>
      </c>
      <c r="D107" s="218"/>
      <c r="E107" s="218"/>
      <c r="F107" s="219" t="s">
        <v>22</v>
      </c>
      <c r="G107" s="220"/>
      <c r="H107" s="135" t="s">
        <v>23</v>
      </c>
      <c r="I107" s="136">
        <v>0.05</v>
      </c>
      <c r="J107" s="134"/>
      <c r="K107" s="122"/>
    </row>
    <row r="108" spans="1:11" s="138" customFormat="1" ht="58.5" customHeight="1">
      <c r="A108" s="122"/>
      <c r="B108" s="123"/>
      <c r="C108" s="137"/>
      <c r="E108" s="140"/>
      <c r="F108" s="221" t="s">
        <v>24</v>
      </c>
      <c r="G108" s="222"/>
      <c r="H108" s="135" t="s">
        <v>25</v>
      </c>
      <c r="I108" s="136">
        <v>0.02</v>
      </c>
      <c r="J108" s="124"/>
      <c r="K108" s="122"/>
    </row>
    <row r="109" spans="1:11" ht="57" customHeight="1">
      <c r="A109" s="112"/>
      <c r="B109" s="116"/>
      <c r="C109" s="141"/>
      <c r="D109" s="142"/>
      <c r="E109" s="143"/>
      <c r="F109" s="222" t="s">
        <v>26</v>
      </c>
      <c r="G109" s="222"/>
      <c r="H109" s="135" t="s">
        <v>27</v>
      </c>
      <c r="I109" s="136">
        <v>0.19</v>
      </c>
      <c r="J109" s="117"/>
      <c r="K109" s="112"/>
    </row>
    <row r="110" spans="1:11" ht="15.75" thickBot="1">
      <c r="A110" s="112"/>
      <c r="B110" s="116"/>
      <c r="C110" s="144"/>
      <c r="D110" s="145"/>
      <c r="E110" s="146"/>
      <c r="F110" s="246"/>
      <c r="G110" s="246"/>
      <c r="H110" s="246"/>
      <c r="I110" s="247"/>
      <c r="J110" s="117"/>
      <c r="K110" s="112"/>
    </row>
    <row r="111" spans="1:11" ht="15.75" thickBot="1">
      <c r="A111" s="112"/>
      <c r="B111" s="147"/>
      <c r="C111" s="148"/>
      <c r="D111" s="148"/>
      <c r="E111" s="149"/>
      <c r="F111" s="148"/>
      <c r="G111" s="148"/>
      <c r="H111" s="148"/>
      <c r="I111" s="148"/>
      <c r="J111" s="150"/>
      <c r="K111" s="112"/>
    </row>
    <row r="112" spans="1:11" ht="15.75" thickTop="1">
      <c r="A112" s="112"/>
      <c r="B112" s="112"/>
      <c r="C112" s="112"/>
      <c r="D112" s="112"/>
      <c r="E112" s="112"/>
      <c r="F112" s="112"/>
      <c r="G112" s="112"/>
      <c r="H112" s="112"/>
      <c r="I112" s="112"/>
      <c r="J112" s="112"/>
      <c r="K112" s="112"/>
    </row>
  </sheetData>
  <mergeCells count="29">
    <mergeCell ref="F11:F12"/>
    <mergeCell ref="C7:I8"/>
    <mergeCell ref="C9:I9"/>
    <mergeCell ref="C102:H102"/>
    <mergeCell ref="C98:H98"/>
    <mergeCell ref="C99:H99"/>
    <mergeCell ref="C100:H100"/>
    <mergeCell ref="C101:H101"/>
    <mergeCell ref="F110:I110"/>
    <mergeCell ref="C107:E107"/>
    <mergeCell ref="F107:G107"/>
    <mergeCell ref="F108:G108"/>
    <mergeCell ref="F109:G109"/>
    <mergeCell ref="B1:E1"/>
    <mergeCell ref="C106:E106"/>
    <mergeCell ref="C10:I10"/>
    <mergeCell ref="C97:H97"/>
    <mergeCell ref="C105:E105"/>
    <mergeCell ref="F105:H105"/>
    <mergeCell ref="F106:G106"/>
    <mergeCell ref="D104:I104"/>
    <mergeCell ref="C6:I6"/>
    <mergeCell ref="G11:G12"/>
    <mergeCell ref="C5:I5"/>
    <mergeCell ref="H11:H12"/>
    <mergeCell ref="I11:I12"/>
    <mergeCell ref="C11:C12"/>
    <mergeCell ref="D11:D12"/>
    <mergeCell ref="E11:E12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L116"/>
  <sheetViews>
    <sheetView showGridLines="0" tabSelected="1" view="pageBreakPreview" topLeftCell="A87" zoomScale="87" zoomScaleNormal="100" zoomScaleSheetLayoutView="87" zoomScalePageLayoutView="91" workbookViewId="0">
      <selection activeCell="N98" sqref="N98"/>
    </sheetView>
  </sheetViews>
  <sheetFormatPr baseColWidth="10" defaultColWidth="11.42578125" defaultRowHeight="14.25"/>
  <cols>
    <col min="1" max="2" width="3.42578125" style="111" customWidth="1"/>
    <col min="3" max="3" width="7.85546875" style="111" customWidth="1"/>
    <col min="4" max="4" width="37.28515625" style="174" customWidth="1"/>
    <col min="5" max="5" width="73.28515625" style="195" customWidth="1"/>
    <col min="6" max="6" width="12.28515625" style="175" customWidth="1"/>
    <col min="7" max="7" width="18.85546875" style="182" customWidth="1"/>
    <col min="8" max="8" width="23.85546875" style="182" customWidth="1"/>
    <col min="9" max="9" width="34.28515625" style="182" bestFit="1" customWidth="1"/>
    <col min="10" max="10" width="3.28515625" style="111" customWidth="1"/>
    <col min="11" max="11" width="2.7109375" style="111" customWidth="1"/>
    <col min="12" max="16384" width="11.42578125" style="111"/>
  </cols>
  <sheetData>
    <row r="1" spans="1:12">
      <c r="B1" s="214" t="s">
        <v>0</v>
      </c>
      <c r="C1" s="214"/>
      <c r="D1" s="214"/>
      <c r="E1" s="214"/>
    </row>
    <row r="2" spans="1:12">
      <c r="B2" s="214" t="s">
        <v>1</v>
      </c>
      <c r="C2" s="214"/>
      <c r="D2" s="214"/>
    </row>
    <row r="3" spans="1:12" ht="15.75" thickBot="1">
      <c r="A3" s="112"/>
      <c r="B3" s="112"/>
      <c r="C3" s="112"/>
      <c r="D3" s="169"/>
      <c r="E3" s="196"/>
      <c r="F3" s="176"/>
      <c r="G3" s="183"/>
      <c r="H3" s="183"/>
      <c r="I3" s="183"/>
      <c r="J3" s="112"/>
      <c r="K3" s="112"/>
    </row>
    <row r="4" spans="1:12" ht="15.75" thickTop="1">
      <c r="A4" s="112"/>
      <c r="B4" s="113"/>
      <c r="C4" s="114"/>
      <c r="D4" s="170"/>
      <c r="E4" s="197"/>
      <c r="F4" s="177"/>
      <c r="G4" s="184"/>
      <c r="H4" s="184"/>
      <c r="I4" s="184"/>
      <c r="J4" s="115"/>
      <c r="K4" s="112"/>
    </row>
    <row r="5" spans="1:12" ht="15">
      <c r="A5" s="112"/>
      <c r="B5" s="116"/>
      <c r="C5" s="226" t="s">
        <v>2</v>
      </c>
      <c r="D5" s="226"/>
      <c r="E5" s="226"/>
      <c r="F5" s="226"/>
      <c r="G5" s="226"/>
      <c r="H5" s="226"/>
      <c r="I5" s="226"/>
      <c r="J5" s="117"/>
      <c r="K5" s="112"/>
    </row>
    <row r="6" spans="1:12" ht="15.75" thickBot="1">
      <c r="A6" s="112"/>
      <c r="B6" s="116"/>
      <c r="C6" s="227" t="s">
        <v>28</v>
      </c>
      <c r="D6" s="227"/>
      <c r="E6" s="227"/>
      <c r="F6" s="227"/>
      <c r="G6" s="227"/>
      <c r="H6" s="227"/>
      <c r="I6" s="227"/>
      <c r="J6" s="117"/>
      <c r="K6" s="112"/>
    </row>
    <row r="7" spans="1:12" s="120" customFormat="1" ht="16.5" customHeight="1">
      <c r="A7" s="118"/>
      <c r="B7" s="155"/>
      <c r="C7" s="228" t="s">
        <v>29</v>
      </c>
      <c r="D7" s="229"/>
      <c r="E7" s="229"/>
      <c r="F7" s="229"/>
      <c r="G7" s="229"/>
      <c r="H7" s="229"/>
      <c r="I7" s="230"/>
      <c r="J7" s="119"/>
      <c r="K7" s="118"/>
    </row>
    <row r="8" spans="1:12" ht="33.75" customHeight="1" thickBot="1">
      <c r="A8" s="112"/>
      <c r="B8" s="116"/>
      <c r="C8" s="231"/>
      <c r="D8" s="232"/>
      <c r="E8" s="232"/>
      <c r="F8" s="232"/>
      <c r="G8" s="232"/>
      <c r="H8" s="232"/>
      <c r="I8" s="233"/>
      <c r="J8" s="117"/>
      <c r="K8" s="112"/>
    </row>
    <row r="9" spans="1:12" ht="34.5" customHeight="1">
      <c r="A9" s="112"/>
      <c r="B9" s="116"/>
      <c r="C9" s="203" t="s">
        <v>30</v>
      </c>
      <c r="D9" s="204"/>
      <c r="E9" s="204"/>
      <c r="F9" s="204"/>
      <c r="G9" s="204"/>
      <c r="H9" s="204"/>
      <c r="I9" s="205"/>
      <c r="J9" s="117"/>
      <c r="K9" s="112"/>
    </row>
    <row r="10" spans="1:12" ht="30" customHeight="1">
      <c r="A10" s="112"/>
      <c r="B10" s="116"/>
      <c r="C10" s="206"/>
      <c r="D10" s="207"/>
      <c r="E10" s="207"/>
      <c r="F10" s="207"/>
      <c r="G10" s="207"/>
      <c r="H10" s="207"/>
      <c r="I10" s="208"/>
      <c r="J10" s="117"/>
      <c r="K10" s="112"/>
    </row>
    <row r="11" spans="1:12" ht="30" customHeight="1">
      <c r="A11" s="112"/>
      <c r="B11" s="116"/>
      <c r="C11" s="209" t="s">
        <v>6</v>
      </c>
      <c r="D11" s="210" t="s">
        <v>7</v>
      </c>
      <c r="E11" s="211" t="s">
        <v>8</v>
      </c>
      <c r="F11" s="210" t="s">
        <v>9</v>
      </c>
      <c r="G11" s="210" t="s">
        <v>10</v>
      </c>
      <c r="H11" s="212" t="s">
        <v>11</v>
      </c>
      <c r="I11" s="213" t="s">
        <v>12</v>
      </c>
      <c r="J11" s="117"/>
      <c r="K11" s="112"/>
      <c r="L11" s="166"/>
    </row>
    <row r="12" spans="1:12" ht="30" customHeight="1">
      <c r="A12" s="112"/>
      <c r="B12" s="116"/>
      <c r="C12" s="209"/>
      <c r="D12" s="210"/>
      <c r="E12" s="211"/>
      <c r="F12" s="210"/>
      <c r="G12" s="210"/>
      <c r="H12" s="212"/>
      <c r="I12" s="213"/>
      <c r="J12" s="117"/>
      <c r="K12" s="112"/>
    </row>
    <row r="13" spans="1:12" ht="30" customHeight="1">
      <c r="A13" s="112"/>
      <c r="B13" s="116"/>
      <c r="C13" s="165">
        <v>1</v>
      </c>
      <c r="D13" s="171" t="s">
        <v>88</v>
      </c>
      <c r="E13" s="156" t="s">
        <v>98</v>
      </c>
      <c r="F13" s="178" t="s">
        <v>48</v>
      </c>
      <c r="G13" s="200">
        <v>1</v>
      </c>
      <c r="H13" s="201">
        <v>224957</v>
      </c>
      <c r="I13" s="202">
        <f>+H13*G13</f>
        <v>224957</v>
      </c>
      <c r="J13" s="117"/>
      <c r="K13" s="112"/>
    </row>
    <row r="14" spans="1:12" ht="30" customHeight="1">
      <c r="A14" s="112"/>
      <c r="B14" s="116"/>
      <c r="C14" s="165">
        <v>2</v>
      </c>
      <c r="D14" s="171" t="s">
        <v>88</v>
      </c>
      <c r="E14" s="156" t="s">
        <v>99</v>
      </c>
      <c r="F14" s="178" t="s">
        <v>48</v>
      </c>
      <c r="G14" s="200">
        <v>1</v>
      </c>
      <c r="H14" s="201">
        <v>107649</v>
      </c>
      <c r="I14" s="202">
        <f t="shared" ref="I14:I77" si="0">+H14*G14</f>
        <v>107649</v>
      </c>
      <c r="J14" s="117"/>
      <c r="K14" s="112"/>
    </row>
    <row r="15" spans="1:12" ht="30" customHeight="1">
      <c r="A15" s="112"/>
      <c r="B15" s="116"/>
      <c r="C15" s="165">
        <v>3</v>
      </c>
      <c r="D15" s="171" t="s">
        <v>88</v>
      </c>
      <c r="E15" s="156" t="s">
        <v>100</v>
      </c>
      <c r="F15" s="178" t="s">
        <v>48</v>
      </c>
      <c r="G15" s="200">
        <v>1</v>
      </c>
      <c r="H15" s="201">
        <v>494587</v>
      </c>
      <c r="I15" s="202">
        <f t="shared" si="0"/>
        <v>494587</v>
      </c>
      <c r="J15" s="117"/>
      <c r="K15" s="112"/>
    </row>
    <row r="16" spans="1:12" ht="48" customHeight="1">
      <c r="A16" s="112"/>
      <c r="B16" s="116"/>
      <c r="C16" s="165">
        <v>4</v>
      </c>
      <c r="D16" s="171" t="s">
        <v>88</v>
      </c>
      <c r="E16" s="156" t="s">
        <v>101</v>
      </c>
      <c r="F16" s="178" t="s">
        <v>48</v>
      </c>
      <c r="G16" s="200">
        <v>1</v>
      </c>
      <c r="H16" s="201">
        <v>220583</v>
      </c>
      <c r="I16" s="202">
        <f t="shared" si="0"/>
        <v>220583</v>
      </c>
      <c r="J16" s="117"/>
      <c r="K16" s="112"/>
    </row>
    <row r="17" spans="1:11" ht="60.75" customHeight="1">
      <c r="A17" s="112"/>
      <c r="B17" s="116"/>
      <c r="C17" s="165">
        <v>5</v>
      </c>
      <c r="D17" s="171" t="s">
        <v>88</v>
      </c>
      <c r="E17" s="156" t="s">
        <v>102</v>
      </c>
      <c r="F17" s="178" t="s">
        <v>48</v>
      </c>
      <c r="G17" s="200">
        <v>1</v>
      </c>
      <c r="H17" s="201">
        <v>105786</v>
      </c>
      <c r="I17" s="202">
        <f t="shared" si="0"/>
        <v>105786</v>
      </c>
      <c r="J17" s="117"/>
      <c r="K17" s="112"/>
    </row>
    <row r="18" spans="1:11" ht="30" customHeight="1">
      <c r="A18" s="112"/>
      <c r="B18" s="116"/>
      <c r="C18" s="165">
        <v>6</v>
      </c>
      <c r="D18" s="171" t="s">
        <v>88</v>
      </c>
      <c r="E18" s="156" t="s">
        <v>103</v>
      </c>
      <c r="F18" s="178" t="s">
        <v>48</v>
      </c>
      <c r="G18" s="200">
        <v>1</v>
      </c>
      <c r="H18" s="201">
        <v>58322</v>
      </c>
      <c r="I18" s="202">
        <f t="shared" si="0"/>
        <v>58322</v>
      </c>
      <c r="J18" s="117"/>
      <c r="K18" s="112"/>
    </row>
    <row r="19" spans="1:11" ht="30" customHeight="1">
      <c r="A19" s="112"/>
      <c r="B19" s="116"/>
      <c r="C19" s="165">
        <v>7</v>
      </c>
      <c r="D19" s="171" t="s">
        <v>88</v>
      </c>
      <c r="E19" s="156" t="s">
        <v>104</v>
      </c>
      <c r="F19" s="178" t="s">
        <v>48</v>
      </c>
      <c r="G19" s="200">
        <v>1</v>
      </c>
      <c r="H19" s="201">
        <v>347593</v>
      </c>
      <c r="I19" s="202">
        <f t="shared" si="0"/>
        <v>347593</v>
      </c>
      <c r="J19" s="117"/>
      <c r="K19" s="112"/>
    </row>
    <row r="20" spans="1:11" ht="36" customHeight="1">
      <c r="A20" s="112"/>
      <c r="B20" s="116"/>
      <c r="C20" s="165">
        <v>8</v>
      </c>
      <c r="D20" s="171" t="s">
        <v>88</v>
      </c>
      <c r="E20" s="156" t="s">
        <v>105</v>
      </c>
      <c r="F20" s="178" t="s">
        <v>48</v>
      </c>
      <c r="G20" s="200">
        <v>1</v>
      </c>
      <c r="H20" s="201">
        <v>179544</v>
      </c>
      <c r="I20" s="202">
        <f t="shared" si="0"/>
        <v>179544</v>
      </c>
      <c r="J20" s="117"/>
      <c r="K20" s="112"/>
    </row>
    <row r="21" spans="1:11" ht="47.25" customHeight="1">
      <c r="A21" s="112"/>
      <c r="B21" s="116"/>
      <c r="C21" s="165">
        <v>9</v>
      </c>
      <c r="D21" s="171" t="s">
        <v>88</v>
      </c>
      <c r="E21" s="156" t="s">
        <v>106</v>
      </c>
      <c r="F21" s="178" t="s">
        <v>48</v>
      </c>
      <c r="G21" s="200">
        <v>1</v>
      </c>
      <c r="H21" s="201">
        <v>626362</v>
      </c>
      <c r="I21" s="202">
        <f t="shared" si="0"/>
        <v>626362</v>
      </c>
      <c r="J21" s="117"/>
      <c r="K21" s="112"/>
    </row>
    <row r="22" spans="1:11" ht="51" customHeight="1">
      <c r="A22" s="112"/>
      <c r="B22" s="116"/>
      <c r="C22" s="165">
        <v>10</v>
      </c>
      <c r="D22" s="171" t="s">
        <v>88</v>
      </c>
      <c r="E22" s="156" t="s">
        <v>107</v>
      </c>
      <c r="F22" s="178" t="s">
        <v>48</v>
      </c>
      <c r="G22" s="200">
        <v>1</v>
      </c>
      <c r="H22" s="201">
        <v>437009</v>
      </c>
      <c r="I22" s="202">
        <f t="shared" si="0"/>
        <v>437009</v>
      </c>
      <c r="J22" s="117"/>
      <c r="K22" s="112"/>
    </row>
    <row r="23" spans="1:11" ht="54.75" customHeight="1">
      <c r="A23" s="112"/>
      <c r="B23" s="116"/>
      <c r="C23" s="165">
        <v>11</v>
      </c>
      <c r="D23" s="171" t="s">
        <v>88</v>
      </c>
      <c r="E23" s="156" t="s">
        <v>108</v>
      </c>
      <c r="F23" s="178" t="s">
        <v>48</v>
      </c>
      <c r="G23" s="200">
        <v>1</v>
      </c>
      <c r="H23" s="201">
        <v>726652</v>
      </c>
      <c r="I23" s="202">
        <f t="shared" si="0"/>
        <v>726652</v>
      </c>
      <c r="J23" s="117"/>
      <c r="K23" s="112"/>
    </row>
    <row r="24" spans="1:11" ht="30" customHeight="1">
      <c r="A24" s="112"/>
      <c r="B24" s="116"/>
      <c r="C24" s="165">
        <v>12</v>
      </c>
      <c r="D24" s="171" t="s">
        <v>88</v>
      </c>
      <c r="E24" s="156" t="s">
        <v>109</v>
      </c>
      <c r="F24" s="178" t="s">
        <v>48</v>
      </c>
      <c r="G24" s="200">
        <v>1</v>
      </c>
      <c r="H24" s="201">
        <v>212700</v>
      </c>
      <c r="I24" s="202">
        <f t="shared" si="0"/>
        <v>212700</v>
      </c>
      <c r="J24" s="117"/>
      <c r="K24" s="112"/>
    </row>
    <row r="25" spans="1:11" ht="30" customHeight="1">
      <c r="A25" s="112"/>
      <c r="B25" s="116"/>
      <c r="C25" s="165">
        <v>13</v>
      </c>
      <c r="D25" s="171" t="s">
        <v>88</v>
      </c>
      <c r="E25" s="156" t="s">
        <v>110</v>
      </c>
      <c r="F25" s="178" t="s">
        <v>48</v>
      </c>
      <c r="G25" s="200">
        <v>1</v>
      </c>
      <c r="H25" s="201">
        <v>1109288</v>
      </c>
      <c r="I25" s="202">
        <f t="shared" si="0"/>
        <v>1109288</v>
      </c>
      <c r="J25" s="117"/>
      <c r="K25" s="112"/>
    </row>
    <row r="26" spans="1:11" ht="30" customHeight="1">
      <c r="A26" s="112"/>
      <c r="B26" s="116"/>
      <c r="C26" s="165">
        <v>14</v>
      </c>
      <c r="D26" s="171" t="s">
        <v>88</v>
      </c>
      <c r="E26" s="156" t="s">
        <v>111</v>
      </c>
      <c r="F26" s="178" t="s">
        <v>48</v>
      </c>
      <c r="G26" s="200">
        <v>1</v>
      </c>
      <c r="H26" s="201">
        <v>491226</v>
      </c>
      <c r="I26" s="202">
        <f t="shared" si="0"/>
        <v>491226</v>
      </c>
      <c r="J26" s="117"/>
      <c r="K26" s="112"/>
    </row>
    <row r="27" spans="1:11" ht="51" customHeight="1">
      <c r="A27" s="112"/>
      <c r="B27" s="116"/>
      <c r="C27" s="165">
        <v>15</v>
      </c>
      <c r="D27" s="171" t="s">
        <v>88</v>
      </c>
      <c r="E27" s="156" t="s">
        <v>112</v>
      </c>
      <c r="F27" s="178" t="s">
        <v>48</v>
      </c>
      <c r="G27" s="200">
        <v>1</v>
      </c>
      <c r="H27" s="201">
        <v>390759</v>
      </c>
      <c r="I27" s="202">
        <f t="shared" si="0"/>
        <v>390759</v>
      </c>
      <c r="J27" s="117"/>
      <c r="K27" s="112"/>
    </row>
    <row r="28" spans="1:11" ht="30" customHeight="1">
      <c r="A28" s="112"/>
      <c r="B28" s="116"/>
      <c r="C28" s="165">
        <v>16</v>
      </c>
      <c r="D28" s="171" t="s">
        <v>88</v>
      </c>
      <c r="E28" s="156" t="s">
        <v>113</v>
      </c>
      <c r="F28" s="178" t="s">
        <v>48</v>
      </c>
      <c r="G28" s="200">
        <v>1</v>
      </c>
      <c r="H28" s="201">
        <v>398063</v>
      </c>
      <c r="I28" s="202">
        <f t="shared" si="0"/>
        <v>398063</v>
      </c>
      <c r="J28" s="117"/>
      <c r="K28" s="112"/>
    </row>
    <row r="29" spans="1:11" ht="52.5" customHeight="1">
      <c r="A29" s="112"/>
      <c r="B29" s="116"/>
      <c r="C29" s="165">
        <v>17</v>
      </c>
      <c r="D29" s="171" t="s">
        <v>88</v>
      </c>
      <c r="E29" s="156" t="s">
        <v>114</v>
      </c>
      <c r="F29" s="178" t="s">
        <v>48</v>
      </c>
      <c r="G29" s="200">
        <v>1</v>
      </c>
      <c r="H29" s="201">
        <v>706798</v>
      </c>
      <c r="I29" s="202">
        <f t="shared" si="0"/>
        <v>706798</v>
      </c>
      <c r="J29" s="117"/>
      <c r="K29" s="112"/>
    </row>
    <row r="30" spans="1:11" ht="38.25" customHeight="1">
      <c r="A30" s="112"/>
      <c r="B30" s="116"/>
      <c r="C30" s="165">
        <v>18</v>
      </c>
      <c r="D30" s="171" t="s">
        <v>88</v>
      </c>
      <c r="E30" s="156" t="s">
        <v>115</v>
      </c>
      <c r="F30" s="178" t="s">
        <v>48</v>
      </c>
      <c r="G30" s="200">
        <v>1</v>
      </c>
      <c r="H30" s="201">
        <v>121892</v>
      </c>
      <c r="I30" s="202">
        <f t="shared" si="0"/>
        <v>121892</v>
      </c>
      <c r="J30" s="117"/>
      <c r="K30" s="112"/>
    </row>
    <row r="31" spans="1:11" ht="52.5" customHeight="1">
      <c r="A31" s="112"/>
      <c r="B31" s="116"/>
      <c r="C31" s="165">
        <v>19</v>
      </c>
      <c r="D31" s="171" t="s">
        <v>89</v>
      </c>
      <c r="E31" s="156" t="s">
        <v>116</v>
      </c>
      <c r="F31" s="178" t="s">
        <v>48</v>
      </c>
      <c r="G31" s="200">
        <v>1</v>
      </c>
      <c r="H31" s="201">
        <v>1627043</v>
      </c>
      <c r="I31" s="202">
        <f t="shared" si="0"/>
        <v>1627043</v>
      </c>
      <c r="J31" s="117"/>
      <c r="K31" s="112"/>
    </row>
    <row r="32" spans="1:11" ht="30" customHeight="1">
      <c r="A32" s="112"/>
      <c r="B32" s="116"/>
      <c r="C32" s="165">
        <v>20</v>
      </c>
      <c r="D32" s="171" t="s">
        <v>89</v>
      </c>
      <c r="E32" s="156" t="s">
        <v>117</v>
      </c>
      <c r="F32" s="178" t="s">
        <v>48</v>
      </c>
      <c r="G32" s="200">
        <v>1</v>
      </c>
      <c r="H32" s="201">
        <v>89890</v>
      </c>
      <c r="I32" s="202">
        <f t="shared" si="0"/>
        <v>89890</v>
      </c>
      <c r="J32" s="117"/>
      <c r="K32" s="112"/>
    </row>
    <row r="33" spans="1:11" ht="48.75" customHeight="1">
      <c r="A33" s="112"/>
      <c r="B33" s="116"/>
      <c r="C33" s="165">
        <v>21</v>
      </c>
      <c r="D33" s="171" t="s">
        <v>89</v>
      </c>
      <c r="E33" s="156" t="s">
        <v>118</v>
      </c>
      <c r="F33" s="178" t="s">
        <v>48</v>
      </c>
      <c r="G33" s="200">
        <v>1</v>
      </c>
      <c r="H33" s="201">
        <v>276399</v>
      </c>
      <c r="I33" s="202">
        <f t="shared" si="0"/>
        <v>276399</v>
      </c>
      <c r="J33" s="117"/>
      <c r="K33" s="112"/>
    </row>
    <row r="34" spans="1:11" ht="69" customHeight="1">
      <c r="A34" s="112"/>
      <c r="B34" s="116"/>
      <c r="C34" s="165">
        <v>22</v>
      </c>
      <c r="D34" s="171" t="s">
        <v>89</v>
      </c>
      <c r="E34" s="156" t="s">
        <v>119</v>
      </c>
      <c r="F34" s="178" t="s">
        <v>48</v>
      </c>
      <c r="G34" s="200">
        <v>1</v>
      </c>
      <c r="H34" s="201">
        <v>229761</v>
      </c>
      <c r="I34" s="202">
        <f t="shared" si="0"/>
        <v>229761</v>
      </c>
      <c r="J34" s="117"/>
      <c r="K34" s="112"/>
    </row>
    <row r="35" spans="1:11" ht="30" customHeight="1">
      <c r="A35" s="112"/>
      <c r="B35" s="116"/>
      <c r="C35" s="165">
        <v>23</v>
      </c>
      <c r="D35" s="171" t="s">
        <v>89</v>
      </c>
      <c r="E35" s="156" t="s">
        <v>120</v>
      </c>
      <c r="F35" s="178" t="s">
        <v>48</v>
      </c>
      <c r="G35" s="200">
        <v>1</v>
      </c>
      <c r="H35" s="201">
        <v>31442</v>
      </c>
      <c r="I35" s="202">
        <f t="shared" si="0"/>
        <v>31442</v>
      </c>
      <c r="J35" s="117"/>
      <c r="K35" s="112"/>
    </row>
    <row r="36" spans="1:11" ht="30" customHeight="1">
      <c r="A36" s="112"/>
      <c r="B36" s="116"/>
      <c r="C36" s="165">
        <v>24</v>
      </c>
      <c r="D36" s="171" t="s">
        <v>89</v>
      </c>
      <c r="E36" s="156" t="s">
        <v>121</v>
      </c>
      <c r="F36" s="178" t="s">
        <v>48</v>
      </c>
      <c r="G36" s="200">
        <v>1</v>
      </c>
      <c r="H36" s="201">
        <v>103809</v>
      </c>
      <c r="I36" s="202">
        <f t="shared" si="0"/>
        <v>103809</v>
      </c>
      <c r="J36" s="117"/>
      <c r="K36" s="112"/>
    </row>
    <row r="37" spans="1:11" ht="30" customHeight="1">
      <c r="A37" s="112"/>
      <c r="B37" s="116"/>
      <c r="C37" s="165">
        <v>25</v>
      </c>
      <c r="D37" s="171" t="s">
        <v>89</v>
      </c>
      <c r="E37" s="156" t="s">
        <v>122</v>
      </c>
      <c r="F37" s="178" t="s">
        <v>48</v>
      </c>
      <c r="G37" s="200">
        <v>1</v>
      </c>
      <c r="H37" s="201">
        <v>16974</v>
      </c>
      <c r="I37" s="202">
        <f t="shared" si="0"/>
        <v>16974</v>
      </c>
      <c r="J37" s="117"/>
      <c r="K37" s="112"/>
    </row>
    <row r="38" spans="1:11" ht="49.5" customHeight="1">
      <c r="A38" s="112"/>
      <c r="B38" s="116"/>
      <c r="C38" s="165">
        <v>26</v>
      </c>
      <c r="D38" s="171" t="s">
        <v>90</v>
      </c>
      <c r="E38" s="156" t="s">
        <v>123</v>
      </c>
      <c r="F38" s="178" t="s">
        <v>48</v>
      </c>
      <c r="G38" s="200">
        <v>1</v>
      </c>
      <c r="H38" s="201">
        <v>40096</v>
      </c>
      <c r="I38" s="202">
        <f t="shared" si="0"/>
        <v>40096</v>
      </c>
      <c r="J38" s="117"/>
      <c r="K38" s="112"/>
    </row>
    <row r="39" spans="1:11" ht="30" customHeight="1">
      <c r="A39" s="112"/>
      <c r="B39" s="116"/>
      <c r="C39" s="165">
        <v>27</v>
      </c>
      <c r="D39" s="171" t="s">
        <v>90</v>
      </c>
      <c r="E39" s="156" t="s">
        <v>124</v>
      </c>
      <c r="F39" s="178" t="s">
        <v>48</v>
      </c>
      <c r="G39" s="200">
        <v>1</v>
      </c>
      <c r="H39" s="201">
        <v>17703</v>
      </c>
      <c r="I39" s="202">
        <f t="shared" si="0"/>
        <v>17703</v>
      </c>
      <c r="J39" s="117"/>
      <c r="K39" s="112"/>
    </row>
    <row r="40" spans="1:11" ht="30" customHeight="1">
      <c r="A40" s="112"/>
      <c r="B40" s="116"/>
      <c r="C40" s="165">
        <v>28</v>
      </c>
      <c r="D40" s="171" t="s">
        <v>90</v>
      </c>
      <c r="E40" s="156" t="s">
        <v>125</v>
      </c>
      <c r="F40" s="178" t="s">
        <v>48</v>
      </c>
      <c r="G40" s="200">
        <v>1</v>
      </c>
      <c r="H40" s="201">
        <v>114625</v>
      </c>
      <c r="I40" s="202">
        <f t="shared" si="0"/>
        <v>114625</v>
      </c>
      <c r="J40" s="117"/>
      <c r="K40" s="112"/>
    </row>
    <row r="41" spans="1:11" ht="30" customHeight="1">
      <c r="A41" s="112"/>
      <c r="B41" s="116"/>
      <c r="C41" s="165">
        <v>29</v>
      </c>
      <c r="D41" s="171" t="s">
        <v>90</v>
      </c>
      <c r="E41" s="156" t="s">
        <v>126</v>
      </c>
      <c r="F41" s="178" t="s">
        <v>48</v>
      </c>
      <c r="G41" s="200">
        <v>1</v>
      </c>
      <c r="H41" s="201">
        <v>64391</v>
      </c>
      <c r="I41" s="202">
        <f t="shared" si="0"/>
        <v>64391</v>
      </c>
      <c r="J41" s="117"/>
      <c r="K41" s="112"/>
    </row>
    <row r="42" spans="1:11" ht="30" customHeight="1">
      <c r="A42" s="112"/>
      <c r="B42" s="116"/>
      <c r="C42" s="165">
        <v>30</v>
      </c>
      <c r="D42" s="171" t="s">
        <v>90</v>
      </c>
      <c r="E42" s="156" t="s">
        <v>127</v>
      </c>
      <c r="F42" s="178" t="s">
        <v>48</v>
      </c>
      <c r="G42" s="200">
        <v>1</v>
      </c>
      <c r="H42" s="201">
        <v>8527</v>
      </c>
      <c r="I42" s="202">
        <f t="shared" si="0"/>
        <v>8527</v>
      </c>
      <c r="J42" s="117"/>
      <c r="K42" s="112"/>
    </row>
    <row r="43" spans="1:11" ht="30" customHeight="1">
      <c r="A43" s="112"/>
      <c r="B43" s="116"/>
      <c r="C43" s="165">
        <v>31</v>
      </c>
      <c r="D43" s="171" t="s">
        <v>90</v>
      </c>
      <c r="E43" s="156" t="s">
        <v>128</v>
      </c>
      <c r="F43" s="178" t="s">
        <v>48</v>
      </c>
      <c r="G43" s="200">
        <v>1</v>
      </c>
      <c r="H43" s="201">
        <v>33022</v>
      </c>
      <c r="I43" s="202">
        <f t="shared" si="0"/>
        <v>33022</v>
      </c>
      <c r="J43" s="117"/>
      <c r="K43" s="112"/>
    </row>
    <row r="44" spans="1:11" ht="54" customHeight="1">
      <c r="A44" s="112"/>
      <c r="B44" s="116"/>
      <c r="C44" s="165">
        <v>32</v>
      </c>
      <c r="D44" s="171" t="s">
        <v>91</v>
      </c>
      <c r="E44" s="156" t="s">
        <v>129</v>
      </c>
      <c r="F44" s="178" t="s">
        <v>48</v>
      </c>
      <c r="G44" s="200">
        <v>1</v>
      </c>
      <c r="H44" s="201">
        <v>31091</v>
      </c>
      <c r="I44" s="202">
        <f t="shared" si="0"/>
        <v>31091</v>
      </c>
      <c r="J44" s="117"/>
      <c r="K44" s="112"/>
    </row>
    <row r="45" spans="1:11" ht="30" customHeight="1">
      <c r="A45" s="112"/>
      <c r="B45" s="116"/>
      <c r="C45" s="165">
        <v>33</v>
      </c>
      <c r="D45" s="171" t="s">
        <v>91</v>
      </c>
      <c r="E45" s="156" t="s">
        <v>130</v>
      </c>
      <c r="F45" s="178" t="s">
        <v>48</v>
      </c>
      <c r="G45" s="200">
        <v>1</v>
      </c>
      <c r="H45" s="201">
        <v>40274</v>
      </c>
      <c r="I45" s="202">
        <f t="shared" si="0"/>
        <v>40274</v>
      </c>
      <c r="J45" s="117"/>
      <c r="K45" s="112"/>
    </row>
    <row r="46" spans="1:11" ht="30" customHeight="1">
      <c r="A46" s="112"/>
      <c r="B46" s="116"/>
      <c r="C46" s="165">
        <v>34</v>
      </c>
      <c r="D46" s="171" t="s">
        <v>91</v>
      </c>
      <c r="E46" s="156" t="s">
        <v>131</v>
      </c>
      <c r="F46" s="178" t="s">
        <v>48</v>
      </c>
      <c r="G46" s="200">
        <v>1</v>
      </c>
      <c r="H46" s="201">
        <v>76799</v>
      </c>
      <c r="I46" s="202">
        <f t="shared" si="0"/>
        <v>76799</v>
      </c>
      <c r="J46" s="117"/>
      <c r="K46" s="112"/>
    </row>
    <row r="47" spans="1:11" ht="30" customHeight="1">
      <c r="A47" s="112"/>
      <c r="B47" s="116"/>
      <c r="C47" s="165">
        <v>35</v>
      </c>
      <c r="D47" s="171" t="s">
        <v>91</v>
      </c>
      <c r="E47" s="156" t="s">
        <v>132</v>
      </c>
      <c r="F47" s="178" t="s">
        <v>48</v>
      </c>
      <c r="G47" s="200">
        <v>1</v>
      </c>
      <c r="H47" s="201">
        <v>32663</v>
      </c>
      <c r="I47" s="202">
        <f t="shared" si="0"/>
        <v>32663</v>
      </c>
      <c r="J47" s="117"/>
      <c r="K47" s="112"/>
    </row>
    <row r="48" spans="1:11" ht="30" customHeight="1">
      <c r="A48" s="112"/>
      <c r="B48" s="116"/>
      <c r="C48" s="165">
        <v>36</v>
      </c>
      <c r="D48" s="171" t="s">
        <v>91</v>
      </c>
      <c r="E48" s="156" t="s">
        <v>133</v>
      </c>
      <c r="F48" s="178" t="s">
        <v>48</v>
      </c>
      <c r="G48" s="200">
        <v>1</v>
      </c>
      <c r="H48" s="201">
        <v>60752</v>
      </c>
      <c r="I48" s="202">
        <f t="shared" si="0"/>
        <v>60752</v>
      </c>
      <c r="J48" s="117"/>
      <c r="K48" s="112"/>
    </row>
    <row r="49" spans="1:11" ht="30" customHeight="1">
      <c r="A49" s="112"/>
      <c r="B49" s="116"/>
      <c r="C49" s="165">
        <v>37</v>
      </c>
      <c r="D49" s="171" t="s">
        <v>91</v>
      </c>
      <c r="E49" s="156" t="s">
        <v>134</v>
      </c>
      <c r="F49" s="178" t="s">
        <v>48</v>
      </c>
      <c r="G49" s="200">
        <v>1</v>
      </c>
      <c r="H49" s="201">
        <v>81188</v>
      </c>
      <c r="I49" s="202">
        <f t="shared" si="0"/>
        <v>81188</v>
      </c>
      <c r="J49" s="117"/>
      <c r="K49" s="112"/>
    </row>
    <row r="50" spans="1:11" ht="30" customHeight="1">
      <c r="A50" s="112"/>
      <c r="B50" s="116"/>
      <c r="C50" s="165">
        <v>38</v>
      </c>
      <c r="D50" s="171" t="s">
        <v>91</v>
      </c>
      <c r="E50" s="156" t="s">
        <v>135</v>
      </c>
      <c r="F50" s="178" t="s">
        <v>48</v>
      </c>
      <c r="G50" s="200">
        <v>1</v>
      </c>
      <c r="H50" s="201">
        <v>82650</v>
      </c>
      <c r="I50" s="202">
        <f t="shared" si="0"/>
        <v>82650</v>
      </c>
      <c r="J50" s="117"/>
      <c r="K50" s="112"/>
    </row>
    <row r="51" spans="1:11" ht="30" customHeight="1">
      <c r="A51" s="112"/>
      <c r="B51" s="116"/>
      <c r="C51" s="165">
        <v>39</v>
      </c>
      <c r="D51" s="171" t="s">
        <v>91</v>
      </c>
      <c r="E51" s="156" t="s">
        <v>136</v>
      </c>
      <c r="F51" s="178" t="s">
        <v>48</v>
      </c>
      <c r="G51" s="200">
        <v>1</v>
      </c>
      <c r="H51" s="201">
        <v>122867</v>
      </c>
      <c r="I51" s="202">
        <f t="shared" si="0"/>
        <v>122867</v>
      </c>
      <c r="J51" s="117"/>
      <c r="K51" s="112"/>
    </row>
    <row r="52" spans="1:11" ht="30" customHeight="1">
      <c r="A52" s="112"/>
      <c r="B52" s="116"/>
      <c r="C52" s="165">
        <v>40</v>
      </c>
      <c r="D52" s="171" t="s">
        <v>91</v>
      </c>
      <c r="E52" s="156" t="s">
        <v>137</v>
      </c>
      <c r="F52" s="178" t="s">
        <v>48</v>
      </c>
      <c r="G52" s="200">
        <v>1</v>
      </c>
      <c r="H52" s="201">
        <v>128213</v>
      </c>
      <c r="I52" s="202">
        <f t="shared" si="0"/>
        <v>128213</v>
      </c>
      <c r="J52" s="117"/>
      <c r="K52" s="112"/>
    </row>
    <row r="53" spans="1:11" ht="30" customHeight="1">
      <c r="A53" s="112"/>
      <c r="B53" s="116"/>
      <c r="C53" s="165">
        <v>41</v>
      </c>
      <c r="D53" s="171" t="s">
        <v>91</v>
      </c>
      <c r="E53" s="156" t="s">
        <v>138</v>
      </c>
      <c r="F53" s="178" t="s">
        <v>48</v>
      </c>
      <c r="G53" s="200">
        <v>1</v>
      </c>
      <c r="H53" s="201">
        <v>82088</v>
      </c>
      <c r="I53" s="202">
        <f t="shared" si="0"/>
        <v>82088</v>
      </c>
      <c r="J53" s="117"/>
      <c r="K53" s="112"/>
    </row>
    <row r="54" spans="1:11" ht="30" customHeight="1">
      <c r="A54" s="112"/>
      <c r="B54" s="116"/>
      <c r="C54" s="165">
        <v>42</v>
      </c>
      <c r="D54" s="171" t="s">
        <v>91</v>
      </c>
      <c r="E54" s="156" t="s">
        <v>139</v>
      </c>
      <c r="F54" s="178" t="s">
        <v>48</v>
      </c>
      <c r="G54" s="200">
        <v>1</v>
      </c>
      <c r="H54" s="201">
        <v>117522</v>
      </c>
      <c r="I54" s="202">
        <f t="shared" si="0"/>
        <v>117522</v>
      </c>
      <c r="J54" s="117"/>
      <c r="K54" s="112"/>
    </row>
    <row r="55" spans="1:11" ht="30" customHeight="1">
      <c r="A55" s="112"/>
      <c r="B55" s="116"/>
      <c r="C55" s="165">
        <v>43</v>
      </c>
      <c r="D55" s="171" t="s">
        <v>91</v>
      </c>
      <c r="E55" s="156" t="s">
        <v>140</v>
      </c>
      <c r="F55" s="178" t="s">
        <v>48</v>
      </c>
      <c r="G55" s="200">
        <v>1</v>
      </c>
      <c r="H55" s="201">
        <v>67829</v>
      </c>
      <c r="I55" s="202">
        <f t="shared" si="0"/>
        <v>67829</v>
      </c>
      <c r="J55" s="117"/>
      <c r="K55" s="112"/>
    </row>
    <row r="56" spans="1:11" ht="30" customHeight="1">
      <c r="A56" s="112"/>
      <c r="B56" s="116"/>
      <c r="C56" s="165">
        <v>44</v>
      </c>
      <c r="D56" s="171" t="s">
        <v>91</v>
      </c>
      <c r="E56" s="156" t="s">
        <v>141</v>
      </c>
      <c r="F56" s="178" t="s">
        <v>48</v>
      </c>
      <c r="G56" s="200">
        <v>1</v>
      </c>
      <c r="H56" s="201">
        <v>42046</v>
      </c>
      <c r="I56" s="202">
        <f t="shared" si="0"/>
        <v>42046</v>
      </c>
      <c r="J56" s="117"/>
      <c r="K56" s="112"/>
    </row>
    <row r="57" spans="1:11" ht="49.5" customHeight="1">
      <c r="A57" s="112"/>
      <c r="B57" s="116"/>
      <c r="C57" s="165">
        <v>45</v>
      </c>
      <c r="D57" s="171" t="s">
        <v>91</v>
      </c>
      <c r="E57" s="156" t="s">
        <v>142</v>
      </c>
      <c r="F57" s="178" t="s">
        <v>48</v>
      </c>
      <c r="G57" s="200">
        <v>1</v>
      </c>
      <c r="H57" s="201">
        <v>60463</v>
      </c>
      <c r="I57" s="202">
        <f t="shared" si="0"/>
        <v>60463</v>
      </c>
      <c r="J57" s="117"/>
      <c r="K57" s="112"/>
    </row>
    <row r="58" spans="1:11" ht="30" customHeight="1">
      <c r="A58" s="112"/>
      <c r="B58" s="116"/>
      <c r="C58" s="165">
        <v>46</v>
      </c>
      <c r="D58" s="171" t="s">
        <v>91</v>
      </c>
      <c r="E58" s="156" t="s">
        <v>143</v>
      </c>
      <c r="F58" s="178" t="s">
        <v>48</v>
      </c>
      <c r="G58" s="200">
        <v>1</v>
      </c>
      <c r="H58" s="201">
        <v>110100</v>
      </c>
      <c r="I58" s="202">
        <f t="shared" si="0"/>
        <v>110100</v>
      </c>
      <c r="J58" s="117"/>
      <c r="K58" s="112"/>
    </row>
    <row r="59" spans="1:11" ht="30" customHeight="1">
      <c r="A59" s="112"/>
      <c r="B59" s="116"/>
      <c r="C59" s="165">
        <v>47</v>
      </c>
      <c r="D59" s="171" t="s">
        <v>91</v>
      </c>
      <c r="E59" s="156" t="s">
        <v>144</v>
      </c>
      <c r="F59" s="178" t="s">
        <v>48</v>
      </c>
      <c r="G59" s="200">
        <v>1</v>
      </c>
      <c r="H59" s="201">
        <v>112120</v>
      </c>
      <c r="I59" s="202">
        <f t="shared" si="0"/>
        <v>112120</v>
      </c>
      <c r="J59" s="117"/>
      <c r="K59" s="112"/>
    </row>
    <row r="60" spans="1:11" ht="51.75" customHeight="1">
      <c r="A60" s="112"/>
      <c r="B60" s="116"/>
      <c r="C60" s="165">
        <v>48</v>
      </c>
      <c r="D60" s="171" t="s">
        <v>91</v>
      </c>
      <c r="E60" s="156" t="s">
        <v>145</v>
      </c>
      <c r="F60" s="178" t="s">
        <v>48</v>
      </c>
      <c r="G60" s="200">
        <v>1</v>
      </c>
      <c r="H60" s="201">
        <v>85170</v>
      </c>
      <c r="I60" s="202">
        <f t="shared" si="0"/>
        <v>85170</v>
      </c>
      <c r="J60" s="117"/>
      <c r="K60" s="112"/>
    </row>
    <row r="61" spans="1:11" ht="30" customHeight="1">
      <c r="A61" s="112"/>
      <c r="B61" s="116"/>
      <c r="C61" s="165">
        <v>49</v>
      </c>
      <c r="D61" s="171" t="s">
        <v>91</v>
      </c>
      <c r="E61" s="156" t="s">
        <v>146</v>
      </c>
      <c r="F61" s="178" t="s">
        <v>48</v>
      </c>
      <c r="G61" s="200">
        <v>1</v>
      </c>
      <c r="H61" s="201">
        <v>174340</v>
      </c>
      <c r="I61" s="202">
        <f t="shared" si="0"/>
        <v>174340</v>
      </c>
      <c r="J61" s="117"/>
      <c r="K61" s="112"/>
    </row>
    <row r="62" spans="1:11" ht="30" customHeight="1">
      <c r="A62" s="112"/>
      <c r="B62" s="116"/>
      <c r="C62" s="165">
        <v>50</v>
      </c>
      <c r="D62" s="171" t="s">
        <v>91</v>
      </c>
      <c r="E62" s="156" t="s">
        <v>147</v>
      </c>
      <c r="F62" s="178" t="s">
        <v>48</v>
      </c>
      <c r="G62" s="200">
        <v>1</v>
      </c>
      <c r="H62" s="201">
        <v>54877</v>
      </c>
      <c r="I62" s="202">
        <f t="shared" si="0"/>
        <v>54877</v>
      </c>
      <c r="J62" s="117"/>
      <c r="K62" s="112"/>
    </row>
    <row r="63" spans="1:11" ht="30" customHeight="1">
      <c r="A63" s="112"/>
      <c r="B63" s="116"/>
      <c r="C63" s="165">
        <v>51</v>
      </c>
      <c r="D63" s="171" t="s">
        <v>91</v>
      </c>
      <c r="E63" s="156" t="s">
        <v>148</v>
      </c>
      <c r="F63" s="178" t="s">
        <v>48</v>
      </c>
      <c r="G63" s="200">
        <v>1</v>
      </c>
      <c r="H63" s="201">
        <v>31918</v>
      </c>
      <c r="I63" s="202">
        <f t="shared" si="0"/>
        <v>31918</v>
      </c>
      <c r="J63" s="117"/>
      <c r="K63" s="112"/>
    </row>
    <row r="64" spans="1:11" ht="30" customHeight="1">
      <c r="A64" s="112"/>
      <c r="B64" s="116"/>
      <c r="C64" s="165">
        <v>52</v>
      </c>
      <c r="D64" s="171" t="s">
        <v>91</v>
      </c>
      <c r="E64" s="156" t="s">
        <v>149</v>
      </c>
      <c r="F64" s="178" t="s">
        <v>48</v>
      </c>
      <c r="G64" s="200">
        <v>1</v>
      </c>
      <c r="H64" s="201">
        <v>36557</v>
      </c>
      <c r="I64" s="202">
        <f t="shared" si="0"/>
        <v>36557</v>
      </c>
      <c r="J64" s="117"/>
      <c r="K64" s="112"/>
    </row>
    <row r="65" spans="1:11" ht="30" customHeight="1">
      <c r="A65" s="112"/>
      <c r="B65" s="116"/>
      <c r="C65" s="165">
        <v>53</v>
      </c>
      <c r="D65" s="171" t="s">
        <v>91</v>
      </c>
      <c r="E65" s="156" t="s">
        <v>150</v>
      </c>
      <c r="F65" s="178" t="s">
        <v>48</v>
      </c>
      <c r="G65" s="200">
        <v>1</v>
      </c>
      <c r="H65" s="201">
        <v>415871</v>
      </c>
      <c r="I65" s="202">
        <f t="shared" si="0"/>
        <v>415871</v>
      </c>
      <c r="J65" s="117"/>
      <c r="K65" s="112"/>
    </row>
    <row r="66" spans="1:11" ht="30" customHeight="1">
      <c r="A66" s="112"/>
      <c r="B66" s="116"/>
      <c r="C66" s="165">
        <v>54</v>
      </c>
      <c r="D66" s="171" t="s">
        <v>92</v>
      </c>
      <c r="E66" s="156" t="s">
        <v>151</v>
      </c>
      <c r="F66" s="178" t="s">
        <v>48</v>
      </c>
      <c r="G66" s="200">
        <v>1</v>
      </c>
      <c r="H66" s="201">
        <v>18620</v>
      </c>
      <c r="I66" s="202">
        <f t="shared" si="0"/>
        <v>18620</v>
      </c>
      <c r="J66" s="117"/>
      <c r="K66" s="112"/>
    </row>
    <row r="67" spans="1:11" ht="30" customHeight="1">
      <c r="A67" s="112"/>
      <c r="B67" s="116"/>
      <c r="C67" s="165">
        <v>55</v>
      </c>
      <c r="D67" s="171" t="s">
        <v>92</v>
      </c>
      <c r="E67" s="156" t="s">
        <v>152</v>
      </c>
      <c r="F67" s="178" t="s">
        <v>48</v>
      </c>
      <c r="G67" s="200">
        <v>1</v>
      </c>
      <c r="H67" s="201">
        <v>61442</v>
      </c>
      <c r="I67" s="202">
        <f t="shared" si="0"/>
        <v>61442</v>
      </c>
      <c r="J67" s="117"/>
      <c r="K67" s="112"/>
    </row>
    <row r="68" spans="1:11" ht="30" customHeight="1">
      <c r="A68" s="112"/>
      <c r="B68" s="116"/>
      <c r="C68" s="165">
        <v>56</v>
      </c>
      <c r="D68" s="171" t="s">
        <v>92</v>
      </c>
      <c r="E68" s="156" t="s">
        <v>153</v>
      </c>
      <c r="F68" s="178" t="s">
        <v>48</v>
      </c>
      <c r="G68" s="200">
        <v>1</v>
      </c>
      <c r="H68" s="201">
        <v>12726</v>
      </c>
      <c r="I68" s="202">
        <f t="shared" si="0"/>
        <v>12726</v>
      </c>
      <c r="J68" s="117"/>
      <c r="K68" s="112"/>
    </row>
    <row r="69" spans="1:11" ht="30" customHeight="1">
      <c r="A69" s="112"/>
      <c r="B69" s="116"/>
      <c r="C69" s="165">
        <v>57</v>
      </c>
      <c r="D69" s="171" t="s">
        <v>92</v>
      </c>
      <c r="E69" s="156" t="s">
        <v>154</v>
      </c>
      <c r="F69" s="178" t="s">
        <v>48</v>
      </c>
      <c r="G69" s="200">
        <v>1</v>
      </c>
      <c r="H69" s="201">
        <v>23266</v>
      </c>
      <c r="I69" s="202">
        <f t="shared" si="0"/>
        <v>23266</v>
      </c>
      <c r="J69" s="117"/>
      <c r="K69" s="112"/>
    </row>
    <row r="70" spans="1:11" ht="30" customHeight="1">
      <c r="A70" s="112"/>
      <c r="B70" s="116"/>
      <c r="C70" s="165">
        <v>58</v>
      </c>
      <c r="D70" s="171" t="s">
        <v>92</v>
      </c>
      <c r="E70" s="156" t="s">
        <v>155</v>
      </c>
      <c r="F70" s="178" t="s">
        <v>48</v>
      </c>
      <c r="G70" s="200">
        <v>1</v>
      </c>
      <c r="H70" s="201">
        <v>101696</v>
      </c>
      <c r="I70" s="202">
        <f t="shared" si="0"/>
        <v>101696</v>
      </c>
      <c r="J70" s="117"/>
      <c r="K70" s="112"/>
    </row>
    <row r="71" spans="1:11" ht="30" customHeight="1">
      <c r="A71" s="112"/>
      <c r="B71" s="116"/>
      <c r="C71" s="165">
        <v>59</v>
      </c>
      <c r="D71" s="171" t="s">
        <v>92</v>
      </c>
      <c r="E71" s="156" t="s">
        <v>156</v>
      </c>
      <c r="F71" s="178" t="s">
        <v>48</v>
      </c>
      <c r="G71" s="200">
        <v>1</v>
      </c>
      <c r="H71" s="201">
        <v>244467</v>
      </c>
      <c r="I71" s="202">
        <f t="shared" si="0"/>
        <v>244467</v>
      </c>
      <c r="J71" s="117"/>
      <c r="K71" s="112"/>
    </row>
    <row r="72" spans="1:11" ht="30" customHeight="1">
      <c r="A72" s="112"/>
      <c r="B72" s="116"/>
      <c r="C72" s="165">
        <v>60</v>
      </c>
      <c r="D72" s="171" t="s">
        <v>92</v>
      </c>
      <c r="E72" s="156" t="s">
        <v>157</v>
      </c>
      <c r="F72" s="178" t="s">
        <v>48</v>
      </c>
      <c r="G72" s="200">
        <v>1</v>
      </c>
      <c r="H72" s="201">
        <v>284237</v>
      </c>
      <c r="I72" s="202">
        <f t="shared" si="0"/>
        <v>284237</v>
      </c>
      <c r="J72" s="117"/>
      <c r="K72" s="112"/>
    </row>
    <row r="73" spans="1:11" ht="30" customHeight="1">
      <c r="A73" s="112"/>
      <c r="B73" s="116"/>
      <c r="C73" s="165">
        <v>61</v>
      </c>
      <c r="D73" s="171" t="s">
        <v>92</v>
      </c>
      <c r="E73" s="156" t="s">
        <v>158</v>
      </c>
      <c r="F73" s="178" t="s">
        <v>48</v>
      </c>
      <c r="G73" s="200">
        <v>1</v>
      </c>
      <c r="H73" s="201">
        <v>337453</v>
      </c>
      <c r="I73" s="202">
        <f t="shared" si="0"/>
        <v>337453</v>
      </c>
      <c r="J73" s="117"/>
      <c r="K73" s="112"/>
    </row>
    <row r="74" spans="1:11" ht="30" customHeight="1">
      <c r="A74" s="112"/>
      <c r="B74" s="116"/>
      <c r="C74" s="165">
        <v>62</v>
      </c>
      <c r="D74" s="171" t="s">
        <v>93</v>
      </c>
      <c r="E74" s="156" t="s">
        <v>159</v>
      </c>
      <c r="F74" s="178" t="s">
        <v>48</v>
      </c>
      <c r="G74" s="200">
        <v>1</v>
      </c>
      <c r="H74" s="201">
        <v>28002</v>
      </c>
      <c r="I74" s="202">
        <f t="shared" si="0"/>
        <v>28002</v>
      </c>
      <c r="J74" s="117"/>
      <c r="K74" s="112"/>
    </row>
    <row r="75" spans="1:11" ht="30" customHeight="1">
      <c r="A75" s="112"/>
      <c r="B75" s="116"/>
      <c r="C75" s="165">
        <v>63</v>
      </c>
      <c r="D75" s="171" t="s">
        <v>93</v>
      </c>
      <c r="E75" s="156" t="s">
        <v>160</v>
      </c>
      <c r="F75" s="178" t="s">
        <v>48</v>
      </c>
      <c r="G75" s="200">
        <v>1</v>
      </c>
      <c r="H75" s="201">
        <v>35203</v>
      </c>
      <c r="I75" s="202">
        <f t="shared" si="0"/>
        <v>35203</v>
      </c>
      <c r="J75" s="117"/>
      <c r="K75" s="112"/>
    </row>
    <row r="76" spans="1:11" ht="30" customHeight="1">
      <c r="A76" s="112"/>
      <c r="B76" s="116"/>
      <c r="C76" s="165">
        <v>64</v>
      </c>
      <c r="D76" s="171" t="s">
        <v>93</v>
      </c>
      <c r="E76" s="156" t="s">
        <v>161</v>
      </c>
      <c r="F76" s="178" t="s">
        <v>48</v>
      </c>
      <c r="G76" s="200">
        <v>1</v>
      </c>
      <c r="H76" s="201">
        <v>18961</v>
      </c>
      <c r="I76" s="202">
        <f t="shared" si="0"/>
        <v>18961</v>
      </c>
      <c r="J76" s="117"/>
      <c r="K76" s="112"/>
    </row>
    <row r="77" spans="1:11" ht="30" customHeight="1">
      <c r="A77" s="112"/>
      <c r="B77" s="116"/>
      <c r="C77" s="165">
        <v>65</v>
      </c>
      <c r="D77" s="171" t="s">
        <v>93</v>
      </c>
      <c r="E77" s="156" t="s">
        <v>162</v>
      </c>
      <c r="F77" s="178" t="s">
        <v>48</v>
      </c>
      <c r="G77" s="200">
        <v>1</v>
      </c>
      <c r="H77" s="201">
        <v>18421</v>
      </c>
      <c r="I77" s="202">
        <f t="shared" si="0"/>
        <v>18421</v>
      </c>
      <c r="J77" s="117"/>
      <c r="K77" s="112"/>
    </row>
    <row r="78" spans="1:11" ht="30" customHeight="1">
      <c r="A78" s="112"/>
      <c r="B78" s="116"/>
      <c r="C78" s="165">
        <v>66</v>
      </c>
      <c r="D78" s="171" t="s">
        <v>94</v>
      </c>
      <c r="E78" s="156" t="s">
        <v>163</v>
      </c>
      <c r="F78" s="178" t="s">
        <v>48</v>
      </c>
      <c r="G78" s="200">
        <v>1</v>
      </c>
      <c r="H78" s="201">
        <v>22365</v>
      </c>
      <c r="I78" s="202">
        <f t="shared" ref="I78:I96" si="1">+H78*G78</f>
        <v>22365</v>
      </c>
      <c r="J78" s="117"/>
      <c r="K78" s="112"/>
    </row>
    <row r="79" spans="1:11" ht="30" customHeight="1">
      <c r="A79" s="112"/>
      <c r="B79" s="116"/>
      <c r="C79" s="165">
        <v>67</v>
      </c>
      <c r="D79" s="171" t="s">
        <v>94</v>
      </c>
      <c r="E79" s="156" t="s">
        <v>164</v>
      </c>
      <c r="F79" s="178" t="s">
        <v>48</v>
      </c>
      <c r="G79" s="200">
        <v>1</v>
      </c>
      <c r="H79" s="201">
        <v>24609</v>
      </c>
      <c r="I79" s="202">
        <f t="shared" si="1"/>
        <v>24609</v>
      </c>
      <c r="J79" s="117"/>
      <c r="K79" s="112"/>
    </row>
    <row r="80" spans="1:11" ht="30" customHeight="1">
      <c r="A80" s="112"/>
      <c r="B80" s="116"/>
      <c r="C80" s="165">
        <v>68</v>
      </c>
      <c r="D80" s="171" t="s">
        <v>94</v>
      </c>
      <c r="E80" s="156" t="s">
        <v>165</v>
      </c>
      <c r="F80" s="178" t="s">
        <v>48</v>
      </c>
      <c r="G80" s="200">
        <v>1</v>
      </c>
      <c r="H80" s="201">
        <v>23568</v>
      </c>
      <c r="I80" s="202">
        <f t="shared" si="1"/>
        <v>23568</v>
      </c>
      <c r="J80" s="117"/>
      <c r="K80" s="112"/>
    </row>
    <row r="81" spans="1:11" ht="30" customHeight="1">
      <c r="A81" s="112"/>
      <c r="B81" s="116"/>
      <c r="C81" s="165">
        <v>69</v>
      </c>
      <c r="D81" s="171" t="s">
        <v>94</v>
      </c>
      <c r="E81" s="156" t="s">
        <v>166</v>
      </c>
      <c r="F81" s="178" t="s">
        <v>48</v>
      </c>
      <c r="G81" s="200">
        <v>1</v>
      </c>
      <c r="H81" s="201">
        <v>878903</v>
      </c>
      <c r="I81" s="202">
        <f t="shared" si="1"/>
        <v>878903</v>
      </c>
      <c r="J81" s="117"/>
      <c r="K81" s="112"/>
    </row>
    <row r="82" spans="1:11" ht="30" customHeight="1">
      <c r="A82" s="112"/>
      <c r="B82" s="116"/>
      <c r="C82" s="165">
        <v>70</v>
      </c>
      <c r="D82" s="171" t="s">
        <v>94</v>
      </c>
      <c r="E82" s="156" t="s">
        <v>167</v>
      </c>
      <c r="F82" s="178" t="s">
        <v>48</v>
      </c>
      <c r="G82" s="200">
        <v>1</v>
      </c>
      <c r="H82" s="201">
        <v>1142574</v>
      </c>
      <c r="I82" s="202">
        <f t="shared" si="1"/>
        <v>1142574</v>
      </c>
      <c r="J82" s="117"/>
      <c r="K82" s="112"/>
    </row>
    <row r="83" spans="1:11" ht="30" customHeight="1">
      <c r="A83" s="112"/>
      <c r="B83" s="116"/>
      <c r="C83" s="165">
        <v>71</v>
      </c>
      <c r="D83" s="171" t="s">
        <v>94</v>
      </c>
      <c r="E83" s="156" t="s">
        <v>168</v>
      </c>
      <c r="F83" s="178" t="s">
        <v>48</v>
      </c>
      <c r="G83" s="200">
        <v>1</v>
      </c>
      <c r="H83" s="201">
        <v>1485347</v>
      </c>
      <c r="I83" s="202">
        <f t="shared" si="1"/>
        <v>1485347</v>
      </c>
      <c r="J83" s="117"/>
      <c r="K83" s="112"/>
    </row>
    <row r="84" spans="1:11" ht="30" customHeight="1">
      <c r="A84" s="112"/>
      <c r="B84" s="116"/>
      <c r="C84" s="165">
        <v>72</v>
      </c>
      <c r="D84" s="171" t="s">
        <v>94</v>
      </c>
      <c r="E84" s="156" t="s">
        <v>169</v>
      </c>
      <c r="F84" s="178" t="s">
        <v>48</v>
      </c>
      <c r="G84" s="200">
        <v>1</v>
      </c>
      <c r="H84" s="201">
        <v>1930951</v>
      </c>
      <c r="I84" s="202">
        <f t="shared" si="1"/>
        <v>1930951</v>
      </c>
      <c r="J84" s="117"/>
      <c r="K84" s="112"/>
    </row>
    <row r="85" spans="1:11" ht="30" customHeight="1">
      <c r="A85" s="112"/>
      <c r="B85" s="116"/>
      <c r="C85" s="165">
        <v>73</v>
      </c>
      <c r="D85" s="171" t="s">
        <v>94</v>
      </c>
      <c r="E85" s="156" t="s">
        <v>170</v>
      </c>
      <c r="F85" s="178" t="s">
        <v>48</v>
      </c>
      <c r="G85" s="200">
        <v>1</v>
      </c>
      <c r="H85" s="201">
        <v>104507</v>
      </c>
      <c r="I85" s="202">
        <f t="shared" si="1"/>
        <v>104507</v>
      </c>
      <c r="J85" s="117"/>
      <c r="K85" s="112"/>
    </row>
    <row r="86" spans="1:11" ht="30" customHeight="1">
      <c r="A86" s="112"/>
      <c r="B86" s="116"/>
      <c r="C86" s="165">
        <v>74</v>
      </c>
      <c r="D86" s="171" t="s">
        <v>95</v>
      </c>
      <c r="E86" s="156" t="s">
        <v>171</v>
      </c>
      <c r="F86" s="178" t="s">
        <v>48</v>
      </c>
      <c r="G86" s="200">
        <v>1</v>
      </c>
      <c r="H86" s="201">
        <v>667285</v>
      </c>
      <c r="I86" s="202">
        <f t="shared" si="1"/>
        <v>667285</v>
      </c>
      <c r="J86" s="117"/>
      <c r="K86" s="112"/>
    </row>
    <row r="87" spans="1:11" ht="30" customHeight="1">
      <c r="A87" s="112"/>
      <c r="B87" s="116"/>
      <c r="C87" s="165">
        <v>75</v>
      </c>
      <c r="D87" s="171" t="s">
        <v>95</v>
      </c>
      <c r="E87" s="156" t="s">
        <v>172</v>
      </c>
      <c r="F87" s="178" t="s">
        <v>48</v>
      </c>
      <c r="G87" s="200">
        <v>1</v>
      </c>
      <c r="H87" s="201">
        <v>715299</v>
      </c>
      <c r="I87" s="202">
        <f t="shared" si="1"/>
        <v>715299</v>
      </c>
      <c r="J87" s="117"/>
      <c r="K87" s="112"/>
    </row>
    <row r="88" spans="1:11" ht="30" customHeight="1">
      <c r="A88" s="112"/>
      <c r="B88" s="116"/>
      <c r="C88" s="165">
        <v>76</v>
      </c>
      <c r="D88" s="171" t="s">
        <v>95</v>
      </c>
      <c r="E88" s="156" t="s">
        <v>173</v>
      </c>
      <c r="F88" s="178" t="s">
        <v>48</v>
      </c>
      <c r="G88" s="200">
        <v>1</v>
      </c>
      <c r="H88" s="201">
        <v>588653</v>
      </c>
      <c r="I88" s="202">
        <f t="shared" si="1"/>
        <v>588653</v>
      </c>
      <c r="J88" s="117"/>
      <c r="K88" s="112"/>
    </row>
    <row r="89" spans="1:11" ht="30" customHeight="1">
      <c r="A89" s="112"/>
      <c r="B89" s="116"/>
      <c r="C89" s="165">
        <v>77</v>
      </c>
      <c r="D89" s="171" t="s">
        <v>96</v>
      </c>
      <c r="E89" s="156" t="s">
        <v>174</v>
      </c>
      <c r="F89" s="178" t="s">
        <v>48</v>
      </c>
      <c r="G89" s="200">
        <v>1</v>
      </c>
      <c r="H89" s="201">
        <v>222573</v>
      </c>
      <c r="I89" s="202">
        <f t="shared" si="1"/>
        <v>222573</v>
      </c>
      <c r="J89" s="117"/>
      <c r="K89" s="112"/>
    </row>
    <row r="90" spans="1:11" ht="30" customHeight="1">
      <c r="A90" s="112"/>
      <c r="B90" s="116"/>
      <c r="C90" s="165">
        <v>78</v>
      </c>
      <c r="D90" s="171" t="s">
        <v>97</v>
      </c>
      <c r="E90" s="156" t="s">
        <v>175</v>
      </c>
      <c r="F90" s="178" t="s">
        <v>48</v>
      </c>
      <c r="G90" s="200">
        <v>1</v>
      </c>
      <c r="H90" s="201">
        <v>16692</v>
      </c>
      <c r="I90" s="202">
        <f t="shared" si="1"/>
        <v>16692</v>
      </c>
      <c r="J90" s="117"/>
      <c r="K90" s="112"/>
    </row>
    <row r="91" spans="1:11" s="112" customFormat="1" ht="30" customHeight="1">
      <c r="B91" s="116"/>
      <c r="C91" s="165">
        <v>79</v>
      </c>
      <c r="D91" s="171" t="s">
        <v>97</v>
      </c>
      <c r="E91" s="156" t="s">
        <v>176</v>
      </c>
      <c r="F91" s="178" t="s">
        <v>48</v>
      </c>
      <c r="G91" s="200">
        <v>1</v>
      </c>
      <c r="H91" s="201">
        <v>23139</v>
      </c>
      <c r="I91" s="202">
        <f t="shared" si="1"/>
        <v>23139</v>
      </c>
      <c r="J91" s="117"/>
    </row>
    <row r="92" spans="1:11" ht="30" customHeight="1">
      <c r="A92" s="112"/>
      <c r="B92" s="116"/>
      <c r="C92" s="165">
        <v>80</v>
      </c>
      <c r="D92" s="171" t="s">
        <v>97</v>
      </c>
      <c r="E92" s="156" t="s">
        <v>177</v>
      </c>
      <c r="F92" s="178" t="s">
        <v>48</v>
      </c>
      <c r="G92" s="200">
        <v>1</v>
      </c>
      <c r="H92" s="201">
        <v>43856</v>
      </c>
      <c r="I92" s="202">
        <f t="shared" si="1"/>
        <v>43856</v>
      </c>
      <c r="J92" s="117"/>
      <c r="K92" s="112"/>
    </row>
    <row r="93" spans="1:11" s="112" customFormat="1" ht="30" customHeight="1">
      <c r="B93" s="116"/>
      <c r="C93" s="165">
        <v>81</v>
      </c>
      <c r="D93" s="171" t="s">
        <v>97</v>
      </c>
      <c r="E93" s="156" t="s">
        <v>178</v>
      </c>
      <c r="F93" s="178" t="s">
        <v>48</v>
      </c>
      <c r="G93" s="200">
        <v>1</v>
      </c>
      <c r="H93" s="201">
        <v>49162</v>
      </c>
      <c r="I93" s="202">
        <f t="shared" si="1"/>
        <v>49162</v>
      </c>
      <c r="J93" s="117"/>
    </row>
    <row r="94" spans="1:11" ht="30" customHeight="1">
      <c r="A94" s="112"/>
      <c r="B94" s="116"/>
      <c r="C94" s="165">
        <v>82</v>
      </c>
      <c r="D94" s="171" t="s">
        <v>97</v>
      </c>
      <c r="E94" s="156" t="s">
        <v>179</v>
      </c>
      <c r="F94" s="178" t="s">
        <v>48</v>
      </c>
      <c r="G94" s="200">
        <v>1</v>
      </c>
      <c r="H94" s="201">
        <v>22557</v>
      </c>
      <c r="I94" s="202">
        <f t="shared" si="1"/>
        <v>22557</v>
      </c>
      <c r="J94" s="117"/>
      <c r="K94" s="112"/>
    </row>
    <row r="95" spans="1:11" ht="30" customHeight="1">
      <c r="A95" s="112"/>
      <c r="B95" s="116"/>
      <c r="C95" s="165">
        <v>83</v>
      </c>
      <c r="D95" s="171" t="s">
        <v>97</v>
      </c>
      <c r="E95" s="156" t="s">
        <v>180</v>
      </c>
      <c r="F95" s="178" t="s">
        <v>48</v>
      </c>
      <c r="G95" s="200">
        <v>1</v>
      </c>
      <c r="H95" s="201">
        <v>30003</v>
      </c>
      <c r="I95" s="202">
        <f t="shared" si="1"/>
        <v>30003</v>
      </c>
      <c r="J95" s="117"/>
      <c r="K95" s="112"/>
    </row>
    <row r="96" spans="1:11" ht="30" customHeight="1" thickBot="1">
      <c r="A96" s="112"/>
      <c r="B96" s="116"/>
      <c r="C96" s="165">
        <v>84</v>
      </c>
      <c r="D96" s="171" t="s">
        <v>97</v>
      </c>
      <c r="E96" s="156" t="s">
        <v>181</v>
      </c>
      <c r="F96" s="178" t="s">
        <v>48</v>
      </c>
      <c r="G96" s="200">
        <v>1</v>
      </c>
      <c r="H96" s="201">
        <v>31702</v>
      </c>
      <c r="I96" s="202">
        <f t="shared" si="1"/>
        <v>31702</v>
      </c>
      <c r="J96" s="117"/>
      <c r="K96" s="112"/>
    </row>
    <row r="97" spans="1:12" s="125" customFormat="1" ht="30" customHeight="1" thickBot="1">
      <c r="A97" s="122"/>
      <c r="B97" s="123"/>
      <c r="C97" s="234" t="s">
        <v>13</v>
      </c>
      <c r="D97" s="235"/>
      <c r="E97" s="235"/>
      <c r="F97" s="235"/>
      <c r="G97" s="235"/>
      <c r="H97" s="236"/>
      <c r="I97" s="185">
        <f>SUM(I13:I96)</f>
        <v>20869089</v>
      </c>
      <c r="J97" s="124"/>
      <c r="K97" s="122"/>
    </row>
    <row r="98" spans="1:12" s="125" customFormat="1" ht="15.75" thickBot="1">
      <c r="A98" s="122"/>
      <c r="B98" s="123"/>
      <c r="C98" s="237" t="s">
        <v>19</v>
      </c>
      <c r="D98" s="238"/>
      <c r="E98" s="238"/>
      <c r="F98" s="238"/>
      <c r="G98" s="238"/>
      <c r="H98" s="239"/>
      <c r="I98" s="186">
        <f>+I106*I97</f>
        <v>2504290.6799999997</v>
      </c>
      <c r="J98" s="124"/>
      <c r="K98" s="122"/>
    </row>
    <row r="99" spans="1:12" s="125" customFormat="1" ht="15.75" thickBot="1">
      <c r="A99" s="122"/>
      <c r="B99" s="123"/>
      <c r="C99" s="237" t="s">
        <v>182</v>
      </c>
      <c r="D99" s="238"/>
      <c r="E99" s="238"/>
      <c r="F99" s="238"/>
      <c r="G99" s="238"/>
      <c r="H99" s="239"/>
      <c r="I99" s="187">
        <f>+I107*I97</f>
        <v>1043454.4500000001</v>
      </c>
      <c r="J99" s="124"/>
      <c r="K99" s="122"/>
    </row>
    <row r="100" spans="1:12" s="125" customFormat="1" ht="15.75" thickBot="1">
      <c r="A100" s="122"/>
      <c r="B100" s="123"/>
      <c r="C100" s="237" t="s">
        <v>76</v>
      </c>
      <c r="D100" s="238"/>
      <c r="E100" s="238"/>
      <c r="F100" s="238"/>
      <c r="G100" s="238"/>
      <c r="H100" s="239"/>
      <c r="I100" s="186">
        <f>+I108*I97</f>
        <v>417381.78</v>
      </c>
      <c r="J100" s="124"/>
      <c r="K100" s="122"/>
    </row>
    <row r="101" spans="1:12" s="125" customFormat="1" ht="15.75" thickBot="1">
      <c r="A101" s="122"/>
      <c r="B101" s="123"/>
      <c r="C101" s="237" t="s">
        <v>187</v>
      </c>
      <c r="D101" s="238"/>
      <c r="E101" s="238"/>
      <c r="F101" s="238"/>
      <c r="G101" s="238"/>
      <c r="H101" s="239"/>
      <c r="I101" s="186">
        <f>+I100*0.19</f>
        <v>79302.53820000001</v>
      </c>
      <c r="J101" s="124"/>
      <c r="K101" s="122"/>
    </row>
    <row r="102" spans="1:12" s="125" customFormat="1" ht="30" customHeight="1" thickBot="1">
      <c r="A102" s="122"/>
      <c r="B102" s="123"/>
      <c r="C102" s="240" t="s">
        <v>14</v>
      </c>
      <c r="D102" s="240"/>
      <c r="E102" s="240"/>
      <c r="F102" s="240"/>
      <c r="G102" s="240"/>
      <c r="H102" s="241"/>
      <c r="I102" s="185">
        <f>+I101+I100+I99+I98+I97</f>
        <v>24913518.448199999</v>
      </c>
      <c r="J102" s="124"/>
      <c r="K102" s="122"/>
      <c r="L102" s="168"/>
    </row>
    <row r="103" spans="1:12" s="125" customFormat="1" ht="15.75" thickBot="1">
      <c r="A103" s="122"/>
      <c r="B103" s="123"/>
      <c r="C103" s="126"/>
      <c r="D103" s="172"/>
      <c r="E103" s="198"/>
      <c r="F103" s="179"/>
      <c r="G103" s="188"/>
      <c r="H103" s="189"/>
      <c r="I103" s="190"/>
      <c r="J103" s="124"/>
      <c r="K103" s="122"/>
    </row>
    <row r="104" spans="1:12" s="125" customFormat="1" ht="15">
      <c r="A104" s="122"/>
      <c r="B104" s="123"/>
      <c r="C104" s="131"/>
      <c r="D104" s="224"/>
      <c r="E104" s="224"/>
      <c r="F104" s="224"/>
      <c r="G104" s="224"/>
      <c r="H104" s="224"/>
      <c r="I104" s="225"/>
      <c r="J104" s="132"/>
      <c r="K104" s="122"/>
    </row>
    <row r="105" spans="1:12" s="125" customFormat="1" ht="46.5" customHeight="1">
      <c r="A105" s="122"/>
      <c r="B105" s="123"/>
      <c r="C105" s="217" t="s">
        <v>31</v>
      </c>
      <c r="D105" s="218"/>
      <c r="E105" s="218"/>
      <c r="F105" s="223" t="s">
        <v>8</v>
      </c>
      <c r="G105" s="223"/>
      <c r="H105" s="223"/>
      <c r="I105" s="133" t="s">
        <v>17</v>
      </c>
      <c r="J105" s="134"/>
      <c r="K105" s="122"/>
    </row>
    <row r="106" spans="1:12" s="125" customFormat="1" ht="51.75" customHeight="1">
      <c r="A106" s="122"/>
      <c r="B106" s="123"/>
      <c r="C106" s="217" t="s">
        <v>32</v>
      </c>
      <c r="D106" s="218"/>
      <c r="E106" s="218"/>
      <c r="F106" s="222" t="s">
        <v>19</v>
      </c>
      <c r="G106" s="222"/>
      <c r="H106" s="135" t="s">
        <v>20</v>
      </c>
      <c r="I106" s="167">
        <v>0.12</v>
      </c>
      <c r="J106" s="151"/>
      <c r="K106" s="122"/>
    </row>
    <row r="107" spans="1:12" s="125" customFormat="1" ht="30" customHeight="1">
      <c r="A107" s="122"/>
      <c r="B107" s="123"/>
      <c r="C107" s="217" t="s">
        <v>21</v>
      </c>
      <c r="D107" s="218"/>
      <c r="E107" s="218"/>
      <c r="F107" s="219" t="s">
        <v>22</v>
      </c>
      <c r="G107" s="220"/>
      <c r="H107" s="135" t="s">
        <v>23</v>
      </c>
      <c r="I107" s="167">
        <v>0.05</v>
      </c>
      <c r="J107" s="134"/>
      <c r="K107" s="122"/>
    </row>
    <row r="108" spans="1:12" s="138" customFormat="1" ht="58.5" customHeight="1">
      <c r="A108" s="122"/>
      <c r="B108" s="123"/>
      <c r="C108" s="137"/>
      <c r="D108" s="139"/>
      <c r="E108" s="192"/>
      <c r="F108" s="221" t="s">
        <v>24</v>
      </c>
      <c r="G108" s="222"/>
      <c r="H108" s="135" t="s">
        <v>25</v>
      </c>
      <c r="I108" s="167">
        <v>0.02</v>
      </c>
      <c r="J108" s="124"/>
      <c r="K108" s="122"/>
    </row>
    <row r="109" spans="1:12" ht="57.75" customHeight="1">
      <c r="A109" s="112"/>
      <c r="B109" s="116"/>
      <c r="C109" s="141"/>
      <c r="D109" s="142"/>
      <c r="E109" s="193"/>
      <c r="F109" s="222" t="s">
        <v>26</v>
      </c>
      <c r="G109" s="222"/>
      <c r="H109" s="135" t="s">
        <v>27</v>
      </c>
      <c r="I109" s="167">
        <f>SUM(I106:I108)</f>
        <v>0.18999999999999997</v>
      </c>
      <c r="J109" s="117"/>
      <c r="K109" s="112"/>
    </row>
    <row r="110" spans="1:12" ht="15.75" thickBot="1">
      <c r="A110" s="112"/>
      <c r="B110" s="116"/>
      <c r="C110" s="141"/>
      <c r="D110" s="145"/>
      <c r="E110" s="194"/>
      <c r="F110" s="215"/>
      <c r="G110" s="215"/>
      <c r="H110" s="215"/>
      <c r="I110" s="216"/>
      <c r="J110" s="117"/>
      <c r="K110" s="112"/>
    </row>
    <row r="111" spans="1:12" ht="136.5" customHeight="1">
      <c r="A111" s="112"/>
      <c r="B111" s="116"/>
      <c r="C111" s="152"/>
      <c r="D111" s="153"/>
      <c r="E111"/>
      <c r="F111" s="152"/>
      <c r="G111" s="152"/>
      <c r="H111" s="152"/>
      <c r="I111" s="152"/>
      <c r="J111" s="117"/>
      <c r="K111" s="112"/>
    </row>
    <row r="112" spans="1:12" ht="77.25" customHeight="1">
      <c r="A112" s="112"/>
      <c r="B112" s="116"/>
      <c r="C112" s="153"/>
      <c r="D112" s="153"/>
      <c r="E112" s="362" t="s">
        <v>188</v>
      </c>
      <c r="F112" s="153"/>
      <c r="G112" s="153"/>
      <c r="H112" s="153"/>
      <c r="I112" s="153"/>
      <c r="J112" s="117"/>
      <c r="K112" s="112"/>
    </row>
    <row r="113" spans="1:11" ht="15.75" thickBot="1">
      <c r="A113" s="112"/>
      <c r="B113" s="147"/>
      <c r="C113" s="148"/>
      <c r="D113" s="173"/>
      <c r="E113" s="199"/>
      <c r="F113" s="180"/>
      <c r="G113" s="191"/>
      <c r="H113" s="191"/>
      <c r="I113" s="191"/>
      <c r="J113" s="150"/>
      <c r="K113" s="112"/>
    </row>
    <row r="114" spans="1:11" ht="15.75" thickTop="1">
      <c r="A114" s="112"/>
      <c r="B114" s="112"/>
      <c r="C114" s="112"/>
      <c r="D114" s="169"/>
      <c r="E114" s="196"/>
      <c r="F114" s="176"/>
      <c r="G114" s="183"/>
      <c r="H114" s="183"/>
      <c r="I114" s="183"/>
      <c r="J114" s="112"/>
      <c r="K114" s="112"/>
    </row>
    <row r="116" spans="1:11">
      <c r="F116" s="181"/>
    </row>
  </sheetData>
  <mergeCells count="30">
    <mergeCell ref="C98:H98"/>
    <mergeCell ref="C99:H99"/>
    <mergeCell ref="C100:H100"/>
    <mergeCell ref="C101:H101"/>
    <mergeCell ref="C102:H102"/>
    <mergeCell ref="B1:E1"/>
    <mergeCell ref="B2:D2"/>
    <mergeCell ref="F110:I110"/>
    <mergeCell ref="C107:E107"/>
    <mergeCell ref="F107:G107"/>
    <mergeCell ref="F108:G108"/>
    <mergeCell ref="F109:G109"/>
    <mergeCell ref="C105:E105"/>
    <mergeCell ref="F105:H105"/>
    <mergeCell ref="C106:E106"/>
    <mergeCell ref="F106:G106"/>
    <mergeCell ref="D104:I104"/>
    <mergeCell ref="C5:I5"/>
    <mergeCell ref="C6:I6"/>
    <mergeCell ref="C7:I8"/>
    <mergeCell ref="C97:H97"/>
    <mergeCell ref="C9:I9"/>
    <mergeCell ref="C10:I10"/>
    <mergeCell ref="C11:C12"/>
    <mergeCell ref="D11:D12"/>
    <mergeCell ref="E11:E12"/>
    <mergeCell ref="F11:F12"/>
    <mergeCell ref="G11:G12"/>
    <mergeCell ref="H11:H12"/>
    <mergeCell ref="I11:I12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92"/>
  <sheetViews>
    <sheetView showGridLines="0" view="pageBreakPreview" topLeftCell="A52" zoomScale="70" zoomScaleNormal="80" zoomScaleSheetLayoutView="70" workbookViewId="0">
      <selection activeCell="B2" sqref="B2"/>
    </sheetView>
  </sheetViews>
  <sheetFormatPr baseColWidth="10" defaultColWidth="11.42578125" defaultRowHeight="14.25"/>
  <cols>
    <col min="1" max="2" width="3.42578125" style="1" customWidth="1"/>
    <col min="3" max="3" width="12.5703125" style="1" customWidth="1"/>
    <col min="4" max="4" width="18" style="1" customWidth="1"/>
    <col min="5" max="10" width="11.42578125" style="1"/>
    <col min="11" max="11" width="19.85546875" style="1" customWidth="1"/>
    <col min="12" max="12" width="17.5703125" style="1" customWidth="1"/>
    <col min="13" max="14" width="11.42578125" style="1"/>
    <col min="15" max="15" width="20" style="1" customWidth="1"/>
    <col min="16" max="17" width="3.42578125" style="1" customWidth="1"/>
    <col min="18" max="16384" width="11.42578125" style="1"/>
  </cols>
  <sheetData>
    <row r="1" spans="2:16">
      <c r="B1" s="255" t="s">
        <v>0</v>
      </c>
      <c r="C1" s="255"/>
      <c r="D1" s="255"/>
      <c r="E1" s="255"/>
      <c r="F1" s="255"/>
      <c r="G1" s="255"/>
      <c r="H1" s="255"/>
      <c r="I1" s="255"/>
      <c r="J1" s="255"/>
      <c r="K1" s="255"/>
    </row>
    <row r="2" spans="2:16">
      <c r="B2" s="1" t="s">
        <v>1</v>
      </c>
    </row>
    <row r="4" spans="2:16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256" t="s">
        <v>33</v>
      </c>
      <c r="D5" s="256"/>
      <c r="E5" s="256"/>
      <c r="F5" s="256"/>
      <c r="G5" s="256"/>
      <c r="H5" s="256"/>
      <c r="I5" s="256"/>
      <c r="J5" s="256"/>
      <c r="K5" s="256"/>
      <c r="L5" s="256"/>
      <c r="M5" s="256"/>
      <c r="N5" s="256"/>
      <c r="O5" s="256"/>
      <c r="P5" s="87"/>
    </row>
    <row r="6" spans="2:16">
      <c r="B6" s="86"/>
      <c r="P6" s="88"/>
    </row>
    <row r="7" spans="2:16">
      <c r="B7" s="86"/>
      <c r="C7" s="269"/>
      <c r="D7" s="265"/>
      <c r="E7" s="266"/>
      <c r="F7" s="266"/>
      <c r="G7" s="266"/>
      <c r="H7" s="266"/>
      <c r="I7" s="266"/>
      <c r="J7" s="266"/>
      <c r="K7" s="267"/>
      <c r="L7" s="306"/>
      <c r="M7" s="307"/>
      <c r="N7" s="307"/>
      <c r="O7" s="308"/>
      <c r="P7" s="89"/>
    </row>
    <row r="8" spans="2:16">
      <c r="B8" s="86"/>
      <c r="C8" s="270"/>
      <c r="D8" s="259" t="s">
        <v>34</v>
      </c>
      <c r="E8" s="260"/>
      <c r="F8" s="260"/>
      <c r="G8" s="260"/>
      <c r="H8" s="260"/>
      <c r="I8" s="260"/>
      <c r="J8" s="260"/>
      <c r="K8" s="261"/>
      <c r="L8" s="309"/>
      <c r="M8" s="310"/>
      <c r="N8" s="310"/>
      <c r="O8" s="311"/>
      <c r="P8" s="89"/>
    </row>
    <row r="9" spans="2:16">
      <c r="B9" s="86"/>
      <c r="C9" s="270"/>
      <c r="D9" s="259"/>
      <c r="E9" s="260"/>
      <c r="F9" s="260"/>
      <c r="G9" s="260"/>
      <c r="H9" s="260"/>
      <c r="I9" s="260"/>
      <c r="J9" s="260"/>
      <c r="K9" s="261"/>
      <c r="L9" s="257" t="s">
        <v>35</v>
      </c>
      <c r="M9" s="312"/>
      <c r="N9" s="313"/>
      <c r="O9" s="314"/>
      <c r="P9" s="89"/>
    </row>
    <row r="10" spans="2:16">
      <c r="B10" s="86"/>
      <c r="C10" s="270"/>
      <c r="D10" s="259" t="s">
        <v>36</v>
      </c>
      <c r="E10" s="260"/>
      <c r="F10" s="260"/>
      <c r="G10" s="260"/>
      <c r="H10" s="260"/>
      <c r="I10" s="260"/>
      <c r="J10" s="260"/>
      <c r="K10" s="261"/>
      <c r="L10" s="268"/>
      <c r="M10" s="315"/>
      <c r="N10" s="316"/>
      <c r="O10" s="317"/>
      <c r="P10" s="90"/>
    </row>
    <row r="11" spans="2:16" ht="12.75" customHeight="1">
      <c r="B11" s="86"/>
      <c r="C11" s="270"/>
      <c r="D11" s="262"/>
      <c r="E11" s="263"/>
      <c r="F11" s="263"/>
      <c r="G11" s="263"/>
      <c r="H11" s="263"/>
      <c r="I11" s="263"/>
      <c r="J11" s="263"/>
      <c r="K11" s="264"/>
      <c r="L11" s="257" t="s">
        <v>37</v>
      </c>
      <c r="M11" s="257">
        <v>1</v>
      </c>
      <c r="N11" s="257" t="s">
        <v>38</v>
      </c>
      <c r="O11" s="304">
        <v>1</v>
      </c>
      <c r="P11" s="89"/>
    </row>
    <row r="12" spans="2:16">
      <c r="B12" s="86"/>
      <c r="C12" s="270"/>
      <c r="D12" s="262"/>
      <c r="E12" s="263"/>
      <c r="F12" s="263"/>
      <c r="G12" s="263"/>
      <c r="H12" s="263"/>
      <c r="I12" s="263"/>
      <c r="J12" s="263"/>
      <c r="K12" s="264"/>
      <c r="L12" s="258"/>
      <c r="M12" s="258"/>
      <c r="N12" s="258"/>
      <c r="O12" s="305"/>
      <c r="P12" s="89"/>
    </row>
    <row r="13" spans="2:16">
      <c r="B13" s="86"/>
      <c r="C13" s="270"/>
      <c r="D13" s="259" t="s">
        <v>39</v>
      </c>
      <c r="E13" s="260"/>
      <c r="F13" s="260"/>
      <c r="G13" s="260"/>
      <c r="H13" s="260"/>
      <c r="I13" s="260"/>
      <c r="J13" s="260"/>
      <c r="K13" s="261"/>
      <c r="L13" s="258"/>
      <c r="M13" s="258"/>
      <c r="N13" s="258"/>
      <c r="O13" s="305"/>
      <c r="P13" s="89"/>
    </row>
    <row r="14" spans="2:16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40</v>
      </c>
      <c r="M15" s="10" t="s">
        <v>41</v>
      </c>
      <c r="N15" s="10" t="s">
        <v>42</v>
      </c>
      <c r="O15" s="11" t="s">
        <v>43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347" t="s">
        <v>44</v>
      </c>
      <c r="D17" s="348"/>
      <c r="E17" s="348"/>
      <c r="F17" s="348"/>
      <c r="G17" s="3"/>
      <c r="H17" s="3"/>
      <c r="I17" s="3" t="s">
        <v>45</v>
      </c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292" t="s">
        <v>46</v>
      </c>
      <c r="D21" s="293"/>
      <c r="E21" s="293"/>
      <c r="F21" s="293"/>
      <c r="G21" s="293"/>
      <c r="H21" s="293"/>
      <c r="I21" s="293"/>
      <c r="J21" s="293"/>
      <c r="K21" s="293"/>
      <c r="L21" s="293"/>
      <c r="M21" s="293"/>
      <c r="N21" s="293"/>
      <c r="O21" s="294"/>
      <c r="P21" s="94"/>
    </row>
    <row r="22" spans="2:16">
      <c r="B22" s="86"/>
      <c r="C22" s="26"/>
      <c r="O22" s="27"/>
      <c r="P22" s="88"/>
    </row>
    <row r="23" spans="2:16">
      <c r="B23" s="86"/>
      <c r="C23" s="28" t="s">
        <v>47</v>
      </c>
      <c r="D23" s="287" t="s">
        <v>8</v>
      </c>
      <c r="E23" s="288"/>
      <c r="F23" s="288"/>
      <c r="G23" s="288"/>
      <c r="H23" s="288"/>
      <c r="I23" s="288"/>
      <c r="J23" s="288"/>
      <c r="K23" s="288"/>
      <c r="L23" s="289"/>
      <c r="M23" s="290" t="s">
        <v>48</v>
      </c>
      <c r="N23" s="291"/>
      <c r="O23" s="28" t="s">
        <v>10</v>
      </c>
      <c r="P23" s="95"/>
    </row>
    <row r="24" spans="2:16">
      <c r="B24" s="86"/>
      <c r="C24" s="29"/>
      <c r="D24" s="275"/>
      <c r="E24" s="276"/>
      <c r="F24" s="276"/>
      <c r="G24" s="276"/>
      <c r="H24" s="276"/>
      <c r="I24" s="276"/>
      <c r="J24" s="276"/>
      <c r="K24" s="276"/>
      <c r="L24" s="277"/>
      <c r="M24" s="275"/>
      <c r="N24" s="277"/>
      <c r="O24" s="30"/>
      <c r="P24" s="96"/>
    </row>
    <row r="25" spans="2:16">
      <c r="B25" s="86"/>
      <c r="C25" s="278" t="s">
        <v>49</v>
      </c>
      <c r="D25" s="279"/>
      <c r="E25" s="279"/>
      <c r="F25" s="279"/>
      <c r="G25" s="279"/>
      <c r="H25" s="279"/>
      <c r="I25" s="279"/>
      <c r="J25" s="279"/>
      <c r="K25" s="279"/>
      <c r="L25" s="279"/>
      <c r="M25" s="279"/>
      <c r="N25" s="279"/>
      <c r="O25" s="280"/>
      <c r="P25" s="97"/>
    </row>
    <row r="26" spans="2:16">
      <c r="B26" s="86"/>
      <c r="C26" s="281"/>
      <c r="D26" s="282"/>
      <c r="E26" s="282"/>
      <c r="F26" s="282"/>
      <c r="G26" s="282"/>
      <c r="H26" s="282"/>
      <c r="I26" s="282"/>
      <c r="J26" s="282"/>
      <c r="K26" s="282"/>
      <c r="L26" s="282"/>
      <c r="M26" s="282"/>
      <c r="N26" s="282"/>
      <c r="O26" s="283"/>
      <c r="P26" s="97"/>
    </row>
    <row r="27" spans="2:16">
      <c r="B27" s="86"/>
      <c r="C27" s="284"/>
      <c r="D27" s="285"/>
      <c r="E27" s="285"/>
      <c r="F27" s="285"/>
      <c r="G27" s="285"/>
      <c r="H27" s="285"/>
      <c r="I27" s="285"/>
      <c r="J27" s="285"/>
      <c r="K27" s="285"/>
      <c r="L27" s="285"/>
      <c r="M27" s="285"/>
      <c r="N27" s="285"/>
      <c r="O27" s="286"/>
      <c r="P27" s="97"/>
    </row>
    <row r="28" spans="2:16">
      <c r="B28" s="86"/>
      <c r="C28" s="301" t="s">
        <v>8</v>
      </c>
      <c r="D28" s="302"/>
      <c r="E28" s="302"/>
      <c r="F28" s="302"/>
      <c r="G28" s="303"/>
      <c r="H28" s="273" t="s">
        <v>50</v>
      </c>
      <c r="I28" s="302"/>
      <c r="J28" s="271" t="s">
        <v>51</v>
      </c>
      <c r="K28" s="272"/>
      <c r="L28" s="32" t="s">
        <v>52</v>
      </c>
      <c r="M28" s="273" t="s">
        <v>53</v>
      </c>
      <c r="N28" s="274"/>
      <c r="O28" s="33" t="s">
        <v>54</v>
      </c>
      <c r="P28" s="98"/>
    </row>
    <row r="29" spans="2:16">
      <c r="B29" s="86"/>
      <c r="C29" s="295"/>
      <c r="D29" s="296"/>
      <c r="E29" s="296"/>
      <c r="F29" s="296"/>
      <c r="G29" s="297"/>
      <c r="H29" s="298"/>
      <c r="I29" s="297"/>
      <c r="J29" s="298"/>
      <c r="K29" s="297"/>
      <c r="L29" s="34"/>
      <c r="M29" s="299"/>
      <c r="N29" s="300"/>
      <c r="O29" s="35"/>
      <c r="P29" s="99"/>
    </row>
    <row r="30" spans="2:16">
      <c r="B30" s="86"/>
      <c r="C30" s="36"/>
      <c r="D30" s="37"/>
      <c r="E30" s="37"/>
      <c r="F30" s="37"/>
      <c r="G30" s="38"/>
      <c r="H30" s="39"/>
      <c r="I30" s="38"/>
      <c r="J30" s="39"/>
      <c r="K30" s="38"/>
      <c r="L30" s="34"/>
      <c r="M30" s="299"/>
      <c r="N30" s="300"/>
      <c r="O30" s="35"/>
      <c r="P30" s="99"/>
    </row>
    <row r="31" spans="2:16">
      <c r="B31" s="86"/>
      <c r="C31" s="318"/>
      <c r="D31" s="319"/>
      <c r="E31" s="319"/>
      <c r="F31" s="319"/>
      <c r="G31" s="320"/>
      <c r="H31" s="325"/>
      <c r="I31" s="320"/>
      <c r="J31" s="325"/>
      <c r="K31" s="320"/>
      <c r="L31" s="40"/>
      <c r="M31" s="326"/>
      <c r="N31" s="327"/>
      <c r="O31" s="35"/>
      <c r="P31" s="99"/>
    </row>
    <row r="32" spans="2:16">
      <c r="B32" s="86"/>
      <c r="C32" s="328" t="s">
        <v>55</v>
      </c>
      <c r="D32" s="329"/>
      <c r="E32" s="329"/>
      <c r="F32" s="329"/>
      <c r="G32" s="329"/>
      <c r="H32" s="329"/>
      <c r="I32" s="329"/>
      <c r="J32" s="329"/>
      <c r="K32" s="329"/>
      <c r="L32" s="329"/>
      <c r="M32" s="329"/>
      <c r="N32" s="330"/>
      <c r="O32" s="41"/>
      <c r="P32" s="100"/>
    </row>
    <row r="33" spans="2:16" ht="13.5" customHeight="1">
      <c r="B33" s="86"/>
      <c r="C33" s="278" t="s">
        <v>56</v>
      </c>
      <c r="D33" s="279"/>
      <c r="E33" s="279"/>
      <c r="F33" s="279"/>
      <c r="G33" s="279"/>
      <c r="H33" s="279"/>
      <c r="I33" s="279"/>
      <c r="J33" s="279"/>
      <c r="K33" s="279"/>
      <c r="L33" s="279"/>
      <c r="M33" s="279"/>
      <c r="N33" s="279"/>
      <c r="O33" s="280"/>
      <c r="P33" s="97"/>
    </row>
    <row r="34" spans="2:16">
      <c r="B34" s="86"/>
      <c r="C34" s="281"/>
      <c r="D34" s="282"/>
      <c r="E34" s="282"/>
      <c r="F34" s="282"/>
      <c r="G34" s="282"/>
      <c r="H34" s="282"/>
      <c r="I34" s="282"/>
      <c r="J34" s="282"/>
      <c r="K34" s="282"/>
      <c r="L34" s="282"/>
      <c r="M34" s="282"/>
      <c r="N34" s="282"/>
      <c r="O34" s="283"/>
      <c r="P34" s="97"/>
    </row>
    <row r="35" spans="2:16">
      <c r="B35" s="86"/>
      <c r="C35" s="284"/>
      <c r="D35" s="285"/>
      <c r="E35" s="285"/>
      <c r="F35" s="285"/>
      <c r="G35" s="285"/>
      <c r="H35" s="285"/>
      <c r="I35" s="285"/>
      <c r="J35" s="285"/>
      <c r="K35" s="285"/>
      <c r="L35" s="285"/>
      <c r="M35" s="285"/>
      <c r="N35" s="285"/>
      <c r="O35" s="286"/>
      <c r="P35" s="97"/>
    </row>
    <row r="36" spans="2:16">
      <c r="B36" s="86"/>
      <c r="C36" s="301" t="s">
        <v>8</v>
      </c>
      <c r="D36" s="331"/>
      <c r="E36" s="331"/>
      <c r="F36" s="331"/>
      <c r="G36" s="331"/>
      <c r="H36" s="331"/>
      <c r="I36" s="331"/>
      <c r="J36" s="274"/>
      <c r="K36" s="31" t="s">
        <v>48</v>
      </c>
      <c r="L36" s="32" t="s">
        <v>10</v>
      </c>
      <c r="M36" s="273" t="s">
        <v>57</v>
      </c>
      <c r="N36" s="274"/>
      <c r="O36" s="33" t="s">
        <v>54</v>
      </c>
      <c r="P36" s="98"/>
    </row>
    <row r="37" spans="2:16">
      <c r="B37" s="86"/>
      <c r="C37" s="295"/>
      <c r="D37" s="296"/>
      <c r="E37" s="296"/>
      <c r="F37" s="296"/>
      <c r="G37" s="296"/>
      <c r="H37" s="296"/>
      <c r="I37" s="296"/>
      <c r="J37" s="297"/>
      <c r="K37" s="43"/>
      <c r="L37" s="44"/>
      <c r="M37" s="323"/>
      <c r="N37" s="324"/>
      <c r="O37" s="35"/>
      <c r="P37" s="99"/>
    </row>
    <row r="38" spans="2:16">
      <c r="B38" s="86"/>
      <c r="C38" s="318"/>
      <c r="D38" s="319"/>
      <c r="E38" s="319"/>
      <c r="F38" s="319"/>
      <c r="G38" s="319"/>
      <c r="H38" s="319"/>
      <c r="I38" s="319"/>
      <c r="J38" s="320"/>
      <c r="K38" s="37"/>
      <c r="L38" s="45"/>
      <c r="M38" s="321"/>
      <c r="N38" s="322"/>
      <c r="O38" s="46"/>
      <c r="P38" s="99"/>
    </row>
    <row r="39" spans="2:16">
      <c r="B39" s="86"/>
      <c r="C39" s="328" t="s">
        <v>55</v>
      </c>
      <c r="D39" s="329"/>
      <c r="E39" s="329"/>
      <c r="F39" s="329"/>
      <c r="G39" s="329"/>
      <c r="H39" s="329"/>
      <c r="I39" s="329"/>
      <c r="J39" s="329"/>
      <c r="K39" s="329"/>
      <c r="L39" s="329"/>
      <c r="M39" s="329"/>
      <c r="N39" s="330"/>
      <c r="O39" s="47">
        <v>0</v>
      </c>
      <c r="P39" s="99"/>
    </row>
    <row r="40" spans="2:16">
      <c r="B40" s="86"/>
      <c r="C40" s="278" t="s">
        <v>58</v>
      </c>
      <c r="D40" s="279"/>
      <c r="E40" s="279"/>
      <c r="F40" s="279"/>
      <c r="G40" s="279"/>
      <c r="H40" s="279"/>
      <c r="I40" s="279"/>
      <c r="J40" s="279"/>
      <c r="K40" s="279"/>
      <c r="L40" s="279"/>
      <c r="M40" s="279"/>
      <c r="N40" s="279"/>
      <c r="O40" s="280"/>
      <c r="P40" s="97"/>
    </row>
    <row r="41" spans="2:16">
      <c r="B41" s="86"/>
      <c r="C41" s="281"/>
      <c r="D41" s="282"/>
      <c r="E41" s="282"/>
      <c r="F41" s="282"/>
      <c r="G41" s="282"/>
      <c r="H41" s="282"/>
      <c r="I41" s="282"/>
      <c r="J41" s="282"/>
      <c r="K41" s="282"/>
      <c r="L41" s="282"/>
      <c r="M41" s="282"/>
      <c r="N41" s="282"/>
      <c r="O41" s="283"/>
      <c r="P41" s="97"/>
    </row>
    <row r="42" spans="2:16">
      <c r="B42" s="86"/>
      <c r="C42" s="284"/>
      <c r="D42" s="285"/>
      <c r="E42" s="285"/>
      <c r="F42" s="285"/>
      <c r="G42" s="285"/>
      <c r="H42" s="285"/>
      <c r="I42" s="285"/>
      <c r="J42" s="285"/>
      <c r="K42" s="285"/>
      <c r="L42" s="285"/>
      <c r="M42" s="285"/>
      <c r="N42" s="285"/>
      <c r="O42" s="286"/>
      <c r="P42" s="97"/>
    </row>
    <row r="43" spans="2:16" ht="28.5">
      <c r="B43" s="86"/>
      <c r="C43" s="301" t="s">
        <v>59</v>
      </c>
      <c r="D43" s="331"/>
      <c r="E43" s="331"/>
      <c r="F43" s="331"/>
      <c r="G43" s="331"/>
      <c r="H43" s="331"/>
      <c r="I43" s="331"/>
      <c r="J43" s="48" t="s">
        <v>60</v>
      </c>
      <c r="K43" s="49" t="s">
        <v>61</v>
      </c>
      <c r="L43" s="50" t="s">
        <v>62</v>
      </c>
      <c r="M43" s="273" t="s">
        <v>63</v>
      </c>
      <c r="N43" s="274"/>
      <c r="O43" s="33" t="s">
        <v>54</v>
      </c>
      <c r="P43" s="98"/>
    </row>
    <row r="44" spans="2:16">
      <c r="B44" s="86"/>
      <c r="C44" s="295"/>
      <c r="D44" s="296"/>
      <c r="E44" s="296"/>
      <c r="F44" s="296"/>
      <c r="G44" s="296"/>
      <c r="H44" s="296"/>
      <c r="I44" s="296"/>
      <c r="J44" s="51"/>
      <c r="K44" s="52"/>
      <c r="L44" s="51"/>
      <c r="M44" s="337"/>
      <c r="N44" s="338"/>
      <c r="O44" s="35"/>
      <c r="P44" s="99"/>
    </row>
    <row r="45" spans="2:16">
      <c r="B45" s="86"/>
      <c r="C45" s="318"/>
      <c r="D45" s="319"/>
      <c r="E45" s="319"/>
      <c r="F45" s="319"/>
      <c r="G45" s="319"/>
      <c r="H45" s="319"/>
      <c r="I45" s="319"/>
      <c r="J45" s="53"/>
      <c r="K45" s="54"/>
      <c r="L45" s="53"/>
      <c r="M45" s="321"/>
      <c r="N45" s="322"/>
      <c r="O45" s="55"/>
      <c r="P45" s="99"/>
    </row>
    <row r="46" spans="2:16">
      <c r="B46" s="86"/>
      <c r="C46" s="328" t="s">
        <v>55</v>
      </c>
      <c r="D46" s="329"/>
      <c r="E46" s="329"/>
      <c r="F46" s="329"/>
      <c r="G46" s="329"/>
      <c r="H46" s="329"/>
      <c r="I46" s="329"/>
      <c r="J46" s="329"/>
      <c r="K46" s="329"/>
      <c r="L46" s="329"/>
      <c r="M46" s="329"/>
      <c r="N46" s="330"/>
      <c r="O46" s="41"/>
      <c r="P46" s="100"/>
    </row>
    <row r="47" spans="2:16">
      <c r="B47" s="86"/>
      <c r="C47" s="278" t="s">
        <v>64</v>
      </c>
      <c r="D47" s="279"/>
      <c r="E47" s="279"/>
      <c r="F47" s="279"/>
      <c r="G47" s="279"/>
      <c r="H47" s="279"/>
      <c r="I47" s="279"/>
      <c r="J47" s="279"/>
      <c r="K47" s="279"/>
      <c r="L47" s="279"/>
      <c r="M47" s="279"/>
      <c r="N47" s="279"/>
      <c r="O47" s="280"/>
      <c r="P47" s="97"/>
    </row>
    <row r="48" spans="2:16">
      <c r="B48" s="86"/>
      <c r="C48" s="281"/>
      <c r="D48" s="282"/>
      <c r="E48" s="282"/>
      <c r="F48" s="282"/>
      <c r="G48" s="282"/>
      <c r="H48" s="282"/>
      <c r="I48" s="282"/>
      <c r="J48" s="282"/>
      <c r="K48" s="282"/>
      <c r="L48" s="282"/>
      <c r="M48" s="282"/>
      <c r="N48" s="282"/>
      <c r="O48" s="283"/>
      <c r="P48" s="97"/>
    </row>
    <row r="49" spans="2:16">
      <c r="B49" s="86"/>
      <c r="C49" s="284"/>
      <c r="D49" s="285"/>
      <c r="E49" s="285"/>
      <c r="F49" s="285"/>
      <c r="G49" s="285"/>
      <c r="H49" s="285"/>
      <c r="I49" s="285"/>
      <c r="J49" s="285"/>
      <c r="K49" s="285"/>
      <c r="L49" s="285"/>
      <c r="M49" s="285"/>
      <c r="N49" s="285"/>
      <c r="O49" s="286"/>
      <c r="P49" s="97"/>
    </row>
    <row r="50" spans="2:16" ht="28.5">
      <c r="B50" s="86"/>
      <c r="C50" s="301" t="s">
        <v>65</v>
      </c>
      <c r="D50" s="331"/>
      <c r="E50" s="331"/>
      <c r="F50" s="331"/>
      <c r="G50" s="331"/>
      <c r="H50" s="331"/>
      <c r="I50" s="331"/>
      <c r="J50" s="32" t="s">
        <v>66</v>
      </c>
      <c r="K50" s="49" t="s">
        <v>67</v>
      </c>
      <c r="L50" s="48" t="s">
        <v>68</v>
      </c>
      <c r="M50" s="335" t="s">
        <v>53</v>
      </c>
      <c r="N50" s="336"/>
      <c r="O50" s="57" t="s">
        <v>54</v>
      </c>
      <c r="P50" s="101"/>
    </row>
    <row r="51" spans="2:16">
      <c r="B51" s="86"/>
      <c r="C51" s="58"/>
      <c r="D51" s="59"/>
      <c r="E51" s="59"/>
      <c r="F51" s="59"/>
      <c r="G51" s="59"/>
      <c r="H51" s="59"/>
      <c r="I51" s="59"/>
      <c r="J51" s="60"/>
      <c r="K51" s="61"/>
      <c r="L51" s="62"/>
      <c r="M51" s="339"/>
      <c r="N51" s="340"/>
      <c r="O51" s="63"/>
      <c r="P51" s="102"/>
    </row>
    <row r="52" spans="2:16">
      <c r="B52" s="86"/>
      <c r="C52" s="58"/>
      <c r="D52" s="59"/>
      <c r="E52" s="59"/>
      <c r="F52" s="59"/>
      <c r="G52" s="59"/>
      <c r="H52" s="59"/>
      <c r="I52" s="59"/>
      <c r="J52" s="60"/>
      <c r="K52" s="61"/>
      <c r="L52" s="62"/>
      <c r="M52" s="339"/>
      <c r="N52" s="340"/>
      <c r="O52" s="63"/>
      <c r="P52" s="102"/>
    </row>
    <row r="53" spans="2:16">
      <c r="B53" s="86"/>
      <c r="C53" s="58"/>
      <c r="D53" s="59"/>
      <c r="E53" s="59"/>
      <c r="F53" s="59"/>
      <c r="G53" s="59"/>
      <c r="H53" s="59"/>
      <c r="I53" s="59"/>
      <c r="J53" s="60"/>
      <c r="K53" s="61"/>
      <c r="L53" s="62"/>
      <c r="M53" s="337"/>
      <c r="N53" s="338"/>
      <c r="O53" s="63"/>
      <c r="P53" s="102"/>
    </row>
    <row r="54" spans="2:16">
      <c r="B54" s="86"/>
      <c r="C54" s="318"/>
      <c r="D54" s="319"/>
      <c r="E54" s="319"/>
      <c r="F54" s="319"/>
      <c r="G54" s="319"/>
      <c r="H54" s="319"/>
      <c r="I54" s="319"/>
      <c r="J54" s="53"/>
      <c r="K54" s="54"/>
      <c r="L54" s="53"/>
      <c r="M54" s="321"/>
      <c r="N54" s="322"/>
      <c r="O54" s="55"/>
      <c r="P54" s="99"/>
    </row>
    <row r="55" spans="2:16">
      <c r="B55" s="86"/>
      <c r="C55" s="328" t="s">
        <v>55</v>
      </c>
      <c r="D55" s="329"/>
      <c r="E55" s="329"/>
      <c r="F55" s="329"/>
      <c r="G55" s="329"/>
      <c r="H55" s="329"/>
      <c r="I55" s="329"/>
      <c r="J55" s="329"/>
      <c r="K55" s="329"/>
      <c r="L55" s="329"/>
      <c r="M55" s="329"/>
      <c r="N55" s="330"/>
      <c r="O55" s="47"/>
      <c r="P55" s="99"/>
    </row>
    <row r="56" spans="2:16">
      <c r="B56" s="86"/>
      <c r="C56" s="26"/>
      <c r="O56" s="27"/>
      <c r="P56" s="88"/>
    </row>
    <row r="57" spans="2:16">
      <c r="B57" s="86"/>
      <c r="C57" s="332" t="s">
        <v>69</v>
      </c>
      <c r="D57" s="333"/>
      <c r="E57" s="333"/>
      <c r="F57" s="333"/>
      <c r="G57" s="333"/>
      <c r="H57" s="333"/>
      <c r="I57" s="333"/>
      <c r="J57" s="333"/>
      <c r="K57" s="333"/>
      <c r="L57" s="333"/>
      <c r="M57" s="333"/>
      <c r="N57" s="334"/>
      <c r="O57" s="64"/>
      <c r="P57" s="103"/>
    </row>
    <row r="58" spans="2:16">
      <c r="B58" s="86"/>
      <c r="C58" s="278" t="s">
        <v>70</v>
      </c>
      <c r="D58" s="279"/>
      <c r="E58" s="279"/>
      <c r="F58" s="279"/>
      <c r="G58" s="279"/>
      <c r="H58" s="279"/>
      <c r="I58" s="279"/>
      <c r="J58" s="279"/>
      <c r="K58" s="279"/>
      <c r="L58" s="279"/>
      <c r="M58" s="279"/>
      <c r="N58" s="279"/>
      <c r="O58" s="280"/>
      <c r="P58" s="97"/>
    </row>
    <row r="59" spans="2:16">
      <c r="B59" s="86"/>
      <c r="C59" s="281"/>
      <c r="D59" s="282"/>
      <c r="E59" s="282"/>
      <c r="F59" s="282"/>
      <c r="G59" s="282"/>
      <c r="H59" s="282"/>
      <c r="I59" s="282"/>
      <c r="J59" s="282"/>
      <c r="K59" s="282"/>
      <c r="L59" s="282"/>
      <c r="M59" s="282"/>
      <c r="N59" s="282"/>
      <c r="O59" s="283"/>
      <c r="P59" s="97"/>
    </row>
    <row r="60" spans="2:16">
      <c r="B60" s="86"/>
      <c r="C60" s="284"/>
      <c r="D60" s="285"/>
      <c r="E60" s="285"/>
      <c r="F60" s="285"/>
      <c r="G60" s="285"/>
      <c r="H60" s="285"/>
      <c r="I60" s="285"/>
      <c r="J60" s="285"/>
      <c r="K60" s="285"/>
      <c r="L60" s="285"/>
      <c r="M60" s="285"/>
      <c r="N60" s="285"/>
      <c r="O60" s="286"/>
      <c r="P60" s="97"/>
    </row>
    <row r="61" spans="2:16">
      <c r="B61" s="86"/>
      <c r="C61" s="301" t="s">
        <v>71</v>
      </c>
      <c r="D61" s="331"/>
      <c r="E61" s="331"/>
      <c r="F61" s="331"/>
      <c r="G61" s="331"/>
      <c r="H61" s="331"/>
      <c r="I61" s="331"/>
      <c r="J61" s="42"/>
      <c r="K61" s="56"/>
      <c r="L61" s="48" t="s">
        <v>72</v>
      </c>
      <c r="M61" s="335" t="s">
        <v>73</v>
      </c>
      <c r="N61" s="336"/>
      <c r="O61" s="65"/>
      <c r="P61" s="101"/>
    </row>
    <row r="62" spans="2:16">
      <c r="B62" s="86"/>
      <c r="C62" s="295" t="s">
        <v>74</v>
      </c>
      <c r="D62" s="296"/>
      <c r="E62" s="296"/>
      <c r="F62" s="296"/>
      <c r="G62" s="296"/>
      <c r="H62" s="296"/>
      <c r="I62" s="296"/>
      <c r="J62" s="66"/>
      <c r="K62" s="67"/>
      <c r="L62" s="68"/>
      <c r="M62" s="355"/>
      <c r="N62" s="356"/>
      <c r="O62" s="69"/>
      <c r="P62" s="104"/>
    </row>
    <row r="63" spans="2:16">
      <c r="B63" s="86"/>
      <c r="C63" s="36" t="s">
        <v>75</v>
      </c>
      <c r="D63" s="37"/>
      <c r="E63" s="37"/>
      <c r="F63" s="37"/>
      <c r="G63" s="37"/>
      <c r="H63" s="37"/>
      <c r="I63" s="37"/>
      <c r="J63" s="66"/>
      <c r="K63" s="67"/>
      <c r="L63" s="68"/>
      <c r="M63" s="355"/>
      <c r="N63" s="356"/>
      <c r="O63" s="69"/>
      <c r="P63" s="104"/>
    </row>
    <row r="64" spans="2:16">
      <c r="B64" s="86"/>
      <c r="C64" s="20" t="s">
        <v>76</v>
      </c>
      <c r="D64" s="21"/>
      <c r="E64" s="21"/>
      <c r="F64" s="21"/>
      <c r="G64" s="21"/>
      <c r="H64" s="21"/>
      <c r="I64" s="21"/>
      <c r="J64" s="70"/>
      <c r="K64" s="71"/>
      <c r="L64" s="68"/>
      <c r="M64" s="357"/>
      <c r="N64" s="358"/>
      <c r="O64" s="69"/>
      <c r="P64" s="104"/>
    </row>
    <row r="65" spans="2:16">
      <c r="B65" s="86"/>
      <c r="C65" s="328" t="s">
        <v>55</v>
      </c>
      <c r="D65" s="329"/>
      <c r="E65" s="329"/>
      <c r="F65" s="329"/>
      <c r="G65" s="329"/>
      <c r="H65" s="329"/>
      <c r="I65" s="329"/>
      <c r="J65" s="329"/>
      <c r="K65" s="329"/>
      <c r="L65" s="329"/>
      <c r="M65" s="329"/>
      <c r="N65" s="330"/>
      <c r="O65" s="72"/>
      <c r="P65" s="105"/>
    </row>
    <row r="66" spans="2:16">
      <c r="B66" s="86"/>
      <c r="C66" s="26"/>
      <c r="O66" s="27"/>
      <c r="P66" s="88"/>
    </row>
    <row r="67" spans="2:16">
      <c r="B67" s="86"/>
      <c r="C67" s="332" t="s">
        <v>77</v>
      </c>
      <c r="D67" s="333"/>
      <c r="E67" s="333"/>
      <c r="F67" s="333"/>
      <c r="G67" s="333"/>
      <c r="H67" s="333"/>
      <c r="I67" s="333"/>
      <c r="J67" s="333"/>
      <c r="K67" s="333"/>
      <c r="L67" s="333"/>
      <c r="M67" s="333"/>
      <c r="N67" s="334"/>
      <c r="O67" s="73"/>
      <c r="P67" s="105"/>
    </row>
    <row r="68" spans="2:16">
      <c r="B68" s="86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88"/>
    </row>
    <row r="69" spans="2:16">
      <c r="B69" s="86"/>
      <c r="C69" s="26"/>
      <c r="O69" s="27"/>
      <c r="P69" s="88"/>
    </row>
    <row r="70" spans="2:16">
      <c r="B70" s="86"/>
      <c r="C70" s="26"/>
      <c r="O70" s="27"/>
      <c r="P70" s="88"/>
    </row>
    <row r="71" spans="2:16">
      <c r="B71" s="86"/>
      <c r="C71" s="26"/>
      <c r="H71" s="74" t="s">
        <v>78</v>
      </c>
      <c r="I71" s="74"/>
      <c r="J71" s="74"/>
      <c r="K71" s="74"/>
      <c r="O71" s="27"/>
      <c r="P71" s="88"/>
    </row>
    <row r="72" spans="2:16">
      <c r="B72" s="86"/>
      <c r="C72" s="26"/>
      <c r="H72" s="74" t="s">
        <v>79</v>
      </c>
      <c r="O72" s="27"/>
      <c r="P72" s="88"/>
    </row>
    <row r="73" spans="2:16">
      <c r="B73" s="86"/>
      <c r="C73" s="26"/>
      <c r="H73" s="74" t="s">
        <v>80</v>
      </c>
      <c r="O73" s="27"/>
      <c r="P73" s="88"/>
    </row>
    <row r="74" spans="2:16">
      <c r="B74" s="86"/>
      <c r="C74" s="12"/>
      <c r="D74" s="75"/>
      <c r="E74" s="75"/>
      <c r="F74" s="75"/>
      <c r="G74" s="75"/>
      <c r="H74" s="74" t="s">
        <v>81</v>
      </c>
      <c r="I74" s="75"/>
      <c r="J74" s="75"/>
      <c r="K74" s="75"/>
      <c r="L74" s="75"/>
      <c r="M74" s="75"/>
      <c r="N74" s="75"/>
      <c r="O74" s="76"/>
      <c r="P74" s="93"/>
    </row>
    <row r="75" spans="2:16">
      <c r="B75" s="86"/>
      <c r="C75" s="26"/>
      <c r="H75" s="1" t="s">
        <v>82</v>
      </c>
      <c r="O75" s="27"/>
      <c r="P75" s="88"/>
    </row>
    <row r="76" spans="2:16">
      <c r="B76" s="86"/>
      <c r="C76" s="77" t="s">
        <v>83</v>
      </c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9"/>
      <c r="P76" s="88"/>
    </row>
    <row r="77" spans="2:16">
      <c r="B77" s="86"/>
      <c r="C77" s="352"/>
      <c r="D77" s="353"/>
      <c r="E77" s="353"/>
      <c r="F77" s="353"/>
      <c r="G77" s="353"/>
      <c r="H77" s="353"/>
      <c r="I77" s="353"/>
      <c r="J77" s="353"/>
      <c r="K77" s="353"/>
      <c r="L77" s="353"/>
      <c r="M77" s="353"/>
      <c r="N77" s="353"/>
      <c r="O77" s="354"/>
      <c r="P77" s="93"/>
    </row>
    <row r="78" spans="2:16">
      <c r="B78" s="86"/>
      <c r="C78" s="352"/>
      <c r="D78" s="353"/>
      <c r="E78" s="353"/>
      <c r="F78" s="353"/>
      <c r="G78" s="353"/>
      <c r="H78" s="353"/>
      <c r="I78" s="353"/>
      <c r="J78" s="353"/>
      <c r="K78" s="353"/>
      <c r="L78" s="353"/>
      <c r="M78" s="353"/>
      <c r="N78" s="353"/>
      <c r="O78" s="354"/>
      <c r="P78" s="93"/>
    </row>
    <row r="79" spans="2:16">
      <c r="B79" s="86"/>
      <c r="C79" s="12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6"/>
      <c r="P79" s="93"/>
    </row>
    <row r="80" spans="2:16">
      <c r="B80" s="86"/>
      <c r="C80" s="80" t="s">
        <v>84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6"/>
      <c r="P80" s="93"/>
    </row>
    <row r="81" spans="2:16" ht="12.75" customHeight="1">
      <c r="B81" s="86"/>
      <c r="C81" s="349" t="s">
        <v>85</v>
      </c>
      <c r="D81" s="350"/>
      <c r="E81" s="350"/>
      <c r="F81" s="350"/>
      <c r="G81" s="350"/>
      <c r="H81" s="350"/>
      <c r="I81" s="350"/>
      <c r="J81" s="350"/>
      <c r="K81" s="350"/>
      <c r="L81" s="350"/>
      <c r="M81" s="350"/>
      <c r="N81" s="350"/>
      <c r="O81" s="351"/>
      <c r="P81" s="106"/>
    </row>
    <row r="82" spans="2:16" ht="28.5" customHeight="1">
      <c r="B82" s="86"/>
      <c r="C82" s="349"/>
      <c r="D82" s="350"/>
      <c r="E82" s="350"/>
      <c r="F82" s="350"/>
      <c r="G82" s="350"/>
      <c r="H82" s="350"/>
      <c r="I82" s="350"/>
      <c r="J82" s="350"/>
      <c r="K82" s="350"/>
      <c r="L82" s="350"/>
      <c r="M82" s="350"/>
      <c r="N82" s="350"/>
      <c r="O82" s="351"/>
      <c r="P82" s="106"/>
    </row>
    <row r="83" spans="2:16" ht="12.95" customHeight="1">
      <c r="B83" s="86"/>
      <c r="C83" s="359" t="s">
        <v>86</v>
      </c>
      <c r="D83" s="360"/>
      <c r="E83" s="360"/>
      <c r="F83" s="360"/>
      <c r="G83" s="360"/>
      <c r="H83" s="360"/>
      <c r="I83" s="360"/>
      <c r="J83" s="360"/>
      <c r="K83" s="360"/>
      <c r="L83" s="360"/>
      <c r="M83" s="360"/>
      <c r="N83" s="360"/>
      <c r="O83" s="361"/>
      <c r="P83" s="106"/>
    </row>
    <row r="84" spans="2:16" ht="32.25" customHeight="1">
      <c r="B84" s="86"/>
      <c r="C84" s="359"/>
      <c r="D84" s="360"/>
      <c r="E84" s="360"/>
      <c r="F84" s="360"/>
      <c r="G84" s="360"/>
      <c r="H84" s="360"/>
      <c r="I84" s="360"/>
      <c r="J84" s="360"/>
      <c r="K84" s="360"/>
      <c r="L84" s="360"/>
      <c r="M84" s="360"/>
      <c r="N84" s="360"/>
      <c r="O84" s="361"/>
      <c r="P84" s="106"/>
    </row>
    <row r="85" spans="2:16">
      <c r="B85" s="86"/>
      <c r="C85" s="12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6"/>
      <c r="P85" s="93"/>
    </row>
    <row r="86" spans="2:16">
      <c r="B86" s="86"/>
      <c r="C86" s="26"/>
      <c r="H86" s="74" t="s">
        <v>78</v>
      </c>
      <c r="O86" s="27"/>
      <c r="P86" s="88"/>
    </row>
    <row r="87" spans="2:16">
      <c r="B87" s="86"/>
      <c r="C87" s="26"/>
      <c r="H87" s="1" t="s">
        <v>79</v>
      </c>
      <c r="I87" s="37"/>
      <c r="J87" s="37"/>
      <c r="K87" s="37"/>
      <c r="O87" s="27"/>
      <c r="P87" s="88"/>
    </row>
    <row r="88" spans="2:16">
      <c r="B88" s="86"/>
      <c r="C88" s="26"/>
      <c r="H88" s="1" t="s">
        <v>87</v>
      </c>
      <c r="I88" s="81"/>
      <c r="J88" s="81"/>
      <c r="K88" s="81"/>
      <c r="O88" s="27"/>
      <c r="P88" s="88"/>
    </row>
    <row r="89" spans="2:16">
      <c r="B89" s="86"/>
      <c r="C89" s="82"/>
      <c r="D89" s="75"/>
      <c r="E89" s="75"/>
      <c r="F89" s="75"/>
      <c r="G89" s="75"/>
      <c r="H89" s="1" t="s">
        <v>81</v>
      </c>
      <c r="L89" s="75"/>
      <c r="M89" s="75"/>
      <c r="N89" s="75"/>
      <c r="O89" s="76"/>
      <c r="P89" s="93"/>
    </row>
    <row r="90" spans="2:16" ht="17.25" customHeight="1">
      <c r="B90" s="86"/>
      <c r="C90" s="82"/>
      <c r="D90" s="81"/>
      <c r="E90" s="81"/>
      <c r="K90" s="341"/>
      <c r="L90" s="341"/>
      <c r="M90" s="341"/>
      <c r="N90" s="341"/>
      <c r="O90" s="342"/>
      <c r="P90" s="107"/>
    </row>
    <row r="91" spans="2:16" ht="18.75" customHeight="1">
      <c r="B91" s="86"/>
      <c r="C91" s="345"/>
      <c r="D91" s="346"/>
      <c r="E91" s="346"/>
      <c r="F91" s="54"/>
      <c r="G91" s="54"/>
      <c r="H91" s="54"/>
      <c r="I91" s="54"/>
      <c r="J91" s="54"/>
      <c r="K91" s="343"/>
      <c r="L91" s="343"/>
      <c r="M91" s="343"/>
      <c r="N91" s="343"/>
      <c r="O91" s="344"/>
      <c r="P91" s="107"/>
    </row>
    <row r="92" spans="2:16">
      <c r="B92" s="108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10"/>
    </row>
  </sheetData>
  <mergeCells count="78">
    <mergeCell ref="K90:O91"/>
    <mergeCell ref="C91:E91"/>
    <mergeCell ref="C17:F17"/>
    <mergeCell ref="C81:O82"/>
    <mergeCell ref="C77:O77"/>
    <mergeCell ref="C78:O78"/>
    <mergeCell ref="C62:I62"/>
    <mergeCell ref="M62:N62"/>
    <mergeCell ref="M63:N63"/>
    <mergeCell ref="M64:N64"/>
    <mergeCell ref="C65:N65"/>
    <mergeCell ref="C67:N67"/>
    <mergeCell ref="C83:O84"/>
    <mergeCell ref="C54:I54"/>
    <mergeCell ref="M54:N54"/>
    <mergeCell ref="C55:N55"/>
    <mergeCell ref="C57:N57"/>
    <mergeCell ref="C61:I61"/>
    <mergeCell ref="M61:N61"/>
    <mergeCell ref="M53:N53"/>
    <mergeCell ref="C43:I43"/>
    <mergeCell ref="M43:N43"/>
    <mergeCell ref="C44:I44"/>
    <mergeCell ref="M44:N44"/>
    <mergeCell ref="C45:I45"/>
    <mergeCell ref="M45:N45"/>
    <mergeCell ref="C46:N46"/>
    <mergeCell ref="C50:I50"/>
    <mergeCell ref="M50:N50"/>
    <mergeCell ref="M51:N51"/>
    <mergeCell ref="M52:N52"/>
    <mergeCell ref="C58:O60"/>
    <mergeCell ref="C40:O42"/>
    <mergeCell ref="C47:O49"/>
    <mergeCell ref="M30:N30"/>
    <mergeCell ref="C38:J38"/>
    <mergeCell ref="M38:N38"/>
    <mergeCell ref="C37:J37"/>
    <mergeCell ref="M37:N37"/>
    <mergeCell ref="C31:G31"/>
    <mergeCell ref="H31:I31"/>
    <mergeCell ref="J31:K31"/>
    <mergeCell ref="M31:N31"/>
    <mergeCell ref="C32:N32"/>
    <mergeCell ref="C36:J36"/>
    <mergeCell ref="C39:N39"/>
    <mergeCell ref="M36:N36"/>
    <mergeCell ref="C33:O35"/>
    <mergeCell ref="C21:O21"/>
    <mergeCell ref="C29:G29"/>
    <mergeCell ref="H29:I29"/>
    <mergeCell ref="J29:K29"/>
    <mergeCell ref="M29:N29"/>
    <mergeCell ref="M24:N24"/>
    <mergeCell ref="C28:G28"/>
    <mergeCell ref="H28:I28"/>
    <mergeCell ref="J28:K28"/>
    <mergeCell ref="M28:N28"/>
    <mergeCell ref="D24:L24"/>
    <mergeCell ref="C25:O27"/>
    <mergeCell ref="D23:L23"/>
    <mergeCell ref="M23:N23"/>
    <mergeCell ref="B1:K1"/>
    <mergeCell ref="C5:O5"/>
    <mergeCell ref="M11:M13"/>
    <mergeCell ref="N11:N13"/>
    <mergeCell ref="D13:K13"/>
    <mergeCell ref="D11:K12"/>
    <mergeCell ref="D7:K7"/>
    <mergeCell ref="D8:K8"/>
    <mergeCell ref="D9:K9"/>
    <mergeCell ref="L9:L10"/>
    <mergeCell ref="C7:C13"/>
    <mergeCell ref="O11:O13"/>
    <mergeCell ref="L7:O8"/>
    <mergeCell ref="M9:O10"/>
    <mergeCell ref="D10:K10"/>
    <mergeCell ref="L11:L13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 (Entidad)</vt:lpstr>
      <vt:lpstr>PROPUESTA ECONOMICA(Proponente)</vt:lpstr>
      <vt:lpstr>INDICAR CÓDIGO DEL ITEM DE PAGO</vt:lpstr>
      <vt:lpstr>'INDICAR CÓDIGO DEL ITEM DE PAGO'!Área_de_impresión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melvis martinez</cp:lastModifiedBy>
  <cp:revision/>
  <dcterms:created xsi:type="dcterms:W3CDTF">2006-06-27T16:47:25Z</dcterms:created>
  <dcterms:modified xsi:type="dcterms:W3CDTF">2026-09-30T03:43:58Z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