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rika\Downloads\SEMANA ADULTO 2026\"/>
    </mc:Choice>
  </mc:AlternateContent>
  <xr:revisionPtr revIDLastSave="0" documentId="8_{C7F18040-2176-45EE-97CC-DE0E25D4518A}" xr6:coauthVersionLast="47" xr6:coauthVersionMax="47" xr10:uidLastSave="{00000000-0000-0000-0000-000000000000}"/>
  <bookViews>
    <workbookView xWindow="-110" yWindow="-110" windowWidth="19420" windowHeight="10300" xr2:uid="{592967B5-6D91-4DDF-9F7A-6AFA94194F5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L19" i="1" l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K8" i="1"/>
  <c r="K9" i="1"/>
  <c r="K10" i="1"/>
  <c r="K11" i="1"/>
  <c r="K12" i="1"/>
  <c r="K13" i="1"/>
  <c r="K14" i="1"/>
  <c r="K15" i="1"/>
  <c r="K16" i="1"/>
  <c r="K17" i="1"/>
  <c r="K18" i="1"/>
  <c r="K5" i="1"/>
  <c r="K6" i="1"/>
  <c r="K7" i="1"/>
  <c r="K4" i="1"/>
  <c r="J19" i="1"/>
  <c r="J18" i="1"/>
  <c r="J17" i="1"/>
  <c r="J16" i="1"/>
  <c r="J15" i="1"/>
  <c r="J14" i="1"/>
  <c r="J13" i="1"/>
  <c r="J12" i="1"/>
  <c r="J11" i="1"/>
  <c r="J10" i="1"/>
  <c r="J9" i="1"/>
  <c r="J8" i="1"/>
  <c r="J6" i="1"/>
  <c r="J7" i="1"/>
  <c r="J5" i="1"/>
  <c r="J4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F19" i="1"/>
  <c r="F16" i="1"/>
  <c r="F17" i="1"/>
  <c r="F18" i="1"/>
  <c r="F15" i="1"/>
  <c r="F14" i="1"/>
  <c r="F13" i="1"/>
  <c r="F12" i="1"/>
  <c r="F11" i="1"/>
  <c r="F10" i="1"/>
  <c r="F9" i="1"/>
  <c r="F8" i="1"/>
  <c r="F7" i="1"/>
  <c r="F6" i="1"/>
  <c r="F5" i="1"/>
  <c r="F4" i="1"/>
</calcChain>
</file>

<file path=xl/sharedStrings.xml><?xml version="1.0" encoding="utf-8"?>
<sst xmlns="http://schemas.openxmlformats.org/spreadsheetml/2006/main" count="46" uniqueCount="32">
  <si>
    <t>Servicio logístico para el desarrollo de una salida recreativa al municipio de Cocorná de un (1) día dirigida a 450 adultos mayores beneficiarios del programa, que incluya la planeación, organización, coordinación y ejecución de la actividad; transporte terrestre especial de ida y regreso en vehículos habilitados; alimentación de los participantes de conformidad con la programación establecida por la entidad; acompañamiento permanente; apoyo logístico durante toda la jornada; ingreso al sitio de destino cuando aplique; coordinación del itinerario y demás requerimientos necesarios para garantizar el adecuado desarrollo de la actividad.</t>
  </si>
  <si>
    <t>UNIDAD MEDIDA</t>
  </si>
  <si>
    <t>Servicio</t>
  </si>
  <si>
    <t>CANTIDAD</t>
  </si>
  <si>
    <t>DESCRIPCION DETALLADA</t>
  </si>
  <si>
    <t xml:space="preserve">ITEM </t>
  </si>
  <si>
    <t xml:space="preserve">Servicio logístico para el desarrollo de una salida e intercambio cultural al Municipio de Coveñas - Sucre
03 días 2 noches  dirigida a 13 personas mayores cabildantes del programa y 4 personas de apoyo, que incluya la planeación, organización, coordinación y ejecución de la actividad; transporte terrestre especial de ida y regreso en vehículos habilitados turísticos full comedida; alimentación para todos los días de estadía de los participantes de conformidad con la programación establecida por la entidad; 
3 desayunos
2 almuerzos
2 cenas
Noche de integración 
Tour la caimanera
Tour a Tolú </t>
  </si>
  <si>
    <t>Medalla Personalizada De buena Calidad Para premiación tres primeros puestos, Con Cintas, Grabado E Impresión De Logotipo de la alcaldía de Abejorral</t>
  </si>
  <si>
    <t>Unidad</t>
  </si>
  <si>
    <t xml:space="preserve">Servicio </t>
  </si>
  <si>
    <t xml:space="preserve">VALOR CON IVA </t>
  </si>
  <si>
    <t>VALOR TOTAL</t>
  </si>
  <si>
    <t>Termo reutilizable con capacidad aproximada entre 500 ml y 750 ml marcado con el tema del evento y escudo del
municipio de Abejorral</t>
  </si>
  <si>
    <t>Linterna LED portátil</t>
  </si>
  <si>
    <t>Tula deportiva elaborada en material semi-impermeable, con capacidad aproximada de 10 a 15 litros, marcado con el tema del evento y escudo del
municipio de Abejorral.</t>
  </si>
  <si>
    <t>Pacas</t>
  </si>
  <si>
    <t>Refrigerio para participantes de las presentaciones artísticas y culturales compuesto por Refrigerio individual tipo sándwich (pollo, lechuga, tomate y salsa variada o Hamburguesa artesanal) con
jugo en presentación tetrapak 200 ml</t>
  </si>
  <si>
    <t>Bombas de látex forma larga para hacer figuras, de 91 cm infladas, multicolor en presentación de paquetes por
100 unidades</t>
  </si>
  <si>
    <t>Paquete</t>
  </si>
  <si>
    <t>Spray de nieve o espuma artificial  de 1000 ml</t>
  </si>
  <si>
    <t>Transporte para traslado de materia logístico urbano desde el centro vida a lugar de salida Urbano
de evento. Ida y vuelta</t>
  </si>
  <si>
    <t>Jabón líquido por 1000 ml con
olor suave</t>
  </si>
  <si>
    <t>Bolsa negra industrial 100 *120 cm paquete por 6 Unidades</t>
  </si>
  <si>
    <t>Papel higiénico de textura suave triple hoja en
presentación 12 rollos</t>
  </si>
  <si>
    <t>ASMUFU</t>
  </si>
  <si>
    <t>TOTAL</t>
  </si>
  <si>
    <r>
      <t xml:space="preserve">Hidratación compuesto por </t>
    </r>
    <r>
      <rPr>
        <sz val="11"/>
        <color rgb="FF000000"/>
        <rFont val="Verdana"/>
        <family val="2"/>
      </rPr>
      <t>Botella de agua potable 300 ml (presentación en pacas de 24 unidades cada una)</t>
    </r>
  </si>
  <si>
    <t xml:space="preserve">ONG Corporación </t>
  </si>
  <si>
    <t xml:space="preserve">Ancheta para reconocimiento para los tres (3) primeros lugares de la maratón, compuesto por arroz 4lb – café instantáneo 85gr – lata de atún 165gr – Frijol cargamanto 500gr -  tarro de duraznos en almíbar 520gr – paquete de frutos secos surtido 180gr - Pastas spaghetti (1000 gr) – galletas saladas *6 tacos 700gr – Chocolate en polvo 200gr – avena en hojuelas 400gr- caja de gelatina sabores surtidos 56gr – par de panela 1000gr – harina precocidad de maíz blanco 1000gr  todo de excelente calidad empacado con papel celofán. </t>
  </si>
  <si>
    <t>DETRACOM</t>
  </si>
  <si>
    <t>PROME UN</t>
  </si>
  <si>
    <t>PROME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</si>
</sst>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Verdana"/>
      <family val="2"/>
    </font>
    <font>
      <b/>
      <sz val="11"/>
      <color theme="1"/>
      <name val="Verdana"/>
      <family val="2"/>
    </font>
    <font>
      <sz val="11"/>
      <color rgb="FF000000"/>
      <name val="Verdana"/>
      <family val="2"/>
    </font>
    <font>
      <b/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4" fontId="0" fillId="0" borderId="0" xfId="0" applyNumberFormat="1"/>
    <xf numFmtId="0" fontId="0" fillId="0" borderId="0" xfId="0" applyAlignment="1">
      <alignment vertical="top"/>
    </xf>
    <xf numFmtId="0" fontId="0" fillId="0" borderId="0" xfId="0" applyAlignment="1">
      <alignment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top" wrapText="1"/>
    </xf>
    <xf numFmtId="4" fontId="0" fillId="0" borderId="2" xfId="0" applyNumberFormat="1" applyBorder="1" applyAlignment="1">
      <alignment vertical="top"/>
    </xf>
    <xf numFmtId="0" fontId="0" fillId="0" borderId="2" xfId="0" applyBorder="1"/>
    <xf numFmtId="4" fontId="0" fillId="0" borderId="2" xfId="0" applyNumberFormat="1" applyBorder="1"/>
    <xf numFmtId="0" fontId="2" fillId="0" borderId="2" xfId="0" applyFont="1" applyBorder="1" applyAlignment="1">
      <alignment horizontal="center" vertical="top"/>
    </xf>
    <xf numFmtId="0" fontId="4" fillId="0" borderId="2" xfId="0" applyFont="1" applyBorder="1" applyAlignment="1">
      <alignment vertical="top" wrapText="1"/>
    </xf>
    <xf numFmtId="0" fontId="4" fillId="0" borderId="2" xfId="0" applyFont="1" applyBorder="1" applyAlignment="1">
      <alignment horizontal="center" vertical="top"/>
    </xf>
    <xf numFmtId="0" fontId="2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3" fontId="0" fillId="0" borderId="0" xfId="0" applyNumberFormat="1" applyAlignment="1">
      <alignment horizontal="center"/>
    </xf>
    <xf numFmtId="3" fontId="2" fillId="0" borderId="2" xfId="0" applyNumberFormat="1" applyFont="1" applyBorder="1" applyAlignment="1">
      <alignment horizontal="center" vertical="top"/>
    </xf>
    <xf numFmtId="3" fontId="3" fillId="0" borderId="2" xfId="0" applyNumberFormat="1" applyFont="1" applyBorder="1" applyAlignment="1">
      <alignment horizontal="center"/>
    </xf>
    <xf numFmtId="3" fontId="2" fillId="0" borderId="2" xfId="0" applyNumberFormat="1" applyFont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center" wrapText="1"/>
    </xf>
    <xf numFmtId="3" fontId="3" fillId="2" borderId="2" xfId="0" applyNumberFormat="1" applyFont="1" applyFill="1" applyBorder="1" applyAlignment="1">
      <alignment horizontal="center" vertical="center" wrapText="1"/>
    </xf>
    <xf numFmtId="3" fontId="3" fillId="3" borderId="2" xfId="0" applyNumberFormat="1" applyFont="1" applyFill="1" applyBorder="1" applyAlignment="1">
      <alignment horizontal="center" vertical="center" wrapText="1"/>
    </xf>
    <xf numFmtId="3" fontId="0" fillId="0" borderId="0" xfId="0" applyNumberFormat="1"/>
    <xf numFmtId="3" fontId="0" fillId="0" borderId="2" xfId="0" applyNumberFormat="1" applyBorder="1" applyAlignment="1">
      <alignment vertical="top"/>
    </xf>
    <xf numFmtId="3" fontId="0" fillId="0" borderId="2" xfId="0" applyNumberFormat="1" applyBorder="1"/>
    <xf numFmtId="3" fontId="0" fillId="4" borderId="2" xfId="0" applyNumberFormat="1" applyFill="1" applyBorder="1" applyAlignment="1">
      <alignment vertical="top"/>
    </xf>
    <xf numFmtId="3" fontId="1" fillId="0" borderId="1" xfId="0" applyNumberFormat="1" applyFont="1" applyBorder="1" applyAlignment="1">
      <alignment horizontal="center"/>
    </xf>
    <xf numFmtId="0" fontId="5" fillId="0" borderId="0" xfId="0" applyFont="1"/>
    <xf numFmtId="3" fontId="1" fillId="0" borderId="0" xfId="0" applyNumberFormat="1" applyFont="1"/>
    <xf numFmtId="0" fontId="1" fillId="0" borderId="0" xfId="0" applyFont="1" applyAlignment="1">
      <alignment horizontal="center"/>
    </xf>
    <xf numFmtId="3" fontId="3" fillId="4" borderId="2" xfId="0" applyNumberFormat="1" applyFont="1" applyFill="1" applyBorder="1" applyAlignment="1">
      <alignment horizontal="center" vertical="center" wrapText="1"/>
    </xf>
    <xf numFmtId="0" fontId="0" fillId="4" borderId="2" xfId="0" applyFill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E19C42-4CA7-435F-870A-DAF5578A5885}">
  <dimension ref="A2:L19"/>
  <sheetViews>
    <sheetView tabSelected="1" workbookViewId="0">
      <pane ySplit="1" topLeftCell="A8" activePane="bottomLeft" state="frozen"/>
      <selection pane="bottomLeft" activeCell="G2" sqref="G2"/>
    </sheetView>
  </sheetViews>
  <sheetFormatPr baseColWidth="10" defaultRowHeight="14.5" x14ac:dyDescent="0.35"/>
  <cols>
    <col min="1" max="1" width="7.453125" style="3" bestFit="1" customWidth="1"/>
    <col min="2" max="2" width="23" style="1" customWidth="1"/>
    <col min="3" max="3" width="11.6328125" style="3" customWidth="1"/>
    <col min="4" max="4" width="7.36328125" style="3" customWidth="1"/>
    <col min="5" max="5" width="9.36328125" style="2" customWidth="1"/>
    <col min="6" max="6" width="15.54296875" style="20" customWidth="1"/>
    <col min="7" max="7" width="10.90625" style="27"/>
    <col min="8" max="8" width="15.54296875" style="27" bestFit="1" customWidth="1"/>
    <col min="10" max="10" width="17.08984375" style="27" bestFit="1" customWidth="1"/>
    <col min="11" max="11" width="11" style="4" bestFit="1" customWidth="1"/>
    <col min="12" max="12" width="15.54296875" style="4" bestFit="1" customWidth="1"/>
  </cols>
  <sheetData>
    <row r="2" spans="1:12" ht="15.5" x14ac:dyDescent="0.35">
      <c r="E2" s="31" t="s">
        <v>24</v>
      </c>
      <c r="F2" s="31"/>
      <c r="G2" s="32" t="s">
        <v>27</v>
      </c>
      <c r="H2" s="33"/>
      <c r="I2" s="34" t="s">
        <v>29</v>
      </c>
      <c r="J2" s="34"/>
    </row>
    <row r="3" spans="1:12" s="6" customFormat="1" ht="45" customHeight="1" x14ac:dyDescent="0.35">
      <c r="A3" s="8" t="s">
        <v>5</v>
      </c>
      <c r="B3" s="8" t="s">
        <v>4</v>
      </c>
      <c r="C3" s="8" t="s">
        <v>1</v>
      </c>
      <c r="D3" s="8" t="s">
        <v>3</v>
      </c>
      <c r="E3" s="24" t="s">
        <v>10</v>
      </c>
      <c r="F3" s="25" t="s">
        <v>11</v>
      </c>
      <c r="G3" s="26" t="s">
        <v>10</v>
      </c>
      <c r="H3" s="26" t="s">
        <v>11</v>
      </c>
      <c r="I3" s="35" t="s">
        <v>10</v>
      </c>
      <c r="J3" s="35" t="s">
        <v>11</v>
      </c>
      <c r="K3" s="7" t="s">
        <v>30</v>
      </c>
      <c r="L3" s="7" t="s">
        <v>31</v>
      </c>
    </row>
    <row r="4" spans="1:12" s="5" customFormat="1" ht="409.5" x14ac:dyDescent="0.35">
      <c r="A4" s="13">
        <v>1</v>
      </c>
      <c r="B4" s="9" t="s">
        <v>0</v>
      </c>
      <c r="C4" s="13" t="s">
        <v>9</v>
      </c>
      <c r="D4" s="13">
        <v>450</v>
      </c>
      <c r="E4" s="23">
        <v>219800</v>
      </c>
      <c r="F4" s="21">
        <f>+D4*E4</f>
        <v>98910000</v>
      </c>
      <c r="G4" s="28">
        <v>220000</v>
      </c>
      <c r="H4" s="28">
        <f>+G4*D4</f>
        <v>99000000</v>
      </c>
      <c r="I4" s="36">
        <v>230800</v>
      </c>
      <c r="J4" s="30">
        <f>+D4*I4</f>
        <v>103860000</v>
      </c>
      <c r="K4" s="10">
        <f>AVERAGE(E4,G4,I4)</f>
        <v>223533.33333333334</v>
      </c>
      <c r="L4" s="10">
        <f>AVERAGE(F4,H4,J4)</f>
        <v>100590000</v>
      </c>
    </row>
    <row r="5" spans="1:12" s="5" customFormat="1" ht="409.5" x14ac:dyDescent="0.35">
      <c r="A5" s="13">
        <v>2</v>
      </c>
      <c r="B5" s="9" t="s">
        <v>6</v>
      </c>
      <c r="C5" s="13" t="s">
        <v>2</v>
      </c>
      <c r="D5" s="13">
        <v>17</v>
      </c>
      <c r="E5" s="23">
        <v>694000</v>
      </c>
      <c r="F5" s="21">
        <f>+D5*E5</f>
        <v>11798000</v>
      </c>
      <c r="G5" s="28">
        <v>700000</v>
      </c>
      <c r="H5" s="28">
        <f>+G5*D5</f>
        <v>11900000</v>
      </c>
      <c r="I5" s="36">
        <v>720000</v>
      </c>
      <c r="J5" s="30">
        <f>+D5*I5</f>
        <v>12240000</v>
      </c>
      <c r="K5" s="10">
        <f t="shared" ref="K5:L18" si="0">AVERAGE(E5,G5,I5)</f>
        <v>704666.66666666663</v>
      </c>
      <c r="L5" s="10">
        <f t="shared" si="0"/>
        <v>11979333.333333334</v>
      </c>
    </row>
    <row r="6" spans="1:12" s="5" customFormat="1" ht="121.5" x14ac:dyDescent="0.35">
      <c r="A6" s="13">
        <v>3</v>
      </c>
      <c r="B6" s="14" t="s">
        <v>7</v>
      </c>
      <c r="C6" s="15" t="s">
        <v>8</v>
      </c>
      <c r="D6" s="13">
        <v>3</v>
      </c>
      <c r="E6" s="23">
        <v>25300</v>
      </c>
      <c r="F6" s="21">
        <f>+D6*E6</f>
        <v>75900</v>
      </c>
      <c r="G6" s="23">
        <v>26000</v>
      </c>
      <c r="H6" s="28">
        <f>+G6*D6</f>
        <v>78000</v>
      </c>
      <c r="I6" s="36">
        <v>25300</v>
      </c>
      <c r="J6" s="30">
        <f>+D6*I6</f>
        <v>75900</v>
      </c>
      <c r="K6" s="10">
        <f t="shared" si="0"/>
        <v>25533.333333333332</v>
      </c>
      <c r="L6" s="10">
        <f t="shared" si="0"/>
        <v>76600</v>
      </c>
    </row>
    <row r="7" spans="1:12" s="5" customFormat="1" ht="378" x14ac:dyDescent="0.35">
      <c r="A7" s="13">
        <v>4</v>
      </c>
      <c r="B7" s="9" t="s">
        <v>28</v>
      </c>
      <c r="C7" s="15" t="s">
        <v>8</v>
      </c>
      <c r="D7" s="13">
        <v>3</v>
      </c>
      <c r="E7" s="23">
        <v>164450</v>
      </c>
      <c r="F7" s="21">
        <f>+D7*E7</f>
        <v>493350</v>
      </c>
      <c r="G7" s="28">
        <v>165000</v>
      </c>
      <c r="H7" s="28">
        <f>+G7*D7</f>
        <v>495000</v>
      </c>
      <c r="I7" s="36">
        <v>166000</v>
      </c>
      <c r="J7" s="30">
        <f>+D7*I7</f>
        <v>498000</v>
      </c>
      <c r="K7" s="10">
        <f t="shared" si="0"/>
        <v>165150</v>
      </c>
      <c r="L7" s="10">
        <f t="shared" si="0"/>
        <v>495450</v>
      </c>
    </row>
    <row r="8" spans="1:12" s="5" customFormat="1" ht="121.5" x14ac:dyDescent="0.35">
      <c r="A8" s="13">
        <v>5</v>
      </c>
      <c r="B8" s="9" t="s">
        <v>12</v>
      </c>
      <c r="C8" s="15" t="s">
        <v>8</v>
      </c>
      <c r="D8" s="13">
        <v>50</v>
      </c>
      <c r="E8" s="23">
        <v>24035</v>
      </c>
      <c r="F8" s="21">
        <f>+D8*E8</f>
        <v>1201750</v>
      </c>
      <c r="G8" s="28">
        <v>26000</v>
      </c>
      <c r="H8" s="28">
        <f>+G8*D8</f>
        <v>1300000</v>
      </c>
      <c r="I8" s="36">
        <v>26000</v>
      </c>
      <c r="J8" s="30">
        <f>+D8*I8</f>
        <v>1300000</v>
      </c>
      <c r="K8" s="10">
        <f t="shared" si="0"/>
        <v>25345</v>
      </c>
      <c r="L8" s="10">
        <f t="shared" si="0"/>
        <v>1267250</v>
      </c>
    </row>
    <row r="9" spans="1:12" s="5" customFormat="1" x14ac:dyDescent="0.35">
      <c r="A9" s="13">
        <v>6</v>
      </c>
      <c r="B9" s="9" t="s">
        <v>13</v>
      </c>
      <c r="C9" s="15" t="s">
        <v>8</v>
      </c>
      <c r="D9" s="13">
        <v>50</v>
      </c>
      <c r="E9" s="23">
        <v>12870</v>
      </c>
      <c r="F9" s="21">
        <f>+D9*E9</f>
        <v>643500</v>
      </c>
      <c r="G9" s="28">
        <v>13000</v>
      </c>
      <c r="H9" s="28">
        <f>+G9*D9</f>
        <v>650000</v>
      </c>
      <c r="I9" s="36">
        <v>13500</v>
      </c>
      <c r="J9" s="30">
        <f>+D9*I9</f>
        <v>675000</v>
      </c>
      <c r="K9" s="10">
        <f t="shared" si="0"/>
        <v>13123.333333333334</v>
      </c>
      <c r="L9" s="10">
        <f t="shared" si="0"/>
        <v>656166.66666666663</v>
      </c>
    </row>
    <row r="10" spans="1:12" s="5" customFormat="1" ht="148.5" x14ac:dyDescent="0.35">
      <c r="A10" s="13">
        <v>7</v>
      </c>
      <c r="B10" s="9" t="s">
        <v>14</v>
      </c>
      <c r="C10" s="15" t="s">
        <v>8</v>
      </c>
      <c r="D10" s="13">
        <v>50</v>
      </c>
      <c r="E10" s="23">
        <v>32063</v>
      </c>
      <c r="F10" s="21">
        <f>+D10*E10</f>
        <v>1603150</v>
      </c>
      <c r="G10" s="28">
        <v>33000</v>
      </c>
      <c r="H10" s="28">
        <f>+G10*D10</f>
        <v>1650000</v>
      </c>
      <c r="I10" s="36">
        <v>34100</v>
      </c>
      <c r="J10" s="30">
        <f>+D10*I10</f>
        <v>1705000</v>
      </c>
      <c r="K10" s="10">
        <f t="shared" si="0"/>
        <v>33054.333333333336</v>
      </c>
      <c r="L10" s="10">
        <f t="shared" si="0"/>
        <v>1652716.6666666667</v>
      </c>
    </row>
    <row r="11" spans="1:12" s="5" customFormat="1" ht="175.5" x14ac:dyDescent="0.35">
      <c r="A11" s="13">
        <v>8</v>
      </c>
      <c r="B11" s="9" t="s">
        <v>16</v>
      </c>
      <c r="C11" s="13" t="s">
        <v>8</v>
      </c>
      <c r="D11" s="13">
        <v>400</v>
      </c>
      <c r="E11" s="23">
        <v>20240</v>
      </c>
      <c r="F11" s="21">
        <f>+D11*E11</f>
        <v>8096000</v>
      </c>
      <c r="G11" s="28">
        <v>22000</v>
      </c>
      <c r="H11" s="28">
        <f>+G11*D11</f>
        <v>8800000</v>
      </c>
      <c r="I11" s="36">
        <v>22240</v>
      </c>
      <c r="J11" s="30">
        <f>+D11*I11</f>
        <v>8896000</v>
      </c>
      <c r="K11" s="10">
        <f t="shared" si="0"/>
        <v>21493.333333333332</v>
      </c>
      <c r="L11" s="10">
        <f t="shared" si="0"/>
        <v>8597333.333333334</v>
      </c>
    </row>
    <row r="12" spans="1:12" s="5" customFormat="1" ht="108" x14ac:dyDescent="0.35">
      <c r="A12" s="13">
        <v>9</v>
      </c>
      <c r="B12" s="9" t="s">
        <v>17</v>
      </c>
      <c r="C12" s="13" t="s">
        <v>18</v>
      </c>
      <c r="D12" s="13">
        <v>1</v>
      </c>
      <c r="E12" s="23">
        <v>23270</v>
      </c>
      <c r="F12" s="21">
        <f>+D12*E12</f>
        <v>23270</v>
      </c>
      <c r="G12" s="28">
        <v>24000</v>
      </c>
      <c r="H12" s="28">
        <f>+G12*D12</f>
        <v>24000</v>
      </c>
      <c r="I12" s="36">
        <v>25000</v>
      </c>
      <c r="J12" s="30">
        <f>+D12*I12</f>
        <v>25000</v>
      </c>
      <c r="K12" s="10">
        <f t="shared" si="0"/>
        <v>24090</v>
      </c>
      <c r="L12" s="10">
        <f t="shared" si="0"/>
        <v>24090</v>
      </c>
    </row>
    <row r="13" spans="1:12" s="5" customFormat="1" ht="40.5" x14ac:dyDescent="0.35">
      <c r="A13" s="13">
        <v>10</v>
      </c>
      <c r="B13" s="9" t="s">
        <v>19</v>
      </c>
      <c r="C13" s="13" t="s">
        <v>8</v>
      </c>
      <c r="D13" s="13">
        <v>5</v>
      </c>
      <c r="E13" s="23">
        <v>18975</v>
      </c>
      <c r="F13" s="21">
        <f>+D13*E13</f>
        <v>94875</v>
      </c>
      <c r="G13" s="28">
        <v>20000</v>
      </c>
      <c r="H13" s="28">
        <f>+G13*D13</f>
        <v>100000</v>
      </c>
      <c r="I13" s="36">
        <v>19000</v>
      </c>
      <c r="J13" s="30">
        <f>+D13*I13</f>
        <v>95000</v>
      </c>
      <c r="K13" s="10">
        <f t="shared" si="0"/>
        <v>19325</v>
      </c>
      <c r="L13" s="10">
        <f t="shared" si="0"/>
        <v>96625</v>
      </c>
    </row>
    <row r="14" spans="1:12" s="5" customFormat="1" ht="94.5" x14ac:dyDescent="0.35">
      <c r="A14" s="13">
        <v>11</v>
      </c>
      <c r="B14" s="9" t="s">
        <v>26</v>
      </c>
      <c r="C14" s="13" t="s">
        <v>15</v>
      </c>
      <c r="D14" s="13">
        <v>30</v>
      </c>
      <c r="E14" s="23">
        <v>21803</v>
      </c>
      <c r="F14" s="21">
        <f>+D14*E14</f>
        <v>654090</v>
      </c>
      <c r="G14" s="28">
        <v>22000</v>
      </c>
      <c r="H14" s="28">
        <f>+G14*D14</f>
        <v>660000</v>
      </c>
      <c r="I14" s="36">
        <v>22500</v>
      </c>
      <c r="J14" s="30">
        <f>+D14*I14</f>
        <v>675000</v>
      </c>
      <c r="K14" s="10">
        <f t="shared" si="0"/>
        <v>22101</v>
      </c>
      <c r="L14" s="10">
        <f t="shared" si="0"/>
        <v>663030</v>
      </c>
    </row>
    <row r="15" spans="1:12" s="5" customFormat="1" ht="108" x14ac:dyDescent="0.35">
      <c r="A15" s="13">
        <v>12</v>
      </c>
      <c r="B15" s="9" t="s">
        <v>20</v>
      </c>
      <c r="C15" s="13" t="s">
        <v>2</v>
      </c>
      <c r="D15" s="13">
        <v>1</v>
      </c>
      <c r="E15" s="23">
        <v>89000</v>
      </c>
      <c r="F15" s="21">
        <f>+D15*E15</f>
        <v>89000</v>
      </c>
      <c r="G15" s="28">
        <v>80000</v>
      </c>
      <c r="H15" s="28">
        <f>+G15*D15</f>
        <v>80000</v>
      </c>
      <c r="I15" s="36">
        <v>90000</v>
      </c>
      <c r="J15" s="30">
        <f>+D15*I15</f>
        <v>90000</v>
      </c>
      <c r="K15" s="10">
        <f t="shared" si="0"/>
        <v>86333.333333333328</v>
      </c>
      <c r="L15" s="10">
        <f t="shared" si="0"/>
        <v>86333.333333333328</v>
      </c>
    </row>
    <row r="16" spans="1:12" s="5" customFormat="1" ht="67.5" x14ac:dyDescent="0.35">
      <c r="A16" s="13">
        <v>13</v>
      </c>
      <c r="B16" s="9" t="s">
        <v>23</v>
      </c>
      <c r="C16" s="13" t="s">
        <v>8</v>
      </c>
      <c r="D16" s="13">
        <v>1</v>
      </c>
      <c r="E16" s="23">
        <v>31625</v>
      </c>
      <c r="F16" s="21">
        <f t="shared" ref="F16:F18" si="1">+D16*E16</f>
        <v>31625</v>
      </c>
      <c r="G16" s="28">
        <v>30000</v>
      </c>
      <c r="H16" s="28">
        <f>+G16*D16</f>
        <v>30000</v>
      </c>
      <c r="I16" s="36">
        <v>32000</v>
      </c>
      <c r="J16" s="30">
        <f>+D16*I16</f>
        <v>32000</v>
      </c>
      <c r="K16" s="10">
        <f t="shared" si="0"/>
        <v>31208.333333333332</v>
      </c>
      <c r="L16" s="10">
        <f t="shared" si="0"/>
        <v>31208.333333333332</v>
      </c>
    </row>
    <row r="17" spans="1:12" s="5" customFormat="1" ht="40.5" x14ac:dyDescent="0.35">
      <c r="A17" s="13">
        <v>14</v>
      </c>
      <c r="B17" s="9" t="s">
        <v>21</v>
      </c>
      <c r="C17" s="13" t="s">
        <v>8</v>
      </c>
      <c r="D17" s="13">
        <v>2</v>
      </c>
      <c r="E17" s="23">
        <v>15180</v>
      </c>
      <c r="F17" s="21">
        <f t="shared" si="1"/>
        <v>30360</v>
      </c>
      <c r="G17" s="28">
        <v>15500</v>
      </c>
      <c r="H17" s="28">
        <f>+G17*D17</f>
        <v>31000</v>
      </c>
      <c r="I17" s="36">
        <v>15500</v>
      </c>
      <c r="J17" s="30">
        <f>+D17*I17</f>
        <v>31000</v>
      </c>
      <c r="K17" s="10">
        <f t="shared" si="0"/>
        <v>15393.333333333334</v>
      </c>
      <c r="L17" s="10">
        <f t="shared" si="0"/>
        <v>30786.666666666668</v>
      </c>
    </row>
    <row r="18" spans="1:12" s="5" customFormat="1" ht="54" x14ac:dyDescent="0.35">
      <c r="A18" s="13">
        <v>15</v>
      </c>
      <c r="B18" s="9" t="s">
        <v>22</v>
      </c>
      <c r="C18" s="13" t="s">
        <v>18</v>
      </c>
      <c r="D18" s="13">
        <v>4</v>
      </c>
      <c r="E18" s="23">
        <v>18200</v>
      </c>
      <c r="F18" s="21">
        <f t="shared" si="1"/>
        <v>72800</v>
      </c>
      <c r="G18" s="28">
        <v>18000</v>
      </c>
      <c r="H18" s="28">
        <f>+G18*D18</f>
        <v>72000</v>
      </c>
      <c r="I18" s="36">
        <v>19000</v>
      </c>
      <c r="J18" s="30">
        <f>+D18*I18</f>
        <v>76000</v>
      </c>
      <c r="K18" s="10">
        <f t="shared" si="0"/>
        <v>18400</v>
      </c>
      <c r="L18" s="10">
        <f t="shared" si="0"/>
        <v>73600</v>
      </c>
    </row>
    <row r="19" spans="1:12" x14ac:dyDescent="0.35">
      <c r="A19" s="16"/>
      <c r="B19" s="17" t="s">
        <v>25</v>
      </c>
      <c r="C19" s="18"/>
      <c r="D19" s="18"/>
      <c r="E19" s="19"/>
      <c r="F19" s="22">
        <f>SUM(F4:F18)</f>
        <v>123817670</v>
      </c>
      <c r="G19" s="29"/>
      <c r="H19" s="22">
        <f>SUM(H4:H18)</f>
        <v>124870000</v>
      </c>
      <c r="I19" s="11"/>
      <c r="J19" s="22">
        <f>SUM(J4:J18)</f>
        <v>130273900</v>
      </c>
      <c r="K19" s="12"/>
      <c r="L19" s="22">
        <f>SUM(L4:L18)</f>
        <v>126320523.33333333</v>
      </c>
    </row>
  </sheetData>
  <mergeCells count="3">
    <mergeCell ref="B19:E19"/>
    <mergeCell ref="E2:F2"/>
    <mergeCell ref="I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María Duque Alzate</dc:creator>
  <cp:lastModifiedBy>Erika María Duque Alzate</cp:lastModifiedBy>
  <dcterms:created xsi:type="dcterms:W3CDTF">2026-09-01T01:11:14Z</dcterms:created>
  <dcterms:modified xsi:type="dcterms:W3CDTF">2026-09-01T04:01:41Z</dcterms:modified>
</cp:coreProperties>
</file>