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BRIEL E. RODRIGUEZ\Desktop\alcaldia san cristobal\Planeacion de Proyectos\Arbolado y Jardineria\"/>
    </mc:Choice>
  </mc:AlternateContent>
  <xr:revisionPtr revIDLastSave="164" documentId="11_DECAA1DBE7A2F090DC23BB875221B593C98533CC" xr6:coauthVersionLast="47" xr6:coauthVersionMax="47" xr10:uidLastSave="{A59439FC-F5FF-442C-B5E3-EBC1649F6B45}"/>
  <bookViews>
    <workbookView xWindow="0" yWindow="0" windowWidth="20490" windowHeight="7335" tabRatio="900" firstSheet="1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contratación">'IDENTIFICACION Y ANALISIS'!$B$39:$B$43</definedName>
    <definedName name="ejecución">'IDENTIFICACION Y ANALISIS'!$B$45:$B$68</definedName>
    <definedName name="OPCIONES">'ASIGNACION Y TRATAMIENTO'!#REF!</definedName>
    <definedName name="planeación">'IDENTIFICACION Y ANALISIS'!$B$19:$B$29</definedName>
    <definedName name="_xlnm.Print_Area" localSheetId="4">'ASIGNACION Y TRATAMIENTO'!$B$2:$X$66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_xlnm.Print_Titles" localSheetId="4">'ASIGNACION Y TRATAMIENTO'!$2:$5</definedName>
    <definedName name="selección">'IDENTIFICACION Y ANALISIS'!$B$31:$B$37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6" l="1"/>
  <c r="K32" i="6"/>
  <c r="K31" i="6"/>
  <c r="G33" i="6"/>
  <c r="G32" i="6"/>
  <c r="G31" i="6"/>
  <c r="X33" i="6"/>
  <c r="W33" i="6"/>
  <c r="V33" i="6"/>
  <c r="U33" i="6"/>
  <c r="T33" i="6"/>
  <c r="S33" i="6"/>
  <c r="R33" i="6"/>
  <c r="Q33" i="6"/>
  <c r="P33" i="6"/>
  <c r="O33" i="6"/>
  <c r="N33" i="6"/>
  <c r="J33" i="6"/>
  <c r="F33" i="6"/>
  <c r="E33" i="6"/>
  <c r="D33" i="6"/>
  <c r="C33" i="6"/>
  <c r="X32" i="6"/>
  <c r="W32" i="6"/>
  <c r="V32" i="6"/>
  <c r="U32" i="6"/>
  <c r="T32" i="6"/>
  <c r="S32" i="6"/>
  <c r="R32" i="6"/>
  <c r="Q32" i="6"/>
  <c r="P32" i="6"/>
  <c r="O32" i="6"/>
  <c r="N32" i="6"/>
  <c r="J32" i="6"/>
  <c r="F32" i="6"/>
  <c r="E32" i="6"/>
  <c r="D32" i="6"/>
  <c r="C32" i="6"/>
  <c r="X31" i="6"/>
  <c r="W31" i="6"/>
  <c r="V31" i="6"/>
  <c r="U31" i="6"/>
  <c r="T31" i="6"/>
  <c r="S31" i="6"/>
  <c r="R31" i="6"/>
  <c r="Q31" i="6"/>
  <c r="P31" i="6"/>
  <c r="O31" i="6"/>
  <c r="N31" i="6"/>
  <c r="J31" i="6"/>
  <c r="F31" i="6"/>
  <c r="E31" i="6"/>
  <c r="D31" i="6"/>
  <c r="C31" i="6"/>
  <c r="C38" i="15"/>
  <c r="C37" i="15"/>
  <c r="C36" i="15"/>
  <c r="B38" i="15"/>
  <c r="B37" i="15"/>
  <c r="B36" i="15"/>
  <c r="K38" i="15"/>
  <c r="L38" i="15" s="1"/>
  <c r="K37" i="15"/>
  <c r="L37" i="15" s="1"/>
  <c r="K36" i="15"/>
  <c r="L36" i="15" s="1"/>
  <c r="F11" i="6"/>
  <c r="E11" i="6"/>
  <c r="F19" i="6"/>
  <c r="F20" i="6"/>
  <c r="F15" i="6"/>
  <c r="F16" i="6"/>
  <c r="F17" i="6"/>
  <c r="F18" i="6"/>
  <c r="F12" i="6"/>
  <c r="F13" i="6"/>
  <c r="F14" i="6"/>
  <c r="E18" i="6"/>
  <c r="E19" i="6"/>
  <c r="E20" i="6"/>
  <c r="E14" i="6"/>
  <c r="E15" i="6"/>
  <c r="E16" i="6"/>
  <c r="E17" i="6"/>
  <c r="E12" i="6"/>
  <c r="E13" i="6"/>
  <c r="B6" i="6"/>
  <c r="C20" i="15"/>
  <c r="C19" i="15"/>
  <c r="W16" i="6"/>
  <c r="V16" i="6"/>
  <c r="V15" i="6"/>
  <c r="U16" i="6"/>
  <c r="U15" i="6"/>
  <c r="C25" i="15"/>
  <c r="C24" i="15"/>
  <c r="C23" i="15"/>
  <c r="C22" i="15"/>
  <c r="C16" i="15"/>
  <c r="K24" i="11"/>
  <c r="I16" i="15" l="1"/>
  <c r="J16" i="15"/>
  <c r="P11" i="6" s="1"/>
  <c r="C11" i="6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W15" i="6"/>
  <c r="X15" i="6"/>
  <c r="G16" i="6"/>
  <c r="H16" i="6"/>
  <c r="I16" i="6"/>
  <c r="N16" i="6"/>
  <c r="S16" i="6"/>
  <c r="T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B35" i="15"/>
  <c r="C35" i="15"/>
  <c r="I35" i="15"/>
  <c r="J35" i="15"/>
  <c r="B30" i="15"/>
  <c r="C30" i="15"/>
  <c r="I30" i="15"/>
  <c r="J30" i="15"/>
  <c r="B31" i="15"/>
  <c r="C31" i="15"/>
  <c r="I31" i="15"/>
  <c r="J31" i="15"/>
  <c r="B32" i="15"/>
  <c r="C32" i="15"/>
  <c r="I32" i="15"/>
  <c r="J32" i="15"/>
  <c r="B33" i="15"/>
  <c r="C33" i="15"/>
  <c r="I33" i="15"/>
  <c r="J33" i="15"/>
  <c r="B34" i="15"/>
  <c r="C34" i="15"/>
  <c r="I34" i="15"/>
  <c r="J34" i="15"/>
  <c r="B18" i="15"/>
  <c r="D13" i="6" s="1"/>
  <c r="C18" i="15"/>
  <c r="C13" i="6" s="1"/>
  <c r="I18" i="15"/>
  <c r="J18" i="15"/>
  <c r="P13" i="6" s="1"/>
  <c r="B19" i="15"/>
  <c r="D14" i="6" s="1"/>
  <c r="C14" i="6"/>
  <c r="I19" i="15"/>
  <c r="O14" i="6" s="1"/>
  <c r="J19" i="15"/>
  <c r="P14" i="6" s="1"/>
  <c r="B20" i="15"/>
  <c r="D15" i="6" s="1"/>
  <c r="C15" i="6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17" i="6"/>
  <c r="I22" i="15"/>
  <c r="O17" i="6"/>
  <c r="J22" i="15"/>
  <c r="P17" i="6" s="1"/>
  <c r="B23" i="15"/>
  <c r="D18" i="6" s="1"/>
  <c r="C18" i="6"/>
  <c r="I23" i="15"/>
  <c r="O18" i="6" s="1"/>
  <c r="J23" i="15"/>
  <c r="P18" i="6" s="1"/>
  <c r="B24" i="15"/>
  <c r="D19" i="6" s="1"/>
  <c r="C19" i="6"/>
  <c r="I24" i="15"/>
  <c r="O19" i="6" s="1"/>
  <c r="J24" i="15"/>
  <c r="P19" i="6" s="1"/>
  <c r="D20" i="6"/>
  <c r="C20" i="6"/>
  <c r="I25" i="15"/>
  <c r="O20" i="6" s="1"/>
  <c r="J25" i="15"/>
  <c r="P20" i="6" s="1"/>
  <c r="B26" i="15"/>
  <c r="I26" i="15"/>
  <c r="J26" i="15"/>
  <c r="B27" i="15"/>
  <c r="I27" i="15"/>
  <c r="J27" i="15"/>
  <c r="B28" i="15"/>
  <c r="C28" i="15"/>
  <c r="I28" i="15"/>
  <c r="J28" i="15"/>
  <c r="B29" i="15"/>
  <c r="C29" i="15"/>
  <c r="I29" i="15"/>
  <c r="J29" i="15"/>
  <c r="B17" i="15"/>
  <c r="D12" i="6" s="1"/>
  <c r="C17" i="15"/>
  <c r="C12" i="6" s="1"/>
  <c r="I17" i="15"/>
  <c r="J17" i="15"/>
  <c r="P12" i="6" s="1"/>
  <c r="O11" i="6"/>
  <c r="B6" i="15"/>
  <c r="K36" i="11"/>
  <c r="L36" i="11"/>
  <c r="K35" i="11"/>
  <c r="L35" i="11" s="1"/>
  <c r="K34" i="11"/>
  <c r="L34" i="11"/>
  <c r="K33" i="11"/>
  <c r="K32" i="11"/>
  <c r="K31" i="11"/>
  <c r="L31" i="11" s="1"/>
  <c r="K30" i="11"/>
  <c r="L30" i="11" s="1"/>
  <c r="K29" i="11"/>
  <c r="L29" i="11" s="1"/>
  <c r="K28" i="11"/>
  <c r="K27" i="11"/>
  <c r="L27" i="11" s="1"/>
  <c r="K26" i="11"/>
  <c r="J20" i="6" s="1"/>
  <c r="K25" i="11"/>
  <c r="J19" i="6" s="1"/>
  <c r="L24" i="1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H11" i="6"/>
  <c r="G11" i="6"/>
  <c r="J16" i="6" l="1"/>
  <c r="K22" i="15"/>
  <c r="Q17" i="6" s="1"/>
  <c r="L25" i="11"/>
  <c r="K19" i="6" s="1"/>
  <c r="L19" i="11"/>
  <c r="K13" i="6" s="1"/>
  <c r="J17" i="6"/>
  <c r="K24" i="15"/>
  <c r="L24" i="15" s="1"/>
  <c r="R19" i="6" s="1"/>
  <c r="L18" i="11"/>
  <c r="K12" i="6" s="1"/>
  <c r="L32" i="11"/>
  <c r="K25" i="15"/>
  <c r="K28" i="15"/>
  <c r="L28" i="15" s="1"/>
  <c r="K27" i="15"/>
  <c r="K26" i="15"/>
  <c r="K23" i="15"/>
  <c r="L23" i="15" s="1"/>
  <c r="R18" i="6" s="1"/>
  <c r="K21" i="15"/>
  <c r="L26" i="11"/>
  <c r="K20" i="6" s="1"/>
  <c r="L22" i="15"/>
  <c r="R17" i="6" s="1"/>
  <c r="J15" i="6"/>
  <c r="K17" i="15"/>
  <c r="L17" i="15" s="1"/>
  <c r="R12" i="6" s="1"/>
  <c r="K29" i="15"/>
  <c r="L29" i="15" s="1"/>
  <c r="K20" i="15"/>
  <c r="L20" i="15" s="1"/>
  <c r="R15" i="6" s="1"/>
  <c r="K19" i="15"/>
  <c r="Q14" i="6" s="1"/>
  <c r="K18" i="15"/>
  <c r="Q13" i="6" s="1"/>
  <c r="K34" i="15"/>
  <c r="L34" i="15" s="1"/>
  <c r="K33" i="15"/>
  <c r="L33" i="15" s="1"/>
  <c r="K32" i="15"/>
  <c r="K30" i="15"/>
  <c r="L30" i="15" s="1"/>
  <c r="K35" i="15"/>
  <c r="L28" i="11"/>
  <c r="L33" i="11"/>
  <c r="K16" i="15"/>
  <c r="K31" i="15"/>
  <c r="L17" i="11"/>
  <c r="K11" i="6" s="1"/>
  <c r="O12" i="6"/>
  <c r="O13" i="6"/>
  <c r="J14" i="6"/>
  <c r="J18" i="6"/>
  <c r="Q18" i="6" l="1"/>
  <c r="Q19" i="6"/>
  <c r="Q15" i="6"/>
  <c r="L35" i="15"/>
  <c r="L18" i="15"/>
  <c r="R13" i="6" s="1"/>
  <c r="Q12" i="6"/>
  <c r="L32" i="15"/>
  <c r="L19" i="15"/>
  <c r="R14" i="6" s="1"/>
  <c r="Q16" i="6"/>
  <c r="L21" i="15"/>
  <c r="R16" i="6" s="1"/>
  <c r="L26" i="15"/>
  <c r="Q20" i="6"/>
  <c r="L25" i="15"/>
  <c r="R20" i="6" s="1"/>
  <c r="L27" i="15"/>
  <c r="Q11" i="6"/>
  <c r="L16" i="15"/>
  <c r="R11" i="6" s="1"/>
  <c r="L31" i="15"/>
</calcChain>
</file>

<file path=xl/sharedStrings.xml><?xml version="1.0" encoding="utf-8"?>
<sst xmlns="http://schemas.openxmlformats.org/spreadsheetml/2006/main" count="577" uniqueCount="233">
  <si>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</si>
  <si>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</si>
  <si>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</si>
  <si>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</si>
  <si>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</si>
  <si>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</si>
  <si>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</si>
  <si>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</si>
  <si>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</si>
  <si>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</si>
  <si>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</si>
  <si>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</si>
  <si>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</si>
  <si>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</si>
  <si>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</si>
  <si>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</si>
  <si>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</si>
  <si>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</si>
  <si>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</si>
  <si>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</si>
  <si>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</si>
  <si>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</si>
  <si>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</si>
  <si>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</si>
  <si>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</si>
  <si>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</si>
  <si>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</si>
  <si>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</si>
  <si>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</si>
  <si>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</si>
  <si>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</si>
  <si>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</si>
  <si>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</si>
  <si>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</si>
  <si>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</si>
  <si>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</si>
  <si>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</si>
  <si>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</si>
  <si>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</si>
  <si>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</si>
  <si>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</si>
  <si>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</si>
  <si>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</si>
  <si>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</si>
  <si>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|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</si>
  <si>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</si>
  <si>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</si>
  <si>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</si>
  <si>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Estatal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</si>
  <si>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</si>
  <si>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</si>
  <si>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</si>
  <si>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</si>
  <si>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</si>
  <si>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</si>
  <si>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</si>
  <si>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</si>
  <si>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</si>
  <si>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</si>
  <si>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</si>
  <si>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</si>
  <si>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</si>
  <si>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</si>
  <si>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</si>
  <si>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</si>
  <si>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</si>
  <si>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</si>
  <si>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</si>
  <si>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</si>
  <si>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</si>
  <si>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</si>
  <si>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</si>
  <si>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</si>
  <si>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</si>
  <si>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</si>
  <si>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</si>
  <si>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</si>
  <si>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</si>
  <si>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</si>
  <si>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</si>
  <si>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</si>
  <si>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</si>
  <si>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</si>
  <si>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</si>
  <si>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</si>
  <si>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</si>
  <si>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</si>
  <si>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Externo</t>
  </si>
  <si>
    <t>Objeto Contractual: “CONTRATAR LA PRESTACIÓN DE SERVICIOS DE ASISTENCIA Y ACOMPAÑAMIENTO TÉCNICO PARA LA IMPLEMENTACIÓN DE PROCESOS CIUDADANOS DE EDUCACIÓN AMBIENTAL (PROCEDA), FORTALECIMIENTO DE PROYECTOS DE AGRICULTURA URBANA Y PERIURBANA, Y DESARROLLO DE ACCIONES PEDAGÓGICAS SOBRE SEPARACIÓN EN LA FUENTE Y RECICLAJE, MEDIANTE PROCESOS DE FORMACIÓN TEÓRICO-PRÁCTICOS, ENTREGA DE INSUMOS, ASISTENCIA TÉCNICA ESPECIALIZADA, FORTALECIMIENTO ORGANIZACIONAL, CAMPAÑAS COMUNICATIVAS Y GENERACIÓN DE CAPACIDADES SOSTENIBLES PARA EL MANEJO AMBIENTAL DEL TERRITORIO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</si>
  <si>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</si>
  <si>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</si>
  <si>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</si>
  <si>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</si>
  <si>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</si>
  <si>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</si>
  <si>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</si>
  <si>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</si>
  <si>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</si>
  <si>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</si>
  <si>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</si>
  <si>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</si>
  <si>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</si>
  <si>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</si>
  <si>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</si>
  <si>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Que  se presenten errores  en la estructura de las condiciones contractuales representadas en estudios previos y anexo técnico, así como los demás documentos del  presente proceso.</t>
  </si>
  <si>
    <t xml:space="preserve">*Desbalance presupuestal del proyecto 2502
*Dificultad para cumplir los objetivos y de las metas del presente contrato.
*Demoras, incumplimientos y hasta suspension de actividades. </t>
  </si>
  <si>
    <t>Contigencias para el contratista debido a la no entrega de las áreas ha  intervenir en campo.</t>
  </si>
  <si>
    <t xml:space="preserve">*Declaratoria desierta del proceso  o llegada de múltiples observaciones durante el proceso de adjudicación. 
*Fallas en la ejecución o imposibilidad del cumplimiento de los términos por inviabilidad técnica, jurídica o financiera.
</t>
  </si>
  <si>
    <t>Que el proponente no tuviese capacidad técnica, adminsitrativa y/o financiera para cumplir el objeto contractual.</t>
  </si>
  <si>
    <t xml:space="preserve">*Detrimento patrimonial al Distrito
*Afectación del logro de los objetivos y de las metas del proyecto 2502.
*Investigaciones y sanciones. </t>
  </si>
  <si>
    <t xml:space="preserve">No presentación de proponentes </t>
  </si>
  <si>
    <t xml:space="preserve">No permitirá la adjudicacion del contrato en los tiempos determinados y presupuestados.           </t>
  </si>
  <si>
    <t>Contigencias por el contratista en la entrega de las áreas intervenidas en campo.</t>
  </si>
  <si>
    <t>Retraso  y /o incumplimiento de las metas.</t>
  </si>
  <si>
    <t>Retrasos en las intervenciones por labores que dependen de terceros</t>
  </si>
  <si>
    <t>Retraso en el desarrollo de las acciones y cronogramas previstos.</t>
  </si>
  <si>
    <t xml:space="preserve">Imposibilidad de la intervención por factores sociales, intervención o resistencia de la comunidad. </t>
  </si>
  <si>
    <t>Retraso en el desarrollo de las acciones y cronogramas previstos.  Situaciones de encuentro con la comunidad y disociaciones al respecto. Procesos legales.</t>
  </si>
  <si>
    <t xml:space="preserve">Afectaciones a la integridad o salud física de los operacios o terceros en el desarrollo de las obras o labores. </t>
  </si>
  <si>
    <t>Demandas de terceros, procesos legales, suspensión del contrato y demoras en la ejecución.</t>
  </si>
  <si>
    <t>Demora en la radicación oportuna de los informes por parte del contratista</t>
  </si>
  <si>
    <t>Inconvenientes en la ejecución presupuestal y seguimeinto de las labores convenidas.</t>
  </si>
  <si>
    <t>Fluctuación de los precios de los insumos y combustibles, desabasteciomiento de materia prima y especulación de precios.</t>
  </si>
  <si>
    <t>Retrasos en la ejecución del contrato, posible variación del mismo, imposibilidad del contratista para continuar con la ejecución del convenio, desequilibrio económico.</t>
  </si>
  <si>
    <t xml:space="preserve">incumplimiento normativo por entregar alimentos (refrigerios/almuerzos) sin el estricto control de la Resolución 2674 de 2013. 
 </t>
  </si>
  <si>
    <t>Posibles afectaciones a la salud de los participantes por enfermedades transmitidas por alimentos, intoxicaciones o contaminación de los productos suministrados; adopción de medidas sanitarias preventivas y aplicación de sanciones por parte de las autoridades competentes; incumplimiento de las obligaciones contractuales; necesidad de reposición de los alimentos y generación de costos adicionales; posibles reclamaciones por daños ocasionados y afectación de la imagen institucional de la Alcaldía Local, como consecuencia del incumplimiento de los requisitos sanitarios establecidos en la Resolución 2674 de 2013 y demás normativa aplicable.</t>
  </si>
  <si>
    <t>Desabastecimiento de insumos agrícolas, de papeleria y de ferreteria para el cumplimiento de actividades de entregas de insumos,kits etc.</t>
  </si>
  <si>
    <t>Retrasos en la implementación y fortalecimiento de las huertas urbanas y periurbanas; interrupción de las actividades de siembra, mantenimiento y producción agrícola; incumplimiento del cronograma y de las metas contractuales; afectación al desarrollo de las iniciativas beneficiarias y a la participación comunitaria; posibles costos adicionales por adquisición y transporte de insumos; disminución de la productividad y pérdida de material vegetal, así como afectación al cumplimiento del objeto contractual y a la satisfacción de la población beneficiaria</t>
  </si>
  <si>
    <t xml:space="preserve">Presencia de plagas y enfermedades en el material vegetal vivo
</t>
  </si>
  <si>
    <t>Afectación fitosanitaria de las plantas, disminución de su calidad y viabilidad, retraso en el establecimiento y desarrollo de las huertas urbanas y periurbanas, pérdida o mortalidad del material vegetal suministrado, propagación de plagas y enfermedades a los cultivos existentes, incremento de los costos de reposición y control fitosanitario, incumplimiento de las metas y obligaciones contractuales, y afectación a la sostenibilidad de las iniciativas agrícolas beneficiarias.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</si>
  <si>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</si>
  <si>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</si>
  <si>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</si>
  <si>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</si>
  <si>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</si>
  <si>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</si>
  <si>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</si>
  <si>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</si>
  <si>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</si>
  <si>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</si>
  <si>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</si>
  <si>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</si>
  <si>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</si>
  <si>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</si>
  <si>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</si>
  <si>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</si>
  <si>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</si>
  <si>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</si>
  <si>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</si>
  <si>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</si>
  <si>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</si>
  <si>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</si>
  <si>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</si>
  <si>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</si>
  <si>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</si>
  <si>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</si>
  <si>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</si>
  <si>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</si>
  <si>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</si>
  <si>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</si>
  <si>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</si>
  <si>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</si>
  <si>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</si>
  <si>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</si>
  <si>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</si>
  <si>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</si>
  <si>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</si>
  <si>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</si>
  <si>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</si>
  <si>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</si>
  <si>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</si>
  <si>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</si>
  <si>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</si>
  <si>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</si>
  <si>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</si>
  <si>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</si>
  <si>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</si>
  <si>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Revisión exhaustiva previa a la apertura del proceso; validación jurídica y técnica; comité técnico de verificación. </t>
  </si>
  <si>
    <t>SI</t>
  </si>
  <si>
    <t>FDLSC</t>
  </si>
  <si>
    <t>Desde la fase precontractual del proceso</t>
  </si>
  <si>
    <t>Antes de la publicación del proceso.</t>
  </si>
  <si>
    <t>Al momento de la evaluación del proceso y revision de actas</t>
  </si>
  <si>
    <t>Una Vez antes del inicio del proceso</t>
  </si>
  <si>
    <t>Revisión técnica, jurídica y financiera de los documentos formulados. 
Realización de los comités técnicos internos de la administración para la revisión detallada de los documentos pre contractuales.</t>
  </si>
  <si>
    <t>Contratista y FDLSC</t>
  </si>
  <si>
    <t>Desde la estructuración del proceso</t>
  </si>
  <si>
    <t>Inicio de actividades en campo.</t>
  </si>
  <si>
    <t>Actas de campo, informes de avance.</t>
  </si>
  <si>
    <t>SEMANAL</t>
  </si>
  <si>
    <t>*Verificación de requistos e idoneidad.
*Exigencia degarantias al contratista con la suscripción de pólizas de calidad y cumplimiento.</t>
  </si>
  <si>
    <t>Desde la evaluacion pre selección del contratista</t>
  </si>
  <si>
    <t>Adjudicacion del contrato</t>
  </si>
  <si>
    <t>Al momento de la evaluación del proceso de adjudicacion del contrato y revision de actas</t>
  </si>
  <si>
    <t>ANTES DE INICIAR EL CONTRATO Y MENSUAL</t>
  </si>
  <si>
    <t>Realización de estudio de mercado y adecuada tasación de precios.</t>
  </si>
  <si>
    <t>En el proceso precontractual, desde la proyección del estudio previo, anexo técnico y demás documentos del proyecto.</t>
  </si>
  <si>
    <t>Antes del cierre de ofertas</t>
  </si>
  <si>
    <t>Aplicando el formato establecido en el anexo técnico, estudios previos y la presente matriz de riesgo.</t>
  </si>
  <si>
    <t>Seguimiento  permanente   y solicitud al contratista de la trazabilidad del proceso así como la posible gestión de una prorroga. 
Suscripción de pólizas de cumplimiento.</t>
  </si>
  <si>
    <t>Contratista</t>
  </si>
  <si>
    <t>A partir del momento en que se  da inicio a las entregas y ejecución del contrato.</t>
  </si>
  <si>
    <t>A partir del momento en que se concluye las entregas y ejecución del contrato.</t>
  </si>
  <si>
    <t>Dentro  del  mismo tiempo       de la afectación</t>
  </si>
  <si>
    <t>Dentro   del   periodo de ocurrencia</t>
  </si>
  <si>
    <t xml:space="preserve">Seguimiento permanente al avance de contrato. 
Gestión interinsitucional para apoyar al contratista en trámites  o gestiones con terceros.
Respuesta oportuna a imprevistos de las partes.
</t>
  </si>
  <si>
    <t xml:space="preserve">A partir del inicio del contrato </t>
  </si>
  <si>
    <t xml:space="preserve"> hasta su terminación y/o liquidación.</t>
  </si>
  <si>
    <t>A través de los comités técnicos de avance mensual y mediante canales abiertos de comunicación permanente.</t>
  </si>
  <si>
    <t>MENSUAL</t>
  </si>
  <si>
    <t>Selección de lugares de intervención con viabilidad técnica y mantenimiento de canales de comunicación abiertos a la comunidad de forma permanente.
Contar con un profesional social de apoyo en las intervenciones y espacios de socializaciones a la comunidad.</t>
  </si>
  <si>
    <t>Exigencia del cumplimiento del plan de riesgos laborales y uso de EPP.
Cumplimiento de aportes al sistema de seguridad social y salud.
Pólizas de responsabilidad civil extracontractual.</t>
  </si>
  <si>
    <t>SEMANAL Y MENSUAL.</t>
  </si>
  <si>
    <t>Establecimiento y seguimiento de cronogramas.
Requerimientos oportunos al contratista.</t>
  </si>
  <si>
    <t>EJECUCION</t>
  </si>
  <si>
    <t>Revisión periódica del mercado en materia de fluctuación de precios</t>
  </si>
  <si>
    <t>Entrega de soportes de compra, procedencia y trazabilidad de los alimentos, cuando corresponda.
Verificación de las condiciones sanitarias del proveedor y del establecimiento donde se preparan los alimentos.</t>
  </si>
  <si>
    <t>elaborar y presentar a la supervisión una programación de adquisición y entrega de los insumos agrícolas, de papelería y de ferretería requeridos para la ejecución de las actividades contractuales, verificando previamente su disponibilidad y tiempos de entrega.</t>
  </si>
  <si>
    <t>el material vegetal suministrado cumpla con las condiciones de calidad y sanidad requeridas, mediante la adquisición a proveedores confiables y la verificación fitosanitaria previa a su entrega. Asimismo, deberá inspeccionar las plantas para identificar oportunamente la presencia de plagas, enfermedades o daños que puedan comprometer su viabilidad, y garantizar condiciones adecuadas de almacenamiento, transporte y manipulación.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</si>
  <si>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</si>
  <si>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</si>
  <si>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</si>
  <si>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</si>
  <si>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</si>
  <si>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</si>
  <si>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</si>
  <si>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</si>
  <si>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</si>
  <si>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</si>
  <si>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 </t>
  </si>
  <si>
    <t>SDG</t>
  </si>
  <si>
    <t>CONTRATISTA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</si>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</sst>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000"/>
      <name val="Garamond"/>
      <family val="1"/>
    </font>
    <font>
      <sz val="10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8" fillId="0" borderId="0"/>
  </cellStyleXfs>
  <cellXfs count="34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15" fillId="0" borderId="1" xfId="0" applyFont="1" applyBorder="1"/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2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5" borderId="3" xfId="1" applyFont="1" applyFill="1" applyBorder="1" applyAlignment="1">
      <alignment horizontal="justify" vertical="top" wrapText="1"/>
    </xf>
    <xf numFmtId="0" fontId="1" fillId="5" borderId="3" xfId="1" applyFont="1" applyFill="1" applyBorder="1" applyAlignment="1">
      <alignment horizontal="center" vertical="center" wrapText="1"/>
    </xf>
    <xf numFmtId="9" fontId="7" fillId="0" borderId="34" xfId="0" applyNumberFormat="1" applyFont="1" applyBorder="1" applyAlignment="1">
      <alignment horizontal="center" vertical="center" textRotation="90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66" xfId="0" applyFont="1" applyBorder="1" applyAlignment="1">
      <alignment horizontal="left" vertical="center" wrapText="1"/>
    </xf>
    <xf numFmtId="0" fontId="15" fillId="0" borderId="67" xfId="0" applyFont="1" applyBorder="1" applyAlignment="1">
      <alignment horizontal="left" vertical="center" wrapText="1"/>
    </xf>
    <xf numFmtId="0" fontId="15" fillId="0" borderId="68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2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5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6" fillId="6" borderId="45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/>
    </xf>
    <xf numFmtId="0" fontId="18" fillId="0" borderId="32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17" fillId="0" borderId="48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0" fillId="0" borderId="69" xfId="0" applyBorder="1" applyAlignment="1">
      <alignment horizontal="center" wrapText="1"/>
    </xf>
    <xf numFmtId="0" fontId="27" fillId="0" borderId="1" xfId="0" applyFont="1" applyBorder="1" applyAlignment="1"/>
    <xf numFmtId="0" fontId="27" fillId="0" borderId="0" xfId="0" applyFont="1" applyAlignment="1"/>
  </cellXfs>
  <cellStyles count="2">
    <cellStyle name="Normal" xfId="0" builtinId="0"/>
    <cellStyle name="Normal 2" xfId="1" xr:uid="{00000000-0005-0000-0000-000001000000}"/>
  </cellStyles>
  <dxfs count="3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577664</xdr:rowOff>
    </xdr:from>
    <xdr:to>
      <xdr:col>1</xdr:col>
      <xdr:colOff>2745442</xdr:colOff>
      <xdr:row>2</xdr:row>
      <xdr:rowOff>409574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005" y="758639"/>
          <a:ext cx="2689412" cy="8987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5" zoomScale="70" zoomScaleNormal="70" zoomScalePageLayoutView="40" workbookViewId="0">
      <selection activeCell="K9" sqref="K9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86"/>
      <c r="C2" s="174" t="s">
        <v>0</v>
      </c>
      <c r="D2" s="175"/>
      <c r="E2" s="176"/>
      <c r="F2" s="183" t="s">
        <v>1</v>
      </c>
    </row>
    <row r="3" spans="2:6" ht="42.75" customHeight="1">
      <c r="B3" s="186"/>
      <c r="C3" s="177"/>
      <c r="D3" s="178"/>
      <c r="E3" s="179"/>
      <c r="F3" s="184"/>
    </row>
    <row r="4" spans="2:6" ht="41.25" customHeight="1">
      <c r="B4" s="186"/>
      <c r="C4" s="180"/>
      <c r="D4" s="181"/>
      <c r="E4" s="182"/>
      <c r="F4" s="185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94" t="s">
        <v>2</v>
      </c>
      <c r="C6" s="195"/>
      <c r="D6" s="195"/>
      <c r="E6" s="195"/>
      <c r="F6" s="196"/>
    </row>
    <row r="7" spans="2:6" ht="78.75" customHeight="1">
      <c r="B7" s="200" t="s">
        <v>3</v>
      </c>
      <c r="C7" s="185"/>
      <c r="D7" s="185"/>
      <c r="E7" s="185"/>
      <c r="F7" s="201"/>
    </row>
    <row r="8" spans="2:6" ht="21" customHeight="1">
      <c r="B8" s="197" t="s">
        <v>4</v>
      </c>
      <c r="C8" s="198"/>
      <c r="D8" s="198"/>
      <c r="E8" s="198"/>
      <c r="F8" s="199"/>
    </row>
    <row r="9" spans="2:6" ht="34.5" customHeight="1">
      <c r="B9" s="188" t="s">
        <v>5</v>
      </c>
      <c r="C9" s="189"/>
      <c r="D9" s="189"/>
      <c r="E9" s="189"/>
      <c r="F9" s="190"/>
    </row>
    <row r="10" spans="2:6" ht="36" customHeight="1">
      <c r="B10" s="188" t="s">
        <v>6</v>
      </c>
      <c r="C10" s="189"/>
      <c r="D10" s="189"/>
      <c r="E10" s="189"/>
      <c r="F10" s="190"/>
    </row>
    <row r="11" spans="2:6" ht="72" customHeight="1">
      <c r="B11" s="188" t="s">
        <v>7</v>
      </c>
      <c r="C11" s="189"/>
      <c r="D11" s="189"/>
      <c r="E11" s="189"/>
      <c r="F11" s="190"/>
    </row>
    <row r="12" spans="2:6" ht="34.5" customHeight="1">
      <c r="B12" s="188" t="s">
        <v>8</v>
      </c>
      <c r="C12" s="189"/>
      <c r="D12" s="189"/>
      <c r="E12" s="189"/>
      <c r="F12" s="190"/>
    </row>
    <row r="13" spans="2:6" ht="44.25" customHeight="1">
      <c r="B13" s="188" t="s">
        <v>9</v>
      </c>
      <c r="C13" s="189"/>
      <c r="D13" s="189"/>
      <c r="E13" s="189"/>
      <c r="F13" s="190"/>
    </row>
    <row r="14" spans="2:6" ht="26.25" customHeight="1">
      <c r="B14" s="188" t="s">
        <v>10</v>
      </c>
      <c r="C14" s="189"/>
      <c r="D14" s="189"/>
      <c r="E14" s="189"/>
      <c r="F14" s="190"/>
    </row>
    <row r="15" spans="2:6" ht="22.5" customHeight="1">
      <c r="B15" s="188" t="s">
        <v>11</v>
      </c>
      <c r="C15" s="189"/>
      <c r="D15" s="189"/>
      <c r="E15" s="189"/>
      <c r="F15" s="190"/>
    </row>
    <row r="16" spans="2:6" ht="33" customHeight="1">
      <c r="B16" s="188" t="s">
        <v>12</v>
      </c>
      <c r="C16" s="189"/>
      <c r="D16" s="189"/>
      <c r="E16" s="189"/>
      <c r="F16" s="190"/>
    </row>
    <row r="17" spans="2:6" ht="36.75" customHeight="1">
      <c r="B17" s="188" t="s">
        <v>13</v>
      </c>
      <c r="C17" s="189"/>
      <c r="D17" s="189"/>
      <c r="E17" s="189"/>
      <c r="F17" s="190"/>
    </row>
    <row r="18" spans="2:6" ht="26.25" customHeight="1">
      <c r="B18" s="188" t="s">
        <v>14</v>
      </c>
      <c r="C18" s="189"/>
      <c r="D18" s="189"/>
      <c r="E18" s="189"/>
      <c r="F18" s="190"/>
    </row>
    <row r="19" spans="2:6" ht="27" customHeight="1" thickBot="1">
      <c r="B19" s="191" t="s">
        <v>15</v>
      </c>
      <c r="C19" s="192"/>
      <c r="D19" s="192"/>
      <c r="E19" s="192"/>
      <c r="F19" s="193"/>
    </row>
    <row r="20" spans="2:6" ht="14.25" customHeight="1">
      <c r="B20" s="6"/>
    </row>
    <row r="21" spans="2:6">
      <c r="B21" s="7"/>
    </row>
    <row r="22" spans="2:6" ht="17.25" customHeight="1">
      <c r="B22" s="187"/>
      <c r="C22" s="187"/>
      <c r="D22" s="187"/>
      <c r="E22" s="187"/>
      <c r="F22" s="187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1" zoomScale="80" zoomScaleNormal="80" zoomScalePageLayoutView="85" workbookViewId="0">
      <selection activeCell="E20" sqref="E20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86"/>
      <c r="C2" s="174" t="s">
        <v>16</v>
      </c>
      <c r="D2" s="175"/>
      <c r="E2" s="176"/>
      <c r="F2" s="183" t="s">
        <v>1</v>
      </c>
    </row>
    <row r="3" spans="2:6" ht="51" customHeight="1">
      <c r="B3" s="186"/>
      <c r="C3" s="177"/>
      <c r="D3" s="178"/>
      <c r="E3" s="179"/>
      <c r="F3" s="184"/>
    </row>
    <row r="4" spans="2:6" ht="54" customHeight="1">
      <c r="B4" s="186"/>
      <c r="C4" s="180"/>
      <c r="D4" s="181"/>
      <c r="E4" s="182"/>
      <c r="F4" s="185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62" t="s">
        <v>17</v>
      </c>
      <c r="C6" s="163"/>
      <c r="D6" s="163"/>
      <c r="E6" s="163"/>
      <c r="F6" s="164"/>
    </row>
    <row r="7" spans="2:6" ht="42.75" customHeight="1">
      <c r="B7" s="165" t="s">
        <v>18</v>
      </c>
      <c r="C7" s="166"/>
      <c r="D7" s="166"/>
      <c r="E7" s="166"/>
      <c r="F7" s="166"/>
    </row>
    <row r="8" spans="2:6" ht="63" customHeight="1">
      <c r="B8" s="167"/>
      <c r="C8" s="168"/>
      <c r="D8" s="168"/>
      <c r="E8" s="168"/>
      <c r="F8" s="168"/>
    </row>
    <row r="9" spans="2:6" ht="37.5" customHeight="1">
      <c r="B9" s="167"/>
      <c r="C9" s="168"/>
      <c r="D9" s="168"/>
      <c r="E9" s="168"/>
      <c r="F9" s="168"/>
    </row>
    <row r="10" spans="2:6" ht="43.5" customHeight="1">
      <c r="B10" s="167"/>
      <c r="C10" s="168"/>
      <c r="D10" s="168"/>
      <c r="E10" s="168"/>
      <c r="F10" s="168"/>
    </row>
    <row r="11" spans="2:6" ht="58.5" customHeight="1">
      <c r="B11" s="167"/>
      <c r="C11" s="168"/>
      <c r="D11" s="168"/>
      <c r="E11" s="168"/>
      <c r="F11" s="168"/>
    </row>
    <row r="12" spans="2:6" ht="46.5" customHeight="1">
      <c r="B12" s="167"/>
      <c r="C12" s="168"/>
      <c r="D12" s="168"/>
      <c r="E12" s="168"/>
      <c r="F12" s="168"/>
    </row>
    <row r="13" spans="2:6" ht="47.25" customHeight="1">
      <c r="B13" s="167"/>
      <c r="C13" s="168"/>
      <c r="D13" s="168"/>
      <c r="E13" s="168"/>
      <c r="F13" s="168"/>
    </row>
    <row r="14" spans="2:6" ht="22.5" customHeight="1" thickBot="1">
      <c r="B14" s="169"/>
      <c r="C14" s="170"/>
      <c r="D14" s="170"/>
      <c r="E14" s="170"/>
      <c r="F14" s="170"/>
    </row>
    <row r="15" spans="2:6" ht="16.5" customHeight="1" thickBot="1">
      <c r="B15" s="155" t="s">
        <v>19</v>
      </c>
      <c r="C15" s="156"/>
      <c r="D15" s="156"/>
      <c r="E15" s="156"/>
      <c r="F15" s="157"/>
    </row>
    <row r="16" spans="2:6" ht="127.5" customHeight="1">
      <c r="B16" s="171" t="s">
        <v>20</v>
      </c>
      <c r="C16" s="172"/>
      <c r="D16" s="172"/>
      <c r="E16" s="172"/>
      <c r="F16" s="173"/>
    </row>
    <row r="17" spans="2:6" ht="19.5" customHeight="1">
      <c r="B17" s="54"/>
      <c r="C17" s="55" t="s">
        <v>21</v>
      </c>
      <c r="D17" s="153" t="s">
        <v>22</v>
      </c>
      <c r="E17" s="153" t="s">
        <v>23</v>
      </c>
      <c r="F17" s="151" t="s">
        <v>24</v>
      </c>
    </row>
    <row r="18" spans="2:6" ht="21" customHeight="1">
      <c r="B18" s="54"/>
      <c r="C18" s="55" t="s">
        <v>25</v>
      </c>
      <c r="D18" s="154"/>
      <c r="E18" s="154"/>
      <c r="F18" s="152"/>
    </row>
    <row r="19" spans="2:6" ht="18.75" customHeight="1">
      <c r="B19" s="56" t="s">
        <v>26</v>
      </c>
      <c r="C19" s="57"/>
      <c r="D19" s="58" t="s">
        <v>27</v>
      </c>
      <c r="E19" s="59" t="s">
        <v>28</v>
      </c>
      <c r="F19" s="60" t="s">
        <v>29</v>
      </c>
    </row>
    <row r="20" spans="2:6" ht="18.75" customHeight="1">
      <c r="B20" s="61" t="s">
        <v>30</v>
      </c>
      <c r="C20" s="62"/>
      <c r="D20" s="63" t="s">
        <v>27</v>
      </c>
      <c r="E20" s="64" t="s">
        <v>28</v>
      </c>
      <c r="F20" s="65" t="s">
        <v>29</v>
      </c>
    </row>
    <row r="21" spans="2:6" ht="18.75" customHeight="1">
      <c r="B21" s="61" t="s">
        <v>31</v>
      </c>
      <c r="C21" s="62"/>
      <c r="D21" s="63" t="s">
        <v>32</v>
      </c>
      <c r="E21" s="64" t="s">
        <v>28</v>
      </c>
      <c r="F21" s="65" t="s">
        <v>33</v>
      </c>
    </row>
    <row r="22" spans="2:6" ht="18.75" customHeight="1">
      <c r="B22" s="61" t="s">
        <v>34</v>
      </c>
      <c r="C22" s="62"/>
      <c r="D22" s="63" t="s">
        <v>32</v>
      </c>
      <c r="E22" s="64" t="s">
        <v>28</v>
      </c>
      <c r="F22" s="65" t="s">
        <v>29</v>
      </c>
    </row>
    <row r="23" spans="2:6" ht="18.75" customHeight="1">
      <c r="B23" s="61" t="s">
        <v>35</v>
      </c>
      <c r="C23" s="62"/>
      <c r="D23" s="63" t="s">
        <v>27</v>
      </c>
      <c r="E23" s="64" t="s">
        <v>28</v>
      </c>
      <c r="F23" s="65" t="s">
        <v>29</v>
      </c>
    </row>
    <row r="24" spans="2:6" ht="18.75" customHeight="1">
      <c r="B24" s="61" t="s">
        <v>36</v>
      </c>
      <c r="C24" s="62"/>
      <c r="D24" s="63" t="s">
        <v>27</v>
      </c>
      <c r="E24" s="64" t="s">
        <v>28</v>
      </c>
      <c r="F24" s="65" t="s">
        <v>29</v>
      </c>
    </row>
    <row r="25" spans="2:6" ht="18.75" customHeight="1">
      <c r="B25" s="61" t="s">
        <v>37</v>
      </c>
      <c r="C25" s="62"/>
      <c r="D25" s="63" t="s">
        <v>32</v>
      </c>
      <c r="E25" s="64" t="s">
        <v>28</v>
      </c>
      <c r="F25" s="66" t="s">
        <v>33</v>
      </c>
    </row>
    <row r="26" spans="2:6" ht="18.75" customHeight="1">
      <c r="B26" s="61" t="s">
        <v>38</v>
      </c>
      <c r="C26" s="62"/>
      <c r="D26" s="63" t="s">
        <v>27</v>
      </c>
      <c r="E26" s="64" t="s">
        <v>28</v>
      </c>
      <c r="F26" s="65" t="s">
        <v>29</v>
      </c>
    </row>
    <row r="27" spans="2:6" ht="18.75" customHeight="1">
      <c r="B27" s="61" t="s">
        <v>39</v>
      </c>
      <c r="C27" s="62"/>
      <c r="D27" s="63" t="s">
        <v>27</v>
      </c>
      <c r="E27" s="64" t="s">
        <v>28</v>
      </c>
      <c r="F27" s="65" t="s">
        <v>29</v>
      </c>
    </row>
    <row r="28" spans="2:6" ht="18.75" customHeight="1">
      <c r="B28" s="61" t="s">
        <v>40</v>
      </c>
      <c r="C28" s="62"/>
      <c r="D28" s="63" t="s">
        <v>27</v>
      </c>
      <c r="E28" s="64" t="s">
        <v>28</v>
      </c>
      <c r="F28" s="65" t="s">
        <v>29</v>
      </c>
    </row>
    <row r="29" spans="2:6" ht="18.75" customHeight="1">
      <c r="B29" s="67" t="s">
        <v>41</v>
      </c>
      <c r="C29" s="68"/>
      <c r="D29" s="63" t="s">
        <v>32</v>
      </c>
      <c r="E29" s="69" t="s">
        <v>28</v>
      </c>
      <c r="F29" s="70" t="s">
        <v>29</v>
      </c>
    </row>
    <row r="30" spans="2:6" ht="24" customHeight="1">
      <c r="B30" s="54"/>
      <c r="C30" s="55" t="s">
        <v>42</v>
      </c>
      <c r="D30" s="71"/>
      <c r="E30" s="71"/>
      <c r="F30" s="72"/>
    </row>
    <row r="31" spans="2:6" ht="19.5" customHeight="1">
      <c r="B31" s="56" t="s">
        <v>43</v>
      </c>
      <c r="C31" s="73"/>
      <c r="D31" s="58" t="s">
        <v>32</v>
      </c>
      <c r="E31" s="59" t="s">
        <v>28</v>
      </c>
      <c r="F31" s="60" t="s">
        <v>29</v>
      </c>
    </row>
    <row r="32" spans="2:6" ht="19.5" customHeight="1">
      <c r="B32" s="149" t="s">
        <v>44</v>
      </c>
      <c r="C32" s="150"/>
      <c r="D32" s="63" t="s">
        <v>27</v>
      </c>
      <c r="E32" s="64" t="s">
        <v>28</v>
      </c>
      <c r="F32" s="65" t="s">
        <v>29</v>
      </c>
    </row>
    <row r="33" spans="2:6" ht="19.5" customHeight="1">
      <c r="B33" s="149" t="s">
        <v>45</v>
      </c>
      <c r="C33" s="150"/>
      <c r="D33" s="63" t="s">
        <v>27</v>
      </c>
      <c r="E33" s="64" t="s">
        <v>28</v>
      </c>
      <c r="F33" s="65" t="s">
        <v>29</v>
      </c>
    </row>
    <row r="34" spans="2:6" ht="19.5" customHeight="1">
      <c r="B34" s="61" t="s">
        <v>46</v>
      </c>
      <c r="C34" s="74"/>
      <c r="D34" s="63" t="s">
        <v>32</v>
      </c>
      <c r="E34" s="64" t="s">
        <v>28</v>
      </c>
      <c r="F34" s="65" t="s">
        <v>29</v>
      </c>
    </row>
    <row r="35" spans="2:6" ht="19.5" customHeight="1">
      <c r="B35" s="61" t="s">
        <v>47</v>
      </c>
      <c r="C35" s="74"/>
      <c r="D35" s="63" t="s">
        <v>48</v>
      </c>
      <c r="E35" s="64" t="s">
        <v>28</v>
      </c>
      <c r="F35" s="65" t="s">
        <v>29</v>
      </c>
    </row>
    <row r="36" spans="2:6" ht="19.5" customHeight="1">
      <c r="B36" s="149" t="s">
        <v>49</v>
      </c>
      <c r="C36" s="150"/>
      <c r="D36" s="63" t="s">
        <v>32</v>
      </c>
      <c r="E36" s="64" t="s">
        <v>28</v>
      </c>
      <c r="F36" s="65" t="s">
        <v>29</v>
      </c>
    </row>
    <row r="37" spans="2:6" ht="19.5" customHeight="1">
      <c r="B37" s="160" t="s">
        <v>50</v>
      </c>
      <c r="C37" s="161"/>
      <c r="D37" s="76" t="s">
        <v>27</v>
      </c>
      <c r="E37" s="69" t="s">
        <v>28</v>
      </c>
      <c r="F37" s="70" t="s">
        <v>29</v>
      </c>
    </row>
    <row r="38" spans="2:6" ht="23.25" customHeight="1">
      <c r="B38" s="54"/>
      <c r="C38" s="55" t="s">
        <v>51</v>
      </c>
      <c r="D38" s="77"/>
      <c r="E38" s="77"/>
      <c r="F38" s="78"/>
    </row>
    <row r="39" spans="2:6" ht="19.5" customHeight="1">
      <c r="B39" s="158" t="s">
        <v>52</v>
      </c>
      <c r="C39" s="159"/>
      <c r="D39" s="58" t="s">
        <v>32</v>
      </c>
      <c r="E39" s="64" t="s">
        <v>28</v>
      </c>
      <c r="F39" s="60" t="s">
        <v>29</v>
      </c>
    </row>
    <row r="40" spans="2:6" ht="19.5" customHeight="1">
      <c r="B40" s="79" t="s">
        <v>53</v>
      </c>
      <c r="C40" s="74"/>
      <c r="D40" s="63" t="s">
        <v>27</v>
      </c>
      <c r="E40" s="64" t="s">
        <v>28</v>
      </c>
      <c r="F40" s="65" t="s">
        <v>29</v>
      </c>
    </row>
    <row r="41" spans="2:6" ht="19.5" customHeight="1">
      <c r="B41" s="149" t="s">
        <v>54</v>
      </c>
      <c r="C41" s="150"/>
      <c r="D41" s="63" t="s">
        <v>27</v>
      </c>
      <c r="E41" s="64" t="s">
        <v>28</v>
      </c>
      <c r="F41" s="65" t="s">
        <v>29</v>
      </c>
    </row>
    <row r="42" spans="2:6" ht="19.5" customHeight="1">
      <c r="B42" s="61" t="s">
        <v>47</v>
      </c>
      <c r="C42" s="74"/>
      <c r="D42" s="63" t="s">
        <v>32</v>
      </c>
      <c r="E42" s="64" t="s">
        <v>28</v>
      </c>
      <c r="F42" s="65" t="s">
        <v>29</v>
      </c>
    </row>
    <row r="43" spans="2:6" ht="19.5" customHeight="1">
      <c r="B43" s="67" t="s">
        <v>55</v>
      </c>
      <c r="C43" s="75"/>
      <c r="D43" s="63" t="s">
        <v>48</v>
      </c>
      <c r="E43" s="64" t="s">
        <v>28</v>
      </c>
      <c r="F43" s="70" t="s">
        <v>29</v>
      </c>
    </row>
    <row r="44" spans="2:6" ht="23.25" customHeight="1">
      <c r="B44" s="54"/>
      <c r="C44" s="55" t="s">
        <v>56</v>
      </c>
      <c r="D44" s="63"/>
      <c r="E44" s="69"/>
      <c r="F44" s="80"/>
    </row>
    <row r="45" spans="2:6" ht="19.5" customHeight="1">
      <c r="B45" s="158" t="s">
        <v>57</v>
      </c>
      <c r="C45" s="159"/>
      <c r="D45" s="76" t="s">
        <v>27</v>
      </c>
      <c r="E45" s="59" t="s">
        <v>28</v>
      </c>
      <c r="F45" s="81" t="s">
        <v>33</v>
      </c>
    </row>
    <row r="46" spans="2:6" ht="19.5" customHeight="1">
      <c r="B46" s="149" t="s">
        <v>58</v>
      </c>
      <c r="C46" s="150"/>
      <c r="D46" s="58" t="s">
        <v>27</v>
      </c>
      <c r="E46" s="59" t="s">
        <v>28</v>
      </c>
      <c r="F46" s="82" t="s">
        <v>33</v>
      </c>
    </row>
    <row r="47" spans="2:6" ht="19.5" customHeight="1">
      <c r="B47" s="149" t="s">
        <v>59</v>
      </c>
      <c r="C47" s="150"/>
      <c r="D47" s="63" t="s">
        <v>27</v>
      </c>
      <c r="E47" s="64" t="s">
        <v>28</v>
      </c>
      <c r="F47" s="82" t="s">
        <v>33</v>
      </c>
    </row>
    <row r="48" spans="2:6" ht="19.5" customHeight="1">
      <c r="B48" s="149" t="s">
        <v>60</v>
      </c>
      <c r="C48" s="150"/>
      <c r="D48" s="63" t="s">
        <v>32</v>
      </c>
      <c r="E48" s="64" t="s">
        <v>28</v>
      </c>
      <c r="F48" s="82" t="s">
        <v>61</v>
      </c>
    </row>
    <row r="49" spans="2:6" ht="19.5" customHeight="1">
      <c r="B49" s="149" t="s">
        <v>62</v>
      </c>
      <c r="C49" s="150"/>
      <c r="D49" s="63" t="s">
        <v>32</v>
      </c>
      <c r="E49" s="64" t="s">
        <v>28</v>
      </c>
      <c r="F49" s="82" t="s">
        <v>33</v>
      </c>
    </row>
    <row r="50" spans="2:6" ht="19.5" customHeight="1">
      <c r="B50" s="61" t="s">
        <v>63</v>
      </c>
      <c r="C50" s="74"/>
      <c r="D50" s="63" t="s">
        <v>27</v>
      </c>
      <c r="E50" s="64" t="s">
        <v>28</v>
      </c>
      <c r="F50" s="82" t="s">
        <v>33</v>
      </c>
    </row>
    <row r="51" spans="2:6" ht="21" customHeight="1">
      <c r="B51" s="61" t="s">
        <v>64</v>
      </c>
      <c r="C51" s="74"/>
      <c r="D51" s="63" t="s">
        <v>27</v>
      </c>
      <c r="E51" s="64" t="s">
        <v>28</v>
      </c>
      <c r="F51" s="82" t="s">
        <v>33</v>
      </c>
    </row>
    <row r="52" spans="2:6" ht="19.5" customHeight="1">
      <c r="B52" s="149" t="s">
        <v>65</v>
      </c>
      <c r="C52" s="150"/>
      <c r="D52" s="63" t="s">
        <v>32</v>
      </c>
      <c r="E52" s="64" t="s">
        <v>28</v>
      </c>
      <c r="F52" s="82" t="s">
        <v>33</v>
      </c>
    </row>
    <row r="53" spans="2:6" ht="19.5" customHeight="1">
      <c r="B53" s="149" t="s">
        <v>66</v>
      </c>
      <c r="C53" s="150"/>
      <c r="D53" s="63" t="s">
        <v>27</v>
      </c>
      <c r="E53" s="64" t="s">
        <v>28</v>
      </c>
      <c r="F53" s="82" t="s">
        <v>29</v>
      </c>
    </row>
    <row r="54" spans="2:6" ht="19.5" customHeight="1">
      <c r="B54" s="149" t="s">
        <v>67</v>
      </c>
      <c r="C54" s="150"/>
      <c r="D54" s="63" t="s">
        <v>27</v>
      </c>
      <c r="E54" s="64" t="s">
        <v>28</v>
      </c>
      <c r="F54" s="82" t="s">
        <v>29</v>
      </c>
    </row>
    <row r="55" spans="2:6" ht="19.5" customHeight="1">
      <c r="B55" s="149" t="s">
        <v>68</v>
      </c>
      <c r="C55" s="150"/>
      <c r="D55" s="63" t="s">
        <v>27</v>
      </c>
      <c r="E55" s="64" t="s">
        <v>28</v>
      </c>
      <c r="F55" s="82" t="s">
        <v>29</v>
      </c>
    </row>
    <row r="56" spans="2:6" ht="19.5" customHeight="1">
      <c r="B56" s="149" t="s">
        <v>69</v>
      </c>
      <c r="C56" s="150"/>
      <c r="D56" s="63" t="s">
        <v>32</v>
      </c>
      <c r="E56" s="69" t="s">
        <v>28</v>
      </c>
      <c r="F56" s="82" t="s">
        <v>70</v>
      </c>
    </row>
    <row r="57" spans="2:6" ht="19.5" customHeight="1">
      <c r="B57" s="149" t="s">
        <v>71</v>
      </c>
      <c r="C57" s="150"/>
      <c r="D57" s="58" t="s">
        <v>27</v>
      </c>
      <c r="E57" s="59" t="s">
        <v>28</v>
      </c>
      <c r="F57" s="82" t="s">
        <v>70</v>
      </c>
    </row>
    <row r="58" spans="2:6" ht="19.5" customHeight="1">
      <c r="B58" s="61" t="s">
        <v>72</v>
      </c>
      <c r="C58" s="74"/>
      <c r="D58" s="63" t="s">
        <v>27</v>
      </c>
      <c r="E58" s="64" t="s">
        <v>28</v>
      </c>
      <c r="F58" s="82" t="s">
        <v>70</v>
      </c>
    </row>
    <row r="59" spans="2:6" ht="19.5" customHeight="1">
      <c r="B59" s="149" t="s">
        <v>73</v>
      </c>
      <c r="C59" s="150"/>
      <c r="D59" s="63" t="s">
        <v>32</v>
      </c>
      <c r="E59" s="64" t="s">
        <v>28</v>
      </c>
      <c r="F59" s="82" t="s">
        <v>74</v>
      </c>
    </row>
    <row r="60" spans="2:6" ht="19.5" customHeight="1">
      <c r="B60" s="149" t="s">
        <v>75</v>
      </c>
      <c r="C60" s="150"/>
      <c r="D60" s="63" t="s">
        <v>32</v>
      </c>
      <c r="E60" s="64" t="s">
        <v>28</v>
      </c>
      <c r="F60" s="65" t="s">
        <v>29</v>
      </c>
    </row>
    <row r="61" spans="2:6" ht="19.5" customHeight="1">
      <c r="B61" s="149" t="s">
        <v>76</v>
      </c>
      <c r="C61" s="150"/>
      <c r="D61" s="63" t="s">
        <v>27</v>
      </c>
      <c r="E61" s="64" t="s">
        <v>28</v>
      </c>
      <c r="F61" s="65" t="s">
        <v>29</v>
      </c>
    </row>
    <row r="62" spans="2:6" ht="19.5" customHeight="1">
      <c r="B62" s="149" t="s">
        <v>77</v>
      </c>
      <c r="C62" s="150"/>
      <c r="D62" s="63" t="s">
        <v>27</v>
      </c>
      <c r="E62" s="64" t="s">
        <v>28</v>
      </c>
      <c r="F62" s="65" t="s">
        <v>29</v>
      </c>
    </row>
    <row r="63" spans="2:6" ht="19.5" customHeight="1">
      <c r="B63" s="149" t="s">
        <v>78</v>
      </c>
      <c r="C63" s="150"/>
      <c r="D63" s="63" t="s">
        <v>32</v>
      </c>
      <c r="E63" s="64" t="s">
        <v>28</v>
      </c>
      <c r="F63" s="65" t="s">
        <v>29</v>
      </c>
    </row>
    <row r="64" spans="2:6" ht="19.5" customHeight="1">
      <c r="B64" s="61" t="s">
        <v>79</v>
      </c>
      <c r="C64" s="74"/>
      <c r="D64" s="63" t="s">
        <v>27</v>
      </c>
      <c r="E64" s="64" t="s">
        <v>28</v>
      </c>
      <c r="F64" s="65" t="s">
        <v>80</v>
      </c>
    </row>
    <row r="65" spans="2:6" ht="19.5" customHeight="1">
      <c r="B65" s="149" t="s">
        <v>81</v>
      </c>
      <c r="C65" s="150"/>
      <c r="D65" s="63" t="s">
        <v>27</v>
      </c>
      <c r="E65" s="64" t="s">
        <v>28</v>
      </c>
      <c r="F65" s="65" t="s">
        <v>80</v>
      </c>
    </row>
    <row r="66" spans="2:6" ht="19.5" customHeight="1">
      <c r="B66" s="61" t="s">
        <v>82</v>
      </c>
      <c r="C66" s="62"/>
      <c r="D66" s="63" t="s">
        <v>27</v>
      </c>
      <c r="E66" s="64" t="s">
        <v>28</v>
      </c>
      <c r="F66" s="82" t="s">
        <v>83</v>
      </c>
    </row>
    <row r="67" spans="2:6" ht="19.5" customHeight="1">
      <c r="B67" s="61" t="s">
        <v>84</v>
      </c>
      <c r="C67" s="74"/>
      <c r="D67" s="63" t="s">
        <v>32</v>
      </c>
      <c r="E67" s="69" t="s">
        <v>28</v>
      </c>
      <c r="F67" s="82" t="s">
        <v>83</v>
      </c>
    </row>
    <row r="68" spans="2:6" ht="19.5" customHeight="1" thickBot="1">
      <c r="B68" s="83" t="s">
        <v>85</v>
      </c>
      <c r="C68" s="84"/>
      <c r="D68" s="85" t="s">
        <v>48</v>
      </c>
      <c r="E68" s="86" t="s">
        <v>28</v>
      </c>
      <c r="F68" s="87" t="s">
        <v>86</v>
      </c>
    </row>
    <row r="73" spans="2:6" hidden="1">
      <c r="B73" s="6" t="s">
        <v>27</v>
      </c>
    </row>
    <row r="74" spans="2:6" hidden="1">
      <c r="B74" s="7" t="s">
        <v>48</v>
      </c>
    </row>
    <row r="75" spans="2:6" hidden="1">
      <c r="B75" s="7" t="s">
        <v>32</v>
      </c>
    </row>
    <row r="76" spans="2:6" hidden="1"/>
    <row r="77" spans="2:6" hidden="1">
      <c r="B77" t="s">
        <v>28</v>
      </c>
    </row>
    <row r="78" spans="2:6" hidden="1">
      <c r="B78" t="s">
        <v>87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31:D37 D39:D68" xr:uid="{00000000-0002-0000-0100-000000000000}">
      <formula1>$B$73:$B$75</formula1>
    </dataValidation>
    <dataValidation type="list" allowBlank="1" showInputMessage="1" showErrorMessage="1" sqref="E19:E29 E31:E37 E39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24" zoomScale="90" zoomScaleNormal="90" zoomScalePageLayoutView="70" workbookViewId="0">
      <selection activeCell="C29" sqref="C29:G29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57.710937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86"/>
      <c r="C2" s="174" t="s">
        <v>16</v>
      </c>
      <c r="D2" s="175"/>
      <c r="E2" s="175"/>
      <c r="F2" s="175"/>
      <c r="G2" s="175"/>
      <c r="H2" s="175"/>
      <c r="I2" s="175"/>
      <c r="J2" s="176"/>
      <c r="K2" s="238" t="s">
        <v>1</v>
      </c>
      <c r="L2" s="239"/>
    </row>
    <row r="3" spans="2:17" ht="42" customHeight="1">
      <c r="B3" s="186"/>
      <c r="C3" s="177"/>
      <c r="D3" s="178"/>
      <c r="E3" s="178"/>
      <c r="F3" s="178"/>
      <c r="G3" s="178"/>
      <c r="H3" s="178"/>
      <c r="I3" s="178"/>
      <c r="J3" s="179"/>
      <c r="K3" s="240"/>
      <c r="L3" s="241"/>
    </row>
    <row r="4" spans="2:17" ht="36.75" customHeight="1">
      <c r="B4" s="186"/>
      <c r="C4" s="180"/>
      <c r="D4" s="181"/>
      <c r="E4" s="181"/>
      <c r="F4" s="181"/>
      <c r="G4" s="181"/>
      <c r="H4" s="181"/>
      <c r="I4" s="181"/>
      <c r="J4" s="182"/>
      <c r="K4" s="242"/>
      <c r="L4" s="243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29" t="s">
        <v>88</v>
      </c>
      <c r="C6" s="230"/>
      <c r="D6" s="230"/>
      <c r="E6" s="230"/>
      <c r="F6" s="230"/>
      <c r="G6" s="230"/>
      <c r="H6" s="230"/>
      <c r="I6" s="230"/>
      <c r="J6" s="230"/>
      <c r="K6" s="230"/>
      <c r="L6" s="231"/>
      <c r="M6" s="1"/>
      <c r="N6" s="1"/>
      <c r="O6" s="1"/>
      <c r="P6" s="1"/>
      <c r="Q6" s="1"/>
    </row>
    <row r="7" spans="2:17" ht="24.75" customHeight="1">
      <c r="B7" s="235" t="s">
        <v>19</v>
      </c>
      <c r="C7" s="236"/>
      <c r="D7" s="236"/>
      <c r="E7" s="236"/>
      <c r="F7" s="236"/>
      <c r="G7" s="236"/>
      <c r="H7" s="236"/>
      <c r="I7" s="236"/>
      <c r="J7" s="236"/>
      <c r="K7" s="236"/>
      <c r="L7" s="237"/>
    </row>
    <row r="8" spans="2:17" ht="18" customHeight="1">
      <c r="B8" s="139" t="s">
        <v>89</v>
      </c>
      <c r="C8" s="140"/>
      <c r="D8" s="140"/>
      <c r="E8" s="140"/>
      <c r="F8" s="140"/>
      <c r="G8" s="140"/>
      <c r="H8" s="140"/>
      <c r="I8" s="140"/>
      <c r="J8" s="140"/>
      <c r="K8" s="140"/>
      <c r="L8" s="141"/>
    </row>
    <row r="9" spans="2:17" ht="15.75">
      <c r="B9" s="139" t="s">
        <v>90</v>
      </c>
      <c r="C9" s="142"/>
      <c r="D9" s="142"/>
      <c r="E9" s="142"/>
      <c r="F9" s="142"/>
      <c r="G9" s="142"/>
      <c r="H9" s="142"/>
      <c r="I9" s="143"/>
      <c r="J9" s="142"/>
      <c r="K9" s="142"/>
      <c r="L9" s="144"/>
    </row>
    <row r="10" spans="2:17" ht="15.75">
      <c r="B10" s="139" t="s">
        <v>91</v>
      </c>
      <c r="C10" s="142"/>
      <c r="D10" s="142"/>
      <c r="E10" s="142"/>
      <c r="F10" s="142"/>
      <c r="G10" s="142"/>
      <c r="H10" s="142"/>
      <c r="I10" s="142"/>
      <c r="J10" s="142"/>
      <c r="K10" s="142"/>
      <c r="L10" s="144"/>
    </row>
    <row r="11" spans="2:17" ht="15.75">
      <c r="B11" s="139" t="s">
        <v>92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4"/>
    </row>
    <row r="12" spans="2:17" ht="18" customHeight="1">
      <c r="B12" s="232" t="s">
        <v>93</v>
      </c>
      <c r="C12" s="233"/>
      <c r="D12" s="233"/>
      <c r="E12" s="233"/>
      <c r="F12" s="233"/>
      <c r="G12" s="233"/>
      <c r="H12" s="233"/>
      <c r="I12" s="233"/>
      <c r="J12" s="233"/>
      <c r="K12" s="233"/>
      <c r="L12" s="234"/>
    </row>
    <row r="13" spans="2:17" ht="15.75">
      <c r="B13" s="139" t="s">
        <v>94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4"/>
    </row>
    <row r="14" spans="2:17" ht="7.5" customHeight="1" thickBot="1">
      <c r="B14" s="91"/>
      <c r="C14" s="92"/>
      <c r="D14" s="92"/>
      <c r="E14" s="92"/>
      <c r="F14" s="92"/>
      <c r="G14" s="92"/>
      <c r="H14" s="92"/>
      <c r="I14" s="92"/>
      <c r="J14" s="92"/>
      <c r="K14" s="92"/>
      <c r="L14" s="93"/>
    </row>
    <row r="15" spans="2:17" ht="33.75" customHeight="1" thickBot="1">
      <c r="B15" s="226" t="s">
        <v>95</v>
      </c>
      <c r="C15" s="227"/>
      <c r="D15" s="227"/>
      <c r="E15" s="227"/>
      <c r="F15" s="227"/>
      <c r="G15" s="228"/>
      <c r="H15" s="223" t="s">
        <v>96</v>
      </c>
      <c r="I15" s="224"/>
      <c r="J15" s="224"/>
      <c r="K15" s="224"/>
      <c r="L15" s="225"/>
    </row>
    <row r="16" spans="2:17" ht="40.5" customHeight="1" thickBot="1">
      <c r="B16" s="94" t="s">
        <v>97</v>
      </c>
      <c r="C16" s="244" t="s">
        <v>98</v>
      </c>
      <c r="D16" s="244"/>
      <c r="E16" s="244"/>
      <c r="F16" s="244"/>
      <c r="G16" s="244"/>
      <c r="H16" s="95" t="s">
        <v>99</v>
      </c>
      <c r="I16" s="95" t="s">
        <v>100</v>
      </c>
      <c r="J16" s="95" t="s">
        <v>101</v>
      </c>
      <c r="K16" s="95" t="s">
        <v>102</v>
      </c>
      <c r="L16" s="96" t="s">
        <v>103</v>
      </c>
    </row>
    <row r="17" spans="2:12" ht="77.25" customHeight="1">
      <c r="B17" s="97" t="s">
        <v>25</v>
      </c>
      <c r="C17" s="220" t="s">
        <v>104</v>
      </c>
      <c r="D17" s="220"/>
      <c r="E17" s="220"/>
      <c r="F17" s="220"/>
      <c r="G17" s="220"/>
      <c r="H17" s="102" t="s">
        <v>105</v>
      </c>
      <c r="I17" s="98">
        <v>1</v>
      </c>
      <c r="J17" s="99">
        <v>5</v>
      </c>
      <c r="K17" s="99">
        <f>I17+J17</f>
        <v>6</v>
      </c>
      <c r="L17" s="100" t="str">
        <f t="shared" ref="L17:L36" si="0">IF(K17&lt;=4,"BAJO",IF(K17=5,"MEDIO",IF(K17=6,"ALTO",IF(K17=7,"ALTO","EXTREMO"))))</f>
        <v>ALTO</v>
      </c>
    </row>
    <row r="18" spans="2:12" ht="61.5" customHeight="1">
      <c r="B18" s="101" t="s">
        <v>25</v>
      </c>
      <c r="C18" s="222" t="s">
        <v>106</v>
      </c>
      <c r="D18" s="222"/>
      <c r="E18" s="222"/>
      <c r="F18" s="222"/>
      <c r="G18" s="222"/>
      <c r="H18" s="102" t="s">
        <v>107</v>
      </c>
      <c r="I18" s="98">
        <v>1</v>
      </c>
      <c r="J18" s="99">
        <v>4</v>
      </c>
      <c r="K18" s="99">
        <f t="shared" ref="K18:K36" si="1">+I18+J18</f>
        <v>5</v>
      </c>
      <c r="L18" s="103" t="str">
        <f t="shared" si="0"/>
        <v>MEDIO</v>
      </c>
    </row>
    <row r="19" spans="2:12" ht="66" customHeight="1">
      <c r="B19" s="101" t="s">
        <v>42</v>
      </c>
      <c r="C19" s="222" t="s">
        <v>108</v>
      </c>
      <c r="D19" s="222"/>
      <c r="E19" s="222"/>
      <c r="F19" s="222"/>
      <c r="G19" s="222"/>
      <c r="H19" s="102" t="s">
        <v>109</v>
      </c>
      <c r="I19" s="98">
        <v>1</v>
      </c>
      <c r="J19" s="99">
        <v>4</v>
      </c>
      <c r="K19" s="99">
        <f t="shared" si="1"/>
        <v>5</v>
      </c>
      <c r="L19" s="103" t="str">
        <f t="shared" si="0"/>
        <v>MEDIO</v>
      </c>
    </row>
    <row r="20" spans="2:12" ht="53.25" customHeight="1">
      <c r="B20" s="101" t="s">
        <v>42</v>
      </c>
      <c r="C20" s="222" t="s">
        <v>110</v>
      </c>
      <c r="D20" s="222"/>
      <c r="E20" s="222"/>
      <c r="F20" s="222"/>
      <c r="G20" s="222"/>
      <c r="H20" s="102" t="s">
        <v>111</v>
      </c>
      <c r="I20" s="98">
        <v>1</v>
      </c>
      <c r="J20" s="99">
        <v>4</v>
      </c>
      <c r="K20" s="99">
        <f t="shared" si="1"/>
        <v>5</v>
      </c>
      <c r="L20" s="103" t="str">
        <f t="shared" si="0"/>
        <v>MEDIO</v>
      </c>
    </row>
    <row r="21" spans="2:12" ht="53.25" customHeight="1">
      <c r="B21" s="101" t="s">
        <v>56</v>
      </c>
      <c r="C21" s="222" t="s">
        <v>112</v>
      </c>
      <c r="D21" s="222"/>
      <c r="E21" s="222"/>
      <c r="F21" s="222"/>
      <c r="G21" s="222"/>
      <c r="H21" s="102" t="s">
        <v>113</v>
      </c>
      <c r="I21" s="98">
        <v>2</v>
      </c>
      <c r="J21" s="99">
        <v>2</v>
      </c>
      <c r="K21" s="99">
        <f t="shared" si="1"/>
        <v>4</v>
      </c>
      <c r="L21" s="103" t="str">
        <f t="shared" si="0"/>
        <v>BAJO</v>
      </c>
    </row>
    <row r="22" spans="2:12" ht="53.25" customHeight="1">
      <c r="B22" s="101" t="s">
        <v>56</v>
      </c>
      <c r="C22" s="222" t="s">
        <v>114</v>
      </c>
      <c r="D22" s="222"/>
      <c r="E22" s="222"/>
      <c r="F22" s="222"/>
      <c r="G22" s="222"/>
      <c r="H22" s="102" t="s">
        <v>115</v>
      </c>
      <c r="I22" s="98">
        <v>3</v>
      </c>
      <c r="J22" s="99">
        <v>2</v>
      </c>
      <c r="K22" s="99">
        <f t="shared" si="1"/>
        <v>5</v>
      </c>
      <c r="L22" s="103" t="str">
        <f t="shared" si="0"/>
        <v>MEDIO</v>
      </c>
    </row>
    <row r="23" spans="2:12" ht="53.25" customHeight="1">
      <c r="B23" s="101" t="s">
        <v>56</v>
      </c>
      <c r="C23" s="222" t="s">
        <v>116</v>
      </c>
      <c r="D23" s="222"/>
      <c r="E23" s="222"/>
      <c r="F23" s="222"/>
      <c r="G23" s="222"/>
      <c r="H23" s="102" t="s">
        <v>117</v>
      </c>
      <c r="I23" s="98">
        <v>1</v>
      </c>
      <c r="J23" s="99">
        <v>1</v>
      </c>
      <c r="K23" s="99">
        <f t="shared" si="1"/>
        <v>2</v>
      </c>
      <c r="L23" s="103" t="str">
        <f t="shared" si="0"/>
        <v>BAJO</v>
      </c>
    </row>
    <row r="24" spans="2:12" ht="53.25" customHeight="1">
      <c r="B24" s="101" t="s">
        <v>56</v>
      </c>
      <c r="C24" s="222" t="s">
        <v>118</v>
      </c>
      <c r="D24" s="222"/>
      <c r="E24" s="222"/>
      <c r="F24" s="222"/>
      <c r="G24" s="222"/>
      <c r="H24" s="102" t="s">
        <v>119</v>
      </c>
      <c r="I24" s="98">
        <v>1</v>
      </c>
      <c r="J24" s="99">
        <v>3</v>
      </c>
      <c r="K24" s="99">
        <f t="shared" si="1"/>
        <v>4</v>
      </c>
      <c r="L24" s="103" t="str">
        <f>IF(K24&lt;=4,"BAJO",IF(K24=5,"MEDIO",IF(K24=6,"ALTO",IF(K24=7,"ALTO","EXTREMO"))))</f>
        <v>BAJO</v>
      </c>
    </row>
    <row r="25" spans="2:12" ht="53.25" customHeight="1">
      <c r="B25" s="101" t="s">
        <v>56</v>
      </c>
      <c r="C25" s="222" t="s">
        <v>120</v>
      </c>
      <c r="D25" s="222"/>
      <c r="E25" s="222"/>
      <c r="F25" s="222"/>
      <c r="G25" s="222"/>
      <c r="H25" s="102" t="s">
        <v>121</v>
      </c>
      <c r="I25" s="98">
        <v>4</v>
      </c>
      <c r="J25" s="99">
        <v>2</v>
      </c>
      <c r="K25" s="99">
        <f t="shared" si="1"/>
        <v>6</v>
      </c>
      <c r="L25" s="103" t="str">
        <f t="shared" si="0"/>
        <v>ALTO</v>
      </c>
    </row>
    <row r="26" spans="2:12" ht="53.25" customHeight="1">
      <c r="B26" s="101" t="s">
        <v>56</v>
      </c>
      <c r="C26" s="336" t="s">
        <v>122</v>
      </c>
      <c r="D26" s="336"/>
      <c r="E26" s="336"/>
      <c r="F26" s="336"/>
      <c r="G26" s="336"/>
      <c r="H26" s="102" t="s">
        <v>123</v>
      </c>
      <c r="I26" s="98">
        <v>1</v>
      </c>
      <c r="J26" s="99">
        <v>2</v>
      </c>
      <c r="K26" s="99">
        <f t="shared" si="1"/>
        <v>3</v>
      </c>
      <c r="L26" s="103" t="str">
        <f t="shared" si="0"/>
        <v>BAJO</v>
      </c>
    </row>
    <row r="27" spans="2:12" ht="115.5" customHeight="1">
      <c r="B27" s="334" t="s">
        <v>56</v>
      </c>
      <c r="C27" s="338" t="s">
        <v>124</v>
      </c>
      <c r="D27" s="333"/>
      <c r="E27" s="333"/>
      <c r="F27" s="333"/>
      <c r="G27" s="333"/>
      <c r="H27" s="335" t="s">
        <v>125</v>
      </c>
      <c r="I27" s="98">
        <v>1</v>
      </c>
      <c r="J27" s="99">
        <v>4</v>
      </c>
      <c r="K27" s="99">
        <f t="shared" si="1"/>
        <v>5</v>
      </c>
      <c r="L27" s="103" t="str">
        <f t="shared" si="0"/>
        <v>MEDIO</v>
      </c>
    </row>
    <row r="28" spans="2:12" ht="98.25" customHeight="1">
      <c r="B28" s="334" t="s">
        <v>56</v>
      </c>
      <c r="C28" s="338" t="s">
        <v>126</v>
      </c>
      <c r="D28" s="338"/>
      <c r="E28" s="338"/>
      <c r="F28" s="338"/>
      <c r="G28" s="338"/>
      <c r="H28" s="335" t="s">
        <v>127</v>
      </c>
      <c r="I28" s="98">
        <v>1</v>
      </c>
      <c r="J28" s="99">
        <v>3</v>
      </c>
      <c r="K28" s="99">
        <f t="shared" si="1"/>
        <v>4</v>
      </c>
      <c r="L28" s="103" t="str">
        <f t="shared" si="0"/>
        <v>BAJO</v>
      </c>
    </row>
    <row r="29" spans="2:12" ht="53.25" customHeight="1">
      <c r="B29" s="101" t="s">
        <v>56</v>
      </c>
      <c r="C29" s="337" t="s">
        <v>128</v>
      </c>
      <c r="D29" s="337"/>
      <c r="E29" s="337"/>
      <c r="F29" s="337"/>
      <c r="G29" s="337"/>
      <c r="H29" s="102" t="s">
        <v>129</v>
      </c>
      <c r="I29" s="98">
        <v>1</v>
      </c>
      <c r="J29" s="99">
        <v>2</v>
      </c>
      <c r="K29" s="99">
        <f t="shared" si="1"/>
        <v>3</v>
      </c>
      <c r="L29" s="103" t="str">
        <f t="shared" si="0"/>
        <v>BAJO</v>
      </c>
    </row>
    <row r="30" spans="2:12" ht="53.25" customHeight="1">
      <c r="B30" s="101"/>
      <c r="C30" s="222"/>
      <c r="D30" s="222"/>
      <c r="E30" s="222"/>
      <c r="F30" s="222"/>
      <c r="G30" s="222"/>
      <c r="H30" s="102"/>
      <c r="I30" s="98"/>
      <c r="J30" s="99"/>
      <c r="K30" s="99">
        <f t="shared" si="1"/>
        <v>0</v>
      </c>
      <c r="L30" s="103" t="str">
        <f t="shared" si="0"/>
        <v>BAJO</v>
      </c>
    </row>
    <row r="31" spans="2:12" ht="53.25" customHeight="1">
      <c r="B31" s="101"/>
      <c r="C31" s="222"/>
      <c r="D31" s="222"/>
      <c r="E31" s="222"/>
      <c r="F31" s="222"/>
      <c r="G31" s="222"/>
      <c r="H31" s="102"/>
      <c r="I31" s="98"/>
      <c r="J31" s="99"/>
      <c r="K31" s="99">
        <f t="shared" si="1"/>
        <v>0</v>
      </c>
      <c r="L31" s="103" t="str">
        <f t="shared" si="0"/>
        <v>BAJO</v>
      </c>
    </row>
    <row r="32" spans="2:12" ht="53.25" customHeight="1">
      <c r="B32" s="101"/>
      <c r="C32" s="222"/>
      <c r="D32" s="222"/>
      <c r="E32" s="222"/>
      <c r="F32" s="222"/>
      <c r="G32" s="222"/>
      <c r="H32" s="102"/>
      <c r="I32" s="98"/>
      <c r="J32" s="99"/>
      <c r="K32" s="99">
        <f t="shared" si="1"/>
        <v>0</v>
      </c>
      <c r="L32" s="103" t="str">
        <f t="shared" si="0"/>
        <v>BAJO</v>
      </c>
    </row>
    <row r="33" spans="2:14" ht="53.25" customHeight="1">
      <c r="B33" s="101"/>
      <c r="C33" s="222"/>
      <c r="D33" s="222"/>
      <c r="E33" s="222"/>
      <c r="F33" s="222"/>
      <c r="G33" s="222"/>
      <c r="H33" s="102"/>
      <c r="I33" s="98"/>
      <c r="J33" s="99"/>
      <c r="K33" s="99">
        <f t="shared" si="1"/>
        <v>0</v>
      </c>
      <c r="L33" s="103" t="str">
        <f t="shared" si="0"/>
        <v>BAJO</v>
      </c>
    </row>
    <row r="34" spans="2:14" ht="53.25" customHeight="1">
      <c r="B34" s="101"/>
      <c r="C34" s="222"/>
      <c r="D34" s="222"/>
      <c r="E34" s="222"/>
      <c r="F34" s="222"/>
      <c r="G34" s="222"/>
      <c r="H34" s="102"/>
      <c r="I34" s="98"/>
      <c r="J34" s="99"/>
      <c r="K34" s="99">
        <f t="shared" si="1"/>
        <v>0</v>
      </c>
      <c r="L34" s="103" t="str">
        <f t="shared" si="0"/>
        <v>BAJO</v>
      </c>
    </row>
    <row r="35" spans="2:14" ht="53.25" customHeight="1">
      <c r="B35" s="101"/>
      <c r="C35" s="222"/>
      <c r="D35" s="222"/>
      <c r="E35" s="222"/>
      <c r="F35" s="222"/>
      <c r="G35" s="222"/>
      <c r="H35" s="102"/>
      <c r="I35" s="98"/>
      <c r="J35" s="99"/>
      <c r="K35" s="99">
        <f t="shared" si="1"/>
        <v>0</v>
      </c>
      <c r="L35" s="103" t="str">
        <f t="shared" si="0"/>
        <v>BAJO</v>
      </c>
    </row>
    <row r="36" spans="2:14" ht="53.25" customHeight="1" thickBot="1">
      <c r="B36" s="104"/>
      <c r="C36" s="245"/>
      <c r="D36" s="245"/>
      <c r="E36" s="245"/>
      <c r="F36" s="245"/>
      <c r="G36" s="245"/>
      <c r="H36" s="105"/>
      <c r="I36" s="106"/>
      <c r="J36" s="107"/>
      <c r="K36" s="107">
        <f t="shared" si="1"/>
        <v>0</v>
      </c>
      <c r="L36" s="108" t="str">
        <f t="shared" si="0"/>
        <v>BAJO</v>
      </c>
    </row>
    <row r="37" spans="2:14" ht="12.75" customHeight="1">
      <c r="B37" s="109"/>
      <c r="C37" s="110"/>
      <c r="D37" s="110"/>
      <c r="E37" s="110"/>
      <c r="F37" s="110"/>
      <c r="G37" s="110"/>
      <c r="H37" s="110"/>
      <c r="I37" s="110"/>
      <c r="J37" s="110"/>
      <c r="K37" s="110"/>
      <c r="L37" s="111"/>
    </row>
    <row r="38" spans="2:14">
      <c r="B38" s="88"/>
      <c r="C38" s="212"/>
      <c r="D38" s="212"/>
      <c r="E38" s="212"/>
      <c r="F38" s="89"/>
      <c r="G38" s="89"/>
      <c r="H38" s="205"/>
      <c r="I38" s="205"/>
      <c r="J38" s="89"/>
      <c r="K38" s="89"/>
      <c r="L38" s="90"/>
    </row>
    <row r="39" spans="2:14" ht="19.5" customHeight="1">
      <c r="B39" s="219" t="s">
        <v>130</v>
      </c>
      <c r="C39" s="203" t="s">
        <v>131</v>
      </c>
      <c r="D39" s="203"/>
      <c r="E39" s="112" t="s">
        <v>132</v>
      </c>
      <c r="F39" s="89"/>
      <c r="G39" s="221" t="s">
        <v>101</v>
      </c>
      <c r="H39" s="113" t="s">
        <v>133</v>
      </c>
      <c r="I39" s="113" t="s">
        <v>132</v>
      </c>
      <c r="J39" s="89"/>
      <c r="K39" s="89"/>
      <c r="L39" s="90"/>
    </row>
    <row r="40" spans="2:14" ht="21" customHeight="1">
      <c r="B40" s="219"/>
      <c r="C40" s="202" t="s">
        <v>134</v>
      </c>
      <c r="D40" s="202"/>
      <c r="E40" s="114">
        <v>1</v>
      </c>
      <c r="F40" s="89"/>
      <c r="G40" s="221"/>
      <c r="H40" s="114" t="s">
        <v>135</v>
      </c>
      <c r="I40" s="115">
        <v>1</v>
      </c>
      <c r="J40" s="89"/>
      <c r="K40" s="89"/>
      <c r="L40" s="90"/>
    </row>
    <row r="41" spans="2:14" ht="15.75" customHeight="1">
      <c r="B41" s="219"/>
      <c r="C41" s="202" t="s">
        <v>136</v>
      </c>
      <c r="D41" s="202"/>
      <c r="E41" s="114">
        <v>2</v>
      </c>
      <c r="F41" s="89"/>
      <c r="G41" s="221"/>
      <c r="H41" s="114" t="s">
        <v>137</v>
      </c>
      <c r="I41" s="115">
        <v>2</v>
      </c>
      <c r="J41" s="89"/>
      <c r="K41" s="89"/>
      <c r="L41" s="90"/>
      <c r="N41" s="5"/>
    </row>
    <row r="42" spans="2:14" ht="24.75" customHeight="1">
      <c r="B42" s="219"/>
      <c r="C42" s="202" t="s">
        <v>138</v>
      </c>
      <c r="D42" s="202"/>
      <c r="E42" s="114">
        <v>3</v>
      </c>
      <c r="F42" s="89"/>
      <c r="G42" s="221"/>
      <c r="H42" s="114" t="s">
        <v>139</v>
      </c>
      <c r="I42" s="115">
        <v>3</v>
      </c>
      <c r="J42" s="89"/>
      <c r="K42" s="89"/>
      <c r="L42" s="90"/>
    </row>
    <row r="43" spans="2:14" ht="18" customHeight="1">
      <c r="B43" s="219"/>
      <c r="C43" s="202" t="s">
        <v>140</v>
      </c>
      <c r="D43" s="202"/>
      <c r="E43" s="114">
        <v>4</v>
      </c>
      <c r="F43" s="89"/>
      <c r="G43" s="221"/>
      <c r="H43" s="114" t="s">
        <v>141</v>
      </c>
      <c r="I43" s="115">
        <v>4</v>
      </c>
      <c r="J43" s="89"/>
      <c r="K43" s="89"/>
      <c r="L43" s="90"/>
    </row>
    <row r="44" spans="2:14" ht="29.25" customHeight="1">
      <c r="B44" s="219"/>
      <c r="C44" s="202" t="s">
        <v>142</v>
      </c>
      <c r="D44" s="202"/>
      <c r="E44" s="114">
        <v>5</v>
      </c>
      <c r="F44" s="89"/>
      <c r="G44" s="221"/>
      <c r="H44" s="114" t="s">
        <v>143</v>
      </c>
      <c r="I44" s="115">
        <v>5</v>
      </c>
      <c r="J44" s="89"/>
      <c r="K44" s="89"/>
      <c r="L44" s="90"/>
    </row>
    <row r="45" spans="2:14" ht="16.5" customHeight="1">
      <c r="B45" s="116"/>
      <c r="C45" s="117"/>
      <c r="D45" s="117"/>
      <c r="E45" s="117"/>
      <c r="F45" s="89"/>
      <c r="G45" s="117"/>
      <c r="H45" s="117"/>
      <c r="I45" s="117"/>
      <c r="J45" s="117"/>
      <c r="K45" s="117"/>
      <c r="L45" s="90"/>
    </row>
    <row r="46" spans="2:14" ht="16.5" customHeight="1">
      <c r="B46" s="116"/>
      <c r="C46" s="205" t="s">
        <v>144</v>
      </c>
      <c r="D46" s="205"/>
      <c r="E46" s="205"/>
      <c r="F46" s="205"/>
      <c r="G46" s="205"/>
      <c r="H46" s="208"/>
      <c r="I46" s="208"/>
      <c r="J46" s="208"/>
      <c r="K46" s="208"/>
      <c r="L46" s="90"/>
    </row>
    <row r="47" spans="2:14" ht="69.75" customHeight="1">
      <c r="B47" s="116"/>
      <c r="C47" s="202" t="s">
        <v>145</v>
      </c>
      <c r="D47" s="202"/>
      <c r="E47" s="202"/>
      <c r="F47" s="114" t="s">
        <v>146</v>
      </c>
      <c r="G47" s="114" t="s">
        <v>147</v>
      </c>
      <c r="H47" s="114" t="s">
        <v>148</v>
      </c>
      <c r="I47" s="202" t="s">
        <v>149</v>
      </c>
      <c r="J47" s="202"/>
      <c r="K47" s="202" t="s">
        <v>150</v>
      </c>
      <c r="L47" s="211"/>
    </row>
    <row r="48" spans="2:14" ht="69.75" customHeight="1">
      <c r="B48" s="116"/>
      <c r="C48" s="202" t="s">
        <v>151</v>
      </c>
      <c r="D48" s="202"/>
      <c r="E48" s="202"/>
      <c r="F48" s="114" t="s">
        <v>152</v>
      </c>
      <c r="G48" s="114" t="s">
        <v>153</v>
      </c>
      <c r="H48" s="114" t="s">
        <v>154</v>
      </c>
      <c r="I48" s="202" t="s">
        <v>155</v>
      </c>
      <c r="J48" s="202"/>
      <c r="K48" s="202" t="s">
        <v>156</v>
      </c>
      <c r="L48" s="211"/>
    </row>
    <row r="49" spans="2:12">
      <c r="B49" s="88"/>
      <c r="C49" s="203" t="s">
        <v>157</v>
      </c>
      <c r="D49" s="203"/>
      <c r="E49" s="203" t="s">
        <v>132</v>
      </c>
      <c r="F49" s="118" t="s">
        <v>135</v>
      </c>
      <c r="G49" s="118" t="s">
        <v>137</v>
      </c>
      <c r="H49" s="119" t="s">
        <v>139</v>
      </c>
      <c r="I49" s="214" t="s">
        <v>141</v>
      </c>
      <c r="J49" s="214"/>
      <c r="K49" s="203" t="s">
        <v>143</v>
      </c>
      <c r="L49" s="209"/>
    </row>
    <row r="50" spans="2:12">
      <c r="B50" s="88"/>
      <c r="C50" s="203"/>
      <c r="D50" s="203"/>
      <c r="E50" s="203"/>
      <c r="F50" s="120">
        <v>1</v>
      </c>
      <c r="G50" s="120">
        <v>2</v>
      </c>
      <c r="H50" s="120">
        <v>3</v>
      </c>
      <c r="I50" s="204">
        <v>4</v>
      </c>
      <c r="J50" s="204"/>
      <c r="K50" s="204">
        <v>5</v>
      </c>
      <c r="L50" s="210"/>
    </row>
    <row r="51" spans="2:12" ht="19.5" customHeight="1">
      <c r="B51" s="88"/>
      <c r="C51" s="202" t="s">
        <v>134</v>
      </c>
      <c r="D51" s="202"/>
      <c r="E51" s="121">
        <v>1</v>
      </c>
      <c r="F51" s="122">
        <v>2</v>
      </c>
      <c r="G51" s="122">
        <v>3</v>
      </c>
      <c r="H51" s="122">
        <v>4</v>
      </c>
      <c r="I51" s="206">
        <v>5</v>
      </c>
      <c r="J51" s="206"/>
      <c r="K51" s="207">
        <v>6</v>
      </c>
      <c r="L51" s="215"/>
    </row>
    <row r="52" spans="2:12" ht="21.75" customHeight="1">
      <c r="B52" s="88"/>
      <c r="C52" s="202" t="s">
        <v>136</v>
      </c>
      <c r="D52" s="202"/>
      <c r="E52" s="121">
        <v>2</v>
      </c>
      <c r="F52" s="122">
        <v>3</v>
      </c>
      <c r="G52" s="122">
        <v>4</v>
      </c>
      <c r="H52" s="123">
        <v>5</v>
      </c>
      <c r="I52" s="207">
        <v>6</v>
      </c>
      <c r="J52" s="207"/>
      <c r="K52" s="216">
        <v>7</v>
      </c>
      <c r="L52" s="217"/>
    </row>
    <row r="53" spans="2:12" ht="26.25" customHeight="1">
      <c r="B53" s="88"/>
      <c r="C53" s="202" t="s">
        <v>138</v>
      </c>
      <c r="D53" s="202"/>
      <c r="E53" s="121">
        <v>3</v>
      </c>
      <c r="F53" s="122">
        <v>4</v>
      </c>
      <c r="G53" s="123">
        <v>5</v>
      </c>
      <c r="H53" s="124">
        <v>6</v>
      </c>
      <c r="I53" s="207">
        <v>7</v>
      </c>
      <c r="J53" s="207"/>
      <c r="K53" s="213">
        <v>8</v>
      </c>
      <c r="L53" s="218"/>
    </row>
    <row r="54" spans="2:12" ht="21" customHeight="1">
      <c r="B54" s="88"/>
      <c r="C54" s="202" t="s">
        <v>140</v>
      </c>
      <c r="D54" s="202"/>
      <c r="E54" s="121">
        <v>4</v>
      </c>
      <c r="F54" s="123">
        <v>5</v>
      </c>
      <c r="G54" s="124">
        <v>6</v>
      </c>
      <c r="H54" s="124">
        <v>7</v>
      </c>
      <c r="I54" s="213">
        <v>8</v>
      </c>
      <c r="J54" s="213"/>
      <c r="K54" s="213">
        <v>9</v>
      </c>
      <c r="L54" s="218"/>
    </row>
    <row r="55" spans="2:12" ht="27" customHeight="1">
      <c r="B55" s="88"/>
      <c r="C55" s="202" t="s">
        <v>142</v>
      </c>
      <c r="D55" s="202"/>
      <c r="E55" s="121">
        <v>5</v>
      </c>
      <c r="F55" s="124">
        <v>6</v>
      </c>
      <c r="G55" s="124">
        <v>7</v>
      </c>
      <c r="H55" s="125">
        <v>8</v>
      </c>
      <c r="I55" s="213">
        <v>9</v>
      </c>
      <c r="J55" s="213"/>
      <c r="K55" s="213">
        <v>10</v>
      </c>
      <c r="L55" s="218"/>
    </row>
    <row r="56" spans="2:12">
      <c r="B56" s="88"/>
      <c r="C56" s="89"/>
      <c r="D56" s="89"/>
      <c r="E56" s="89"/>
      <c r="F56" s="89"/>
      <c r="G56" s="89"/>
      <c r="H56" s="89"/>
      <c r="I56" s="89"/>
      <c r="J56" s="89"/>
      <c r="K56" s="89"/>
      <c r="L56" s="90"/>
    </row>
    <row r="57" spans="2:12" ht="19.5" customHeight="1">
      <c r="B57" s="88"/>
      <c r="C57" s="89"/>
      <c r="D57" s="89"/>
      <c r="E57" s="89"/>
      <c r="F57" s="89"/>
      <c r="G57" s="205" t="s">
        <v>158</v>
      </c>
      <c r="H57" s="205"/>
      <c r="I57" s="89"/>
      <c r="J57" s="89"/>
      <c r="K57" s="89"/>
      <c r="L57" s="90"/>
    </row>
    <row r="58" spans="2:12" ht="18" customHeight="1">
      <c r="B58" s="88"/>
      <c r="C58" s="89"/>
      <c r="D58" s="89"/>
      <c r="E58" s="89"/>
      <c r="F58" s="89"/>
      <c r="G58" s="118" t="s">
        <v>144</v>
      </c>
      <c r="H58" s="126" t="s">
        <v>157</v>
      </c>
      <c r="I58" s="89"/>
      <c r="J58" s="89"/>
      <c r="K58" s="89"/>
      <c r="L58" s="90"/>
    </row>
    <row r="59" spans="2:12" ht="18" customHeight="1">
      <c r="B59" s="88"/>
      <c r="C59" s="89"/>
      <c r="D59" s="89"/>
      <c r="E59" s="89"/>
      <c r="F59" s="89"/>
      <c r="G59" s="125" t="s">
        <v>159</v>
      </c>
      <c r="H59" s="127" t="s">
        <v>160</v>
      </c>
      <c r="I59" s="89"/>
      <c r="J59" s="89"/>
      <c r="K59" s="89"/>
      <c r="L59" s="90"/>
    </row>
    <row r="60" spans="2:12" ht="18" customHeight="1">
      <c r="B60" s="88"/>
      <c r="C60" s="89"/>
      <c r="D60" s="89"/>
      <c r="E60" s="89"/>
      <c r="F60" s="89"/>
      <c r="G60" s="124" t="s">
        <v>161</v>
      </c>
      <c r="H60" s="127" t="s">
        <v>162</v>
      </c>
      <c r="I60" s="89"/>
      <c r="J60" s="89"/>
      <c r="K60" s="89"/>
      <c r="L60" s="90"/>
    </row>
    <row r="61" spans="2:12" ht="18" customHeight="1">
      <c r="B61" s="88"/>
      <c r="C61" s="89"/>
      <c r="D61" s="89"/>
      <c r="E61" s="89"/>
      <c r="F61" s="89"/>
      <c r="G61" s="123">
        <v>5</v>
      </c>
      <c r="H61" s="127" t="s">
        <v>163</v>
      </c>
      <c r="I61" s="89"/>
      <c r="J61" s="89"/>
      <c r="K61" s="89"/>
      <c r="L61" s="90"/>
    </row>
    <row r="62" spans="2:12" ht="18" customHeight="1">
      <c r="B62" s="88"/>
      <c r="C62" s="89"/>
      <c r="D62" s="89"/>
      <c r="E62" s="89"/>
      <c r="F62" s="89"/>
      <c r="G62" s="122" t="s">
        <v>164</v>
      </c>
      <c r="H62" s="127" t="s">
        <v>165</v>
      </c>
      <c r="I62" s="89"/>
      <c r="J62" s="89"/>
      <c r="K62" s="89"/>
      <c r="L62" s="90"/>
    </row>
    <row r="63" spans="2:12" ht="13.5" thickBot="1">
      <c r="B63" s="91"/>
      <c r="C63" s="92"/>
      <c r="D63" s="92"/>
      <c r="E63" s="92"/>
      <c r="F63" s="92"/>
      <c r="G63" s="92"/>
      <c r="H63" s="92"/>
      <c r="I63" s="92"/>
      <c r="J63" s="92"/>
      <c r="K63" s="92"/>
      <c r="L63" s="93"/>
    </row>
    <row r="67" spans="2:2" hidden="1">
      <c r="B67" s="7" t="s">
        <v>96</v>
      </c>
    </row>
    <row r="68" spans="2:2" hidden="1">
      <c r="B68" s="7" t="s">
        <v>166</v>
      </c>
    </row>
  </sheetData>
  <mergeCells count="68">
    <mergeCell ref="C36:G36"/>
    <mergeCell ref="C32:G32"/>
    <mergeCell ref="C23:G23"/>
    <mergeCell ref="C24:G24"/>
    <mergeCell ref="C31:G31"/>
    <mergeCell ref="C27:G27"/>
    <mergeCell ref="C28:G28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5:G25"/>
    <mergeCell ref="C26:G26"/>
    <mergeCell ref="C29:G29"/>
    <mergeCell ref="C30:G30"/>
    <mergeCell ref="C22:G22"/>
    <mergeCell ref="C33:G33"/>
    <mergeCell ref="C34:G34"/>
    <mergeCell ref="C35:G35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8:K36">
    <cfRule type="expression" dxfId="30" priority="7" stopIfTrue="1">
      <formula>"""bajo"""</formula>
    </cfRule>
  </conditionalFormatting>
  <conditionalFormatting sqref="L17:L36">
    <cfRule type="cellIs" dxfId="29" priority="2" stopIfTrue="1" operator="equal">
      <formula>"EXTREMO"</formula>
    </cfRule>
    <cfRule type="cellIs" dxfId="28" priority="3" stopIfTrue="1" operator="equal">
      <formula>"ALTO"</formula>
    </cfRule>
    <cfRule type="cellIs" dxfId="27" priority="4" stopIfTrue="1" operator="equal">
      <formula>"MEDIO"</formula>
    </cfRule>
    <cfRule type="cellIs" dxfId="26" priority="5" stopIfTrue="1" operator="equal">
      <formula>"BAJO"</formula>
    </cfRule>
  </conditionalFormatting>
  <conditionalFormatting sqref="J17:K17">
    <cfRule type="expression" dxfId="25" priority="1" stopIfTrue="1">
      <formula>"""bajo"""</formula>
    </cfRule>
  </conditionalFormatting>
  <dataValidations count="22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INDIRECT($B$24)</formula1>
    </dataValidation>
    <dataValidation type="list" allowBlank="1" showInputMessage="1" showErrorMessage="1" sqref="C24:G24" xr:uid="{00000000-0002-0000-0200-00000B000000}">
      <formula1>INDIRECT($B$26)</formula1>
    </dataValidation>
    <dataValidation type="list" allowBlank="1" showInputMessage="1" showErrorMessage="1" sqref="C25:G25" xr:uid="{00000000-0002-0000-0200-00000C000000}">
      <formula1>INDIRECT($B$27)</formula1>
    </dataValidation>
    <dataValidation type="list" allowBlank="1" showInputMessage="1" showErrorMessage="1" sqref="C26:G26" xr:uid="{00000000-0002-0000-0200-00000D000000}">
      <formula1>INDIRECT($B$28)</formula1>
    </dataValidation>
    <dataValidation type="list" allowBlank="1" showInputMessage="1" showErrorMessage="1" sqref="C29:G29" xr:uid="{00000000-0002-0000-0200-00000E000000}">
      <formula1>INDIRECT($B$29)</formula1>
    </dataValidation>
    <dataValidation type="list" allowBlank="1" showInputMessage="1" showErrorMessage="1" sqref="C30:G30" xr:uid="{00000000-0002-0000-0200-00000F000000}">
      <formula1>INDIRECT($B$30)</formula1>
    </dataValidation>
    <dataValidation type="list" allowBlank="1" showInputMessage="1" showErrorMessage="1" sqref="C31:G31" xr:uid="{00000000-0002-0000-0200-000010000000}">
      <formula1>INDIRECT($B$31)</formula1>
    </dataValidation>
    <dataValidation type="list" allowBlank="1" showInputMessage="1" showErrorMessage="1" sqref="C32:G32" xr:uid="{00000000-0002-0000-0200-000011000000}">
      <formula1>INDIRECT($B$32)</formula1>
    </dataValidation>
    <dataValidation type="list" allowBlank="1" showInputMessage="1" showErrorMessage="1" sqref="C33:G33" xr:uid="{00000000-0002-0000-0200-000012000000}">
      <formula1>INDIRECT($B$33)</formula1>
    </dataValidation>
    <dataValidation type="list" allowBlank="1" showInputMessage="1" showErrorMessage="1" sqref="C34:G34" xr:uid="{00000000-0002-0000-0200-000013000000}">
      <formula1>INDIRECT($B$34)</formula1>
    </dataValidation>
    <dataValidation type="list" allowBlank="1" showInputMessage="1" showErrorMessage="1" sqref="C35:G35" xr:uid="{00000000-0002-0000-0200-000014000000}">
      <formula1>INDIRECT($B$35)</formula1>
    </dataValidation>
    <dataValidation type="list" allowBlank="1" showInputMessage="1" showErrorMessage="1" sqref="C36:G36" xr:uid="{00000000-0002-0000-0200-000015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75"/>
  <sheetViews>
    <sheetView showGridLines="0" topLeftCell="F36" zoomScale="70" zoomScaleNormal="70" zoomScalePageLayoutView="70" workbookViewId="0">
      <selection activeCell="S37" sqref="S37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20.28515625" customWidth="1"/>
    <col min="8" max="8" width="17.28515625" customWidth="1"/>
    <col min="9" max="9" width="15.85546875" customWidth="1"/>
    <col min="10" max="10" width="9.42578125" customWidth="1"/>
    <col min="11" max="12" width="14" customWidth="1"/>
    <col min="13" max="13" width="17.140625" customWidth="1"/>
    <col min="14" max="17" width="14" customWidth="1"/>
    <col min="18" max="18" width="20.85546875" style="4" customWidth="1"/>
  </cols>
  <sheetData>
    <row r="2" spans="2:26" ht="48.75" customHeight="1">
      <c r="B2" s="186"/>
      <c r="C2" s="174" t="s">
        <v>16</v>
      </c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6"/>
      <c r="Q2" s="238" t="s">
        <v>1</v>
      </c>
      <c r="R2" s="239"/>
    </row>
    <row r="3" spans="2:26" ht="30" customHeight="1">
      <c r="B3" s="186"/>
      <c r="C3" s="177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9"/>
      <c r="Q3" s="240"/>
      <c r="R3" s="241"/>
    </row>
    <row r="4" spans="2:26" ht="39.75" customHeight="1">
      <c r="B4" s="186"/>
      <c r="C4" s="180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242"/>
      <c r="R4" s="243"/>
    </row>
    <row r="5" spans="2:26" ht="13.5" thickBot="1"/>
    <row r="6" spans="2:26" ht="78.75" customHeight="1" thickBot="1">
      <c r="B6" s="282" t="str">
        <f>+EVALUACION!B6</f>
        <v>Objeto Contractual: “CONTRATAR LA PRESTACIÓN DE SERVICIOS DE ASISTENCIA Y ACOMPAÑAMIENTO TÉCNICO PARA LA IMPLEMENTACIÓN DE PROCESOS CIUDADANOS DE EDUCACIÓN AMBIENTAL (PROCEDA), FORTALECIMIENTO DE PROYECTOS DE AGRICULTURA URBANA Y PERIURBANA, Y DESARROLLO DE ACCIONES PEDAGÓGICAS SOBRE SEPARACIÓN EN LA FUENTE Y RECICLAJE, MEDIANTE PROCESOS DE FORMACIÓN TEÓRICO-PRÁCTICOS, ENTREGA DE INSUMOS, ASISTENCIA TÉCNICA ESPECIALIZADA, FORTALECIMIENTO ORGANIZACIONAL, CAMPAÑAS COMUNICATIVAS Y GENERACIÓN DE CAPACIDADES SOSTENIBLES PARA EL MANEJO AMBIENTAL DEL TERRITORIO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4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85" t="s">
        <v>19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286"/>
      <c r="R7" s="287"/>
    </row>
    <row r="8" spans="2:26" ht="15.75">
      <c r="B8" s="339" t="s">
        <v>167</v>
      </c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</row>
    <row r="9" spans="2:26" ht="34.5" customHeight="1">
      <c r="B9" s="291" t="s">
        <v>168</v>
      </c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  <c r="Q9" s="292"/>
      <c r="R9" s="292"/>
    </row>
    <row r="10" spans="2:26" ht="15.75">
      <c r="B10" s="339" t="s">
        <v>169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</row>
    <row r="11" spans="2:26">
      <c r="B11" s="88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>
      <c r="B15" s="128" t="s">
        <v>97</v>
      </c>
      <c r="C15" s="290" t="s">
        <v>98</v>
      </c>
      <c r="D15" s="290"/>
      <c r="E15" s="290"/>
      <c r="F15" s="290"/>
      <c r="G15" s="244" t="s">
        <v>170</v>
      </c>
      <c r="H15" s="244"/>
      <c r="I15" s="95" t="s">
        <v>100</v>
      </c>
      <c r="J15" s="95" t="s">
        <v>101</v>
      </c>
      <c r="K15" s="95" t="s">
        <v>102</v>
      </c>
      <c r="L15" s="95" t="s">
        <v>103</v>
      </c>
      <c r="M15" s="95" t="s">
        <v>171</v>
      </c>
      <c r="N15" s="95" t="s">
        <v>172</v>
      </c>
      <c r="O15" s="95" t="s">
        <v>173</v>
      </c>
      <c r="P15" s="95" t="s">
        <v>174</v>
      </c>
      <c r="Q15" s="95" t="s">
        <v>175</v>
      </c>
      <c r="R15" s="11" t="s">
        <v>176</v>
      </c>
    </row>
    <row r="16" spans="2:26" s="26" customFormat="1" ht="90" customHeight="1">
      <c r="B16" s="129" t="str">
        <f>+EVALUACION!B17</f>
        <v>PLANEACIÓN</v>
      </c>
      <c r="C16" s="289" t="str">
        <f>+EVALUACION!C17</f>
        <v>Que  se presenten errores  en la estructura de las condiciones contractuales representadas en estudios previos y anexo técnico, así como los demás documentos del  presente proceso.</v>
      </c>
      <c r="D16" s="289"/>
      <c r="E16" s="289"/>
      <c r="F16" s="289"/>
      <c r="G16" s="288" t="s">
        <v>177</v>
      </c>
      <c r="H16" s="288"/>
      <c r="I16" s="130">
        <f>+EVALUACION!I17</f>
        <v>1</v>
      </c>
      <c r="J16" s="130">
        <f>+EVALUACION!J17</f>
        <v>5</v>
      </c>
      <c r="K16" s="130">
        <f>+I16+J16</f>
        <v>6</v>
      </c>
      <c r="L16" s="130" t="str">
        <f>IF(K16&lt;=4,"BAJO",IF(K16=5,"MEDIO",IF(K16=6,"ALTO",IF(K16=7,"ALTO","EXTREMO"))))</f>
        <v>ALTO</v>
      </c>
      <c r="M16" s="130" t="s">
        <v>178</v>
      </c>
      <c r="N16" s="131" t="s">
        <v>179</v>
      </c>
      <c r="O16" s="131" t="s">
        <v>180</v>
      </c>
      <c r="P16" s="131" t="s">
        <v>181</v>
      </c>
      <c r="Q16" s="131" t="s">
        <v>182</v>
      </c>
      <c r="R16" s="40" t="s">
        <v>183</v>
      </c>
    </row>
    <row r="17" spans="2:18" s="26" customFormat="1" ht="83.25" customHeight="1">
      <c r="B17" s="132" t="str">
        <f>+EVALUACION!B18</f>
        <v>PLANEACIÓN</v>
      </c>
      <c r="C17" s="246" t="str">
        <f>+EVALUACION!C18</f>
        <v>Contigencias para el contratista debido a la no entrega de las áreas ha  intervenir en campo.</v>
      </c>
      <c r="D17" s="246"/>
      <c r="E17" s="246"/>
      <c r="F17" s="246"/>
      <c r="G17" s="202" t="s">
        <v>184</v>
      </c>
      <c r="H17" s="202"/>
      <c r="I17" s="138">
        <f>+EVALUACION!I18</f>
        <v>1</v>
      </c>
      <c r="J17" s="98">
        <f>+EVALUACION!J18</f>
        <v>4</v>
      </c>
      <c r="K17" s="98">
        <f>+I17+J17</f>
        <v>5</v>
      </c>
      <c r="L17" s="98" t="str">
        <f>IF(K17&lt;=4,"BAJO",IF(K17=5,"MEDIO",IF(K17=6,"ALTO",IF(K17=7,"ALTO","EXTREMO"))))</f>
        <v>MEDIO</v>
      </c>
      <c r="M17" s="98" t="s">
        <v>178</v>
      </c>
      <c r="N17" s="133" t="s">
        <v>185</v>
      </c>
      <c r="O17" s="133" t="s">
        <v>186</v>
      </c>
      <c r="P17" s="133" t="s">
        <v>187</v>
      </c>
      <c r="Q17" s="133" t="s">
        <v>188</v>
      </c>
      <c r="R17" s="41" t="s">
        <v>189</v>
      </c>
    </row>
    <row r="18" spans="2:18" s="26" customFormat="1" ht="57.75" customHeight="1">
      <c r="B18" s="132" t="str">
        <f>+EVALUACION!B19</f>
        <v>SELECCIÓN</v>
      </c>
      <c r="C18" s="246" t="str">
        <f>+EVALUACION!C19</f>
        <v>Que el proponente no tuviese capacidad técnica, adminsitrativa y/o financiera para cumplir el objeto contractual.</v>
      </c>
      <c r="D18" s="246"/>
      <c r="E18" s="246"/>
      <c r="F18" s="246"/>
      <c r="G18" s="202" t="s">
        <v>190</v>
      </c>
      <c r="H18" s="202"/>
      <c r="I18" s="98">
        <f>+EVALUACION!I19</f>
        <v>1</v>
      </c>
      <c r="J18" s="98">
        <f>+EVALUACION!J19</f>
        <v>4</v>
      </c>
      <c r="K18" s="98">
        <f t="shared" ref="K18:K29" si="0">+I18+J18</f>
        <v>5</v>
      </c>
      <c r="L18" s="98" t="str">
        <f t="shared" ref="L18:L35" si="1">IF(K18&lt;=4,"BAJO",IF(K18=5,"MEDIO",IF(K18=6,"ALTO",IF(K18=7,"ALTO","EXTREMO"))))</f>
        <v>MEDIO</v>
      </c>
      <c r="M18" s="145" t="s">
        <v>178</v>
      </c>
      <c r="N18" s="131" t="s">
        <v>179</v>
      </c>
      <c r="O18" s="133" t="s">
        <v>191</v>
      </c>
      <c r="P18" s="133" t="s">
        <v>192</v>
      </c>
      <c r="Q18" s="133" t="s">
        <v>193</v>
      </c>
      <c r="R18" s="41" t="s">
        <v>194</v>
      </c>
    </row>
    <row r="19" spans="2:18" s="26" customFormat="1" ht="57.75" customHeight="1">
      <c r="B19" s="132" t="str">
        <f>+EVALUACION!B20</f>
        <v>SELECCIÓN</v>
      </c>
      <c r="C19" s="246" t="str">
        <f>+EVALUACION!C20</f>
        <v xml:space="preserve">No presentación de proponentes </v>
      </c>
      <c r="D19" s="246"/>
      <c r="E19" s="246"/>
      <c r="F19" s="246"/>
      <c r="G19" s="202" t="s">
        <v>195</v>
      </c>
      <c r="H19" s="202"/>
      <c r="I19" s="98">
        <f>+EVALUACION!I20</f>
        <v>1</v>
      </c>
      <c r="J19" s="98">
        <f>+EVALUACION!J20</f>
        <v>4</v>
      </c>
      <c r="K19" s="98">
        <f t="shared" si="0"/>
        <v>5</v>
      </c>
      <c r="L19" s="98" t="str">
        <f t="shared" si="1"/>
        <v>MEDIO</v>
      </c>
      <c r="M19" s="98" t="s">
        <v>178</v>
      </c>
      <c r="N19" s="133" t="s">
        <v>179</v>
      </c>
      <c r="O19" s="146" t="s">
        <v>196</v>
      </c>
      <c r="P19" s="133" t="s">
        <v>197</v>
      </c>
      <c r="Q19" s="146" t="s">
        <v>198</v>
      </c>
      <c r="R19" s="40" t="s">
        <v>183</v>
      </c>
    </row>
    <row r="20" spans="2:18" s="26" customFormat="1" ht="81" customHeight="1">
      <c r="B20" s="132" t="str">
        <f>+EVALUACION!B21</f>
        <v>EJECUCIÓN</v>
      </c>
      <c r="C20" s="246" t="str">
        <f>+EVALUACION!C21</f>
        <v>Contigencias por el contratista en la entrega de las áreas intervenidas en campo.</v>
      </c>
      <c r="D20" s="246"/>
      <c r="E20" s="246"/>
      <c r="F20" s="246"/>
      <c r="G20" s="202" t="s">
        <v>199</v>
      </c>
      <c r="H20" s="202"/>
      <c r="I20" s="98">
        <f>+EVALUACION!I21</f>
        <v>2</v>
      </c>
      <c r="J20" s="98">
        <f>+EVALUACION!J21</f>
        <v>2</v>
      </c>
      <c r="K20" s="98">
        <f t="shared" si="0"/>
        <v>4</v>
      </c>
      <c r="L20" s="98" t="str">
        <f t="shared" si="1"/>
        <v>BAJO</v>
      </c>
      <c r="M20" s="98" t="s">
        <v>178</v>
      </c>
      <c r="N20" s="133" t="s">
        <v>200</v>
      </c>
      <c r="O20" s="146" t="s">
        <v>201</v>
      </c>
      <c r="P20" s="146" t="s">
        <v>202</v>
      </c>
      <c r="Q20" s="146" t="s">
        <v>203</v>
      </c>
      <c r="R20" s="147" t="s">
        <v>204</v>
      </c>
    </row>
    <row r="21" spans="2:18" s="26" customFormat="1" ht="57.75" customHeight="1">
      <c r="B21" s="132" t="str">
        <f>+EVALUACION!B22</f>
        <v>EJECUCIÓN</v>
      </c>
      <c r="C21" s="246" t="str">
        <f>+EVALUACION!C22</f>
        <v>Retrasos en las intervenciones por labores que dependen de terceros</v>
      </c>
      <c r="D21" s="246"/>
      <c r="E21" s="246"/>
      <c r="F21" s="246"/>
      <c r="G21" s="202" t="s">
        <v>205</v>
      </c>
      <c r="H21" s="202"/>
      <c r="I21" s="98">
        <f>+EVALUACION!I22</f>
        <v>3</v>
      </c>
      <c r="J21" s="98">
        <f>+EVALUACION!J22</f>
        <v>2</v>
      </c>
      <c r="K21" s="98">
        <f t="shared" si="0"/>
        <v>5</v>
      </c>
      <c r="L21" s="98" t="str">
        <f t="shared" si="1"/>
        <v>MEDIO</v>
      </c>
      <c r="M21" s="98" t="s">
        <v>178</v>
      </c>
      <c r="N21" s="133" t="s">
        <v>185</v>
      </c>
      <c r="O21" s="146" t="s">
        <v>206</v>
      </c>
      <c r="P21" s="133" t="s">
        <v>207</v>
      </c>
      <c r="Q21" s="146" t="s">
        <v>208</v>
      </c>
      <c r="R21" s="147" t="s">
        <v>209</v>
      </c>
    </row>
    <row r="22" spans="2:18" s="26" customFormat="1" ht="91.5" customHeight="1">
      <c r="B22" s="132" t="str">
        <f>+EVALUACION!B23</f>
        <v>EJECUCIÓN</v>
      </c>
      <c r="C22" s="246" t="str">
        <f>+EVALUACION!C23</f>
        <v xml:space="preserve">Imposibilidad de la intervención por factores sociales, intervención o resistencia de la comunidad. </v>
      </c>
      <c r="D22" s="246"/>
      <c r="E22" s="246"/>
      <c r="F22" s="246"/>
      <c r="G22" s="202" t="s">
        <v>210</v>
      </c>
      <c r="H22" s="202"/>
      <c r="I22" s="98">
        <f>+EVALUACION!I23</f>
        <v>1</v>
      </c>
      <c r="J22" s="98">
        <f>+EVALUACION!J23</f>
        <v>1</v>
      </c>
      <c r="K22" s="98">
        <f t="shared" si="0"/>
        <v>2</v>
      </c>
      <c r="L22" s="98" t="str">
        <f t="shared" si="1"/>
        <v>BAJO</v>
      </c>
      <c r="M22" s="98" t="s">
        <v>178</v>
      </c>
      <c r="N22" s="133" t="s">
        <v>185</v>
      </c>
      <c r="O22" s="146" t="s">
        <v>206</v>
      </c>
      <c r="P22" s="133" t="s">
        <v>207</v>
      </c>
      <c r="Q22" s="146" t="s">
        <v>208</v>
      </c>
      <c r="R22" s="147" t="s">
        <v>209</v>
      </c>
    </row>
    <row r="23" spans="2:18" s="26" customFormat="1" ht="57.75" customHeight="1">
      <c r="B23" s="132" t="str">
        <f>+EVALUACION!B24</f>
        <v>EJECUCIÓN</v>
      </c>
      <c r="C23" s="246" t="str">
        <f>+EVALUACION!C24</f>
        <v xml:space="preserve">Afectaciones a la integridad o salud física de los operacios o terceros en el desarrollo de las obras o labores. </v>
      </c>
      <c r="D23" s="246"/>
      <c r="E23" s="246"/>
      <c r="F23" s="246"/>
      <c r="G23" s="202" t="s">
        <v>211</v>
      </c>
      <c r="H23" s="202"/>
      <c r="I23" s="98">
        <f>+EVALUACION!I24</f>
        <v>1</v>
      </c>
      <c r="J23" s="98">
        <f>+EVALUACION!J24</f>
        <v>3</v>
      </c>
      <c r="K23" s="98">
        <f t="shared" si="0"/>
        <v>4</v>
      </c>
      <c r="L23" s="98" t="str">
        <f t="shared" si="1"/>
        <v>BAJO</v>
      </c>
      <c r="M23" s="98" t="s">
        <v>178</v>
      </c>
      <c r="N23" s="133" t="s">
        <v>185</v>
      </c>
      <c r="O23" s="146" t="s">
        <v>206</v>
      </c>
      <c r="P23" s="133" t="s">
        <v>207</v>
      </c>
      <c r="Q23" s="146" t="s">
        <v>208</v>
      </c>
      <c r="R23" s="147" t="s">
        <v>212</v>
      </c>
    </row>
    <row r="24" spans="2:18" s="26" customFormat="1" ht="57.75" customHeight="1">
      <c r="B24" s="132" t="str">
        <f>+EVALUACION!B25</f>
        <v>EJECUCIÓN</v>
      </c>
      <c r="C24" s="246" t="str">
        <f>+EVALUACION!C25</f>
        <v>Demora en la radicación oportuna de los informes por parte del contratista</v>
      </c>
      <c r="D24" s="246"/>
      <c r="E24" s="246"/>
      <c r="F24" s="246"/>
      <c r="G24" s="202" t="s">
        <v>213</v>
      </c>
      <c r="H24" s="202"/>
      <c r="I24" s="98">
        <f>+EVALUACION!I25</f>
        <v>4</v>
      </c>
      <c r="J24" s="98">
        <f>+EVALUACION!J25</f>
        <v>2</v>
      </c>
      <c r="K24" s="98">
        <f t="shared" si="0"/>
        <v>6</v>
      </c>
      <c r="L24" s="98" t="str">
        <f t="shared" si="1"/>
        <v>ALTO</v>
      </c>
      <c r="M24" s="98" t="s">
        <v>178</v>
      </c>
      <c r="N24" s="133" t="s">
        <v>185</v>
      </c>
      <c r="O24" s="146" t="s">
        <v>206</v>
      </c>
      <c r="P24" s="133" t="s">
        <v>207</v>
      </c>
      <c r="Q24" s="146" t="s">
        <v>208</v>
      </c>
      <c r="R24" s="147" t="s">
        <v>209</v>
      </c>
    </row>
    <row r="25" spans="2:18" s="26" customFormat="1" ht="57.75" customHeight="1">
      <c r="B25" s="132" t="s">
        <v>214</v>
      </c>
      <c r="C25" s="246" t="str">
        <f>+EVALUACION!C26</f>
        <v>Fluctuación de los precios de los insumos y combustibles, desabasteciomiento de materia prima y especulación de precios.</v>
      </c>
      <c r="D25" s="246"/>
      <c r="E25" s="246"/>
      <c r="F25" s="246"/>
      <c r="G25" s="202" t="s">
        <v>215</v>
      </c>
      <c r="H25" s="202"/>
      <c r="I25" s="98">
        <f>+EVALUACION!I26</f>
        <v>1</v>
      </c>
      <c r="J25" s="98">
        <f>+EVALUACION!J26</f>
        <v>2</v>
      </c>
      <c r="K25" s="98">
        <f t="shared" si="0"/>
        <v>3</v>
      </c>
      <c r="L25" s="98" t="str">
        <f t="shared" si="1"/>
        <v>BAJO</v>
      </c>
      <c r="M25" s="98" t="s">
        <v>178</v>
      </c>
      <c r="N25" s="133" t="s">
        <v>200</v>
      </c>
      <c r="O25" s="146" t="s">
        <v>206</v>
      </c>
      <c r="P25" s="133" t="s">
        <v>207</v>
      </c>
      <c r="Q25" s="146" t="s">
        <v>208</v>
      </c>
      <c r="R25" s="147" t="s">
        <v>209</v>
      </c>
    </row>
    <row r="26" spans="2:18" s="26" customFormat="1" ht="57.75" hidden="1" customHeight="1">
      <c r="B26" s="132" t="str">
        <f>+EVALUACION!B27</f>
        <v>EJECUCIÓN</v>
      </c>
      <c r="C26" s="246"/>
      <c r="D26" s="246"/>
      <c r="E26" s="246"/>
      <c r="F26" s="246"/>
      <c r="G26" s="202"/>
      <c r="H26" s="202"/>
      <c r="I26" s="98">
        <f>+EVALUACION!I27</f>
        <v>1</v>
      </c>
      <c r="J26" s="98">
        <f>+EVALUACION!J27</f>
        <v>4</v>
      </c>
      <c r="K26" s="98">
        <f t="shared" si="0"/>
        <v>5</v>
      </c>
      <c r="L26" s="98" t="str">
        <f t="shared" si="1"/>
        <v>MEDIO</v>
      </c>
      <c r="M26" s="98"/>
      <c r="N26" s="133"/>
      <c r="O26" s="133"/>
      <c r="P26" s="133"/>
      <c r="Q26" s="133"/>
      <c r="R26" s="41"/>
    </row>
    <row r="27" spans="2:18" s="26" customFormat="1" ht="57.75" hidden="1" customHeight="1">
      <c r="B27" s="132" t="str">
        <f>+EVALUACION!B28</f>
        <v>EJECUCIÓN</v>
      </c>
      <c r="C27" s="246"/>
      <c r="D27" s="246"/>
      <c r="E27" s="246"/>
      <c r="F27" s="246"/>
      <c r="G27" s="202"/>
      <c r="H27" s="202"/>
      <c r="I27" s="98">
        <f>+EVALUACION!I28</f>
        <v>1</v>
      </c>
      <c r="J27" s="98">
        <f>+EVALUACION!J28</f>
        <v>3</v>
      </c>
      <c r="K27" s="98">
        <f t="shared" si="0"/>
        <v>4</v>
      </c>
      <c r="L27" s="98" t="str">
        <f t="shared" si="1"/>
        <v>BAJO</v>
      </c>
      <c r="M27" s="98"/>
      <c r="N27" s="133"/>
      <c r="O27" s="133"/>
      <c r="P27" s="133"/>
      <c r="Q27" s="133"/>
      <c r="R27" s="41"/>
    </row>
    <row r="28" spans="2:18" s="26" customFormat="1" ht="57.75" hidden="1" customHeight="1">
      <c r="B28" s="132" t="str">
        <f>+EVALUACION!B29</f>
        <v>EJECUCIÓN</v>
      </c>
      <c r="C28" s="246" t="str">
        <f>+EVALUACION!C29</f>
        <v xml:space="preserve">Presencia de plagas y enfermedades en el material vegetal vivo
</v>
      </c>
      <c r="D28" s="246"/>
      <c r="E28" s="246"/>
      <c r="F28" s="246"/>
      <c r="G28" s="202"/>
      <c r="H28" s="202"/>
      <c r="I28" s="98">
        <f>+EVALUACION!I29</f>
        <v>1</v>
      </c>
      <c r="J28" s="98">
        <f>+EVALUACION!J29</f>
        <v>2</v>
      </c>
      <c r="K28" s="98">
        <f t="shared" si="0"/>
        <v>3</v>
      </c>
      <c r="L28" s="98" t="str">
        <f t="shared" si="1"/>
        <v>BAJO</v>
      </c>
      <c r="M28" s="98"/>
      <c r="N28" s="133"/>
      <c r="O28" s="133"/>
      <c r="P28" s="133"/>
      <c r="Q28" s="133"/>
      <c r="R28" s="41"/>
    </row>
    <row r="29" spans="2:18" s="26" customFormat="1" ht="57.75" hidden="1" customHeight="1">
      <c r="B29" s="132">
        <f>+EVALUACION!B30</f>
        <v>0</v>
      </c>
      <c r="C29" s="246">
        <f>+EVALUACION!C30</f>
        <v>0</v>
      </c>
      <c r="D29" s="246"/>
      <c r="E29" s="246"/>
      <c r="F29" s="246"/>
      <c r="G29" s="202"/>
      <c r="H29" s="202"/>
      <c r="I29" s="98">
        <f>+EVALUACION!I30</f>
        <v>0</v>
      </c>
      <c r="J29" s="98">
        <f>+EVALUACION!J30</f>
        <v>0</v>
      </c>
      <c r="K29" s="98">
        <f t="shared" si="0"/>
        <v>0</v>
      </c>
      <c r="L29" s="98" t="str">
        <f t="shared" si="1"/>
        <v>BAJO</v>
      </c>
      <c r="M29" s="98"/>
      <c r="N29" s="133"/>
      <c r="O29" s="133"/>
      <c r="P29" s="133"/>
      <c r="Q29" s="133"/>
      <c r="R29" s="41"/>
    </row>
    <row r="30" spans="2:18" s="26" customFormat="1" ht="57.75" hidden="1" customHeight="1">
      <c r="B30" s="132">
        <f>+EVALUACION!B31</f>
        <v>0</v>
      </c>
      <c r="C30" s="246">
        <f>+EVALUACION!C31</f>
        <v>0</v>
      </c>
      <c r="D30" s="246"/>
      <c r="E30" s="246"/>
      <c r="F30" s="246"/>
      <c r="G30" s="202"/>
      <c r="H30" s="202"/>
      <c r="I30" s="98">
        <f>+EVALUACION!I31</f>
        <v>0</v>
      </c>
      <c r="J30" s="98">
        <f>+EVALUACION!J31</f>
        <v>0</v>
      </c>
      <c r="K30" s="98">
        <f t="shared" ref="K30:K38" si="2">+I30+J30</f>
        <v>0</v>
      </c>
      <c r="L30" s="98" t="str">
        <f t="shared" si="1"/>
        <v>BAJO</v>
      </c>
      <c r="M30" s="98"/>
      <c r="N30" s="133"/>
      <c r="O30" s="133"/>
      <c r="P30" s="133"/>
      <c r="Q30" s="133"/>
      <c r="R30" s="41"/>
    </row>
    <row r="31" spans="2:18" s="26" customFormat="1" ht="57.75" hidden="1" customHeight="1">
      <c r="B31" s="132">
        <f>+EVALUACION!B32</f>
        <v>0</v>
      </c>
      <c r="C31" s="246">
        <f>+EVALUACION!C32</f>
        <v>0</v>
      </c>
      <c r="D31" s="246"/>
      <c r="E31" s="246"/>
      <c r="F31" s="246"/>
      <c r="G31" s="202"/>
      <c r="H31" s="202"/>
      <c r="I31" s="98">
        <f>+EVALUACION!I32</f>
        <v>0</v>
      </c>
      <c r="J31" s="98">
        <f>+EVALUACION!J32</f>
        <v>0</v>
      </c>
      <c r="K31" s="98">
        <f t="shared" si="2"/>
        <v>0</v>
      </c>
      <c r="L31" s="98" t="str">
        <f t="shared" si="1"/>
        <v>BAJO</v>
      </c>
      <c r="M31" s="98"/>
      <c r="N31" s="133"/>
      <c r="O31" s="133"/>
      <c r="P31" s="133"/>
      <c r="Q31" s="133"/>
      <c r="R31" s="41"/>
    </row>
    <row r="32" spans="2:18" s="26" customFormat="1" ht="57.75" hidden="1" customHeight="1">
      <c r="B32" s="132">
        <f>+EVALUACION!B33</f>
        <v>0</v>
      </c>
      <c r="C32" s="246">
        <f>+EVALUACION!C33</f>
        <v>0</v>
      </c>
      <c r="D32" s="246"/>
      <c r="E32" s="246"/>
      <c r="F32" s="246"/>
      <c r="G32" s="202"/>
      <c r="H32" s="202"/>
      <c r="I32" s="98">
        <f>+EVALUACION!I33</f>
        <v>0</v>
      </c>
      <c r="J32" s="98">
        <f>+EVALUACION!J33</f>
        <v>0</v>
      </c>
      <c r="K32" s="98">
        <f t="shared" si="2"/>
        <v>0</v>
      </c>
      <c r="L32" s="98" t="str">
        <f t="shared" si="1"/>
        <v>BAJO</v>
      </c>
      <c r="M32" s="98"/>
      <c r="N32" s="133"/>
      <c r="O32" s="133"/>
      <c r="P32" s="133"/>
      <c r="Q32" s="133"/>
      <c r="R32" s="41"/>
    </row>
    <row r="33" spans="2:23" s="26" customFormat="1" ht="57.75" hidden="1" customHeight="1">
      <c r="B33" s="132">
        <f>+EVALUACION!B34</f>
        <v>0</v>
      </c>
      <c r="C33" s="246">
        <f>+EVALUACION!C34</f>
        <v>0</v>
      </c>
      <c r="D33" s="246"/>
      <c r="E33" s="246"/>
      <c r="F33" s="246"/>
      <c r="G33" s="202"/>
      <c r="H33" s="202"/>
      <c r="I33" s="98">
        <f>+EVALUACION!I34</f>
        <v>0</v>
      </c>
      <c r="J33" s="98">
        <f>+EVALUACION!J34</f>
        <v>0</v>
      </c>
      <c r="K33" s="98">
        <f t="shared" si="2"/>
        <v>0</v>
      </c>
      <c r="L33" s="98" t="str">
        <f t="shared" si="1"/>
        <v>BAJO</v>
      </c>
      <c r="M33" s="98"/>
      <c r="N33" s="133"/>
      <c r="O33" s="133"/>
      <c r="P33" s="133"/>
      <c r="Q33" s="133"/>
      <c r="R33" s="41"/>
    </row>
    <row r="34" spans="2:23" s="26" customFormat="1" ht="57.75" hidden="1" customHeight="1">
      <c r="B34" s="132">
        <f>+EVALUACION!B35</f>
        <v>0</v>
      </c>
      <c r="C34" s="246">
        <f>+EVALUACION!C35</f>
        <v>0</v>
      </c>
      <c r="D34" s="246"/>
      <c r="E34" s="246"/>
      <c r="F34" s="246"/>
      <c r="G34" s="202"/>
      <c r="H34" s="202"/>
      <c r="I34" s="98">
        <f>+EVALUACION!I35</f>
        <v>0</v>
      </c>
      <c r="J34" s="98">
        <f>+EVALUACION!J35</f>
        <v>0</v>
      </c>
      <c r="K34" s="98">
        <f t="shared" si="2"/>
        <v>0</v>
      </c>
      <c r="L34" s="98" t="str">
        <f t="shared" si="1"/>
        <v>BAJO</v>
      </c>
      <c r="M34" s="98"/>
      <c r="N34" s="133"/>
      <c r="O34" s="133"/>
      <c r="P34" s="133"/>
      <c r="Q34" s="133"/>
      <c r="R34" s="41"/>
    </row>
    <row r="35" spans="2:23" s="26" customFormat="1" ht="57.75" hidden="1" customHeight="1" thickBot="1">
      <c r="B35" s="134">
        <f>+EVALUACION!B36</f>
        <v>0</v>
      </c>
      <c r="C35" s="247">
        <f>+EVALUACION!C36</f>
        <v>0</v>
      </c>
      <c r="D35" s="247"/>
      <c r="E35" s="247"/>
      <c r="F35" s="247"/>
      <c r="G35" s="256"/>
      <c r="H35" s="256"/>
      <c r="I35" s="106">
        <f>+EVALUACION!I36</f>
        <v>0</v>
      </c>
      <c r="J35" s="106">
        <f>+EVALUACION!J36</f>
        <v>0</v>
      </c>
      <c r="K35" s="106">
        <f t="shared" si="2"/>
        <v>0</v>
      </c>
      <c r="L35" s="106" t="str">
        <f t="shared" si="1"/>
        <v>BAJO</v>
      </c>
      <c r="M35" s="106"/>
      <c r="N35" s="135"/>
      <c r="O35" s="135"/>
      <c r="P35" s="135"/>
      <c r="Q35" s="135"/>
      <c r="R35" s="42"/>
    </row>
    <row r="36" spans="2:23" ht="67.5" customHeight="1">
      <c r="B36" s="132" t="str">
        <f>EVALUACION!B27</f>
        <v>EJECUCIÓN</v>
      </c>
      <c r="C36" s="246" t="str">
        <f>EVALUACION!C27</f>
        <v xml:space="preserve">incumplimiento normativo por entregar alimentos (refrigerios/almuerzos) sin el estricto control de la Resolución 2674 de 2013. 
 </v>
      </c>
      <c r="D36" s="246"/>
      <c r="E36" s="246"/>
      <c r="F36" s="246"/>
      <c r="G36" s="202" t="s">
        <v>216</v>
      </c>
      <c r="H36" s="202"/>
      <c r="I36" s="98">
        <v>1</v>
      </c>
      <c r="J36" s="98">
        <v>4</v>
      </c>
      <c r="K36" s="98">
        <f t="shared" si="2"/>
        <v>5</v>
      </c>
      <c r="L36" s="98" t="str">
        <f t="shared" ref="L36:L38" si="3">IF(K36&lt;=4,"BAJO",IF(K36=5,"MEDIO",IF(K36=6,"ALTO",IF(K36=7,"ALTO","EXTREMO"))))</f>
        <v>MEDIO</v>
      </c>
      <c r="M36" s="98" t="s">
        <v>178</v>
      </c>
      <c r="N36" s="133" t="s">
        <v>200</v>
      </c>
      <c r="O36" s="146" t="s">
        <v>206</v>
      </c>
      <c r="P36" s="133" t="s">
        <v>207</v>
      </c>
      <c r="Q36" s="146" t="s">
        <v>208</v>
      </c>
      <c r="R36" s="147" t="s">
        <v>209</v>
      </c>
    </row>
    <row r="37" spans="2:23" ht="81">
      <c r="B37" s="132" t="str">
        <f>EVALUACION!B28</f>
        <v>EJECUCIÓN</v>
      </c>
      <c r="C37" s="246" t="str">
        <f>EVALUACION!C28</f>
        <v>Desabastecimiento de insumos agrícolas, de papeleria y de ferreteria para el cumplimiento de actividades de entregas de insumos,kits etc.</v>
      </c>
      <c r="D37" s="246"/>
      <c r="E37" s="246"/>
      <c r="F37" s="246"/>
      <c r="G37" s="202" t="s">
        <v>217</v>
      </c>
      <c r="H37" s="202"/>
      <c r="I37" s="98">
        <v>1</v>
      </c>
      <c r="J37" s="98">
        <v>3</v>
      </c>
      <c r="K37" s="98">
        <f t="shared" si="2"/>
        <v>4</v>
      </c>
      <c r="L37" s="98" t="str">
        <f t="shared" si="3"/>
        <v>BAJO</v>
      </c>
      <c r="M37" s="98" t="s">
        <v>178</v>
      </c>
      <c r="N37" s="133" t="s">
        <v>200</v>
      </c>
      <c r="O37" s="146" t="s">
        <v>206</v>
      </c>
      <c r="P37" s="133" t="s">
        <v>207</v>
      </c>
      <c r="Q37" s="146" t="s">
        <v>208</v>
      </c>
      <c r="R37" s="147" t="s">
        <v>209</v>
      </c>
    </row>
    <row r="38" spans="2:23" ht="84" customHeight="1">
      <c r="B38" s="132" t="str">
        <f>EVALUACION!B29</f>
        <v>EJECUCIÓN</v>
      </c>
      <c r="C38" s="246" t="str">
        <f>EVALUACION!C29</f>
        <v xml:space="preserve">Presencia de plagas y enfermedades en el material vegetal vivo
</v>
      </c>
      <c r="D38" s="246"/>
      <c r="E38" s="246"/>
      <c r="F38" s="246"/>
      <c r="G38" s="202" t="s">
        <v>218</v>
      </c>
      <c r="H38" s="202"/>
      <c r="I38" s="98">
        <v>1</v>
      </c>
      <c r="J38" s="98">
        <v>2</v>
      </c>
      <c r="K38" s="98">
        <f t="shared" si="2"/>
        <v>3</v>
      </c>
      <c r="L38" s="98" t="str">
        <f t="shared" si="3"/>
        <v>BAJO</v>
      </c>
      <c r="M38" s="98" t="s">
        <v>178</v>
      </c>
      <c r="N38" s="133" t="s">
        <v>200</v>
      </c>
      <c r="O38" s="146" t="s">
        <v>206</v>
      </c>
      <c r="P38" s="133" t="s">
        <v>207</v>
      </c>
      <c r="Q38" s="146" t="s">
        <v>208</v>
      </c>
      <c r="R38" s="147" t="s">
        <v>209</v>
      </c>
    </row>
    <row r="39" spans="2:23" ht="21" customHeight="1"/>
    <row r="40" spans="2:23" ht="15.75" customHeight="1">
      <c r="T40" s="5"/>
      <c r="U40" s="5"/>
      <c r="V40" s="5"/>
      <c r="W40" s="5"/>
    </row>
    <row r="41" spans="2:23" ht="24.75" customHeight="1"/>
    <row r="42" spans="2:23" ht="18" customHeight="1"/>
    <row r="43" spans="2:23" ht="21" customHeight="1"/>
    <row r="45" spans="2:23" ht="18" customHeight="1"/>
    <row r="46" spans="2:23" ht="68.25" customHeight="1"/>
    <row r="47" spans="2:23" ht="60" customHeight="1"/>
    <row r="50" spans="2:18" ht="19.5" customHeight="1"/>
    <row r="51" spans="2:18" ht="21.75" customHeight="1"/>
    <row r="52" spans="2:18" ht="21" customHeight="1"/>
    <row r="53" spans="2:18" ht="21" customHeight="1"/>
    <row r="54" spans="2:18" ht="21" customHeight="1"/>
    <row r="55" spans="2:18"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"/>
    </row>
    <row r="58" spans="2:18">
      <c r="B58" s="88"/>
      <c r="C58" s="281" t="s">
        <v>158</v>
      </c>
      <c r="D58" s="281"/>
      <c r="E58" s="281"/>
      <c r="F58" s="281"/>
      <c r="G58" s="89"/>
      <c r="H58" s="205" t="s">
        <v>219</v>
      </c>
      <c r="I58" s="205"/>
      <c r="J58" s="205"/>
      <c r="K58" s="205"/>
      <c r="L58" s="136"/>
      <c r="M58" s="136"/>
      <c r="N58" s="136"/>
      <c r="O58" s="136"/>
      <c r="P58" s="136"/>
      <c r="Q58" s="136"/>
      <c r="R58" s="3"/>
    </row>
    <row r="59" spans="2:18" ht="13.5">
      <c r="B59" s="219" t="s">
        <v>130</v>
      </c>
      <c r="C59" s="258" t="s">
        <v>131</v>
      </c>
      <c r="D59" s="266"/>
      <c r="E59" s="259"/>
      <c r="F59" s="112" t="s">
        <v>132</v>
      </c>
      <c r="G59" s="89"/>
      <c r="H59" s="258" t="s">
        <v>133</v>
      </c>
      <c r="I59" s="259"/>
      <c r="J59" s="258" t="s">
        <v>132</v>
      </c>
      <c r="K59" s="259"/>
      <c r="L59" s="117"/>
      <c r="M59" s="117"/>
      <c r="N59" s="205" t="s">
        <v>158</v>
      </c>
      <c r="O59" s="205"/>
      <c r="P59" s="205"/>
      <c r="Q59" s="117"/>
      <c r="R59" s="3"/>
    </row>
    <row r="60" spans="2:18">
      <c r="B60" s="219"/>
      <c r="C60" s="267" t="s">
        <v>134</v>
      </c>
      <c r="D60" s="268"/>
      <c r="E60" s="269"/>
      <c r="F60" s="114">
        <v>1</v>
      </c>
      <c r="G60" s="89"/>
      <c r="H60" s="267" t="s">
        <v>135</v>
      </c>
      <c r="I60" s="269"/>
      <c r="J60" s="267">
        <v>1</v>
      </c>
      <c r="K60" s="269"/>
      <c r="L60" s="117"/>
      <c r="M60" s="117"/>
      <c r="N60" s="250" t="s">
        <v>144</v>
      </c>
      <c r="O60" s="251"/>
      <c r="P60" s="126" t="s">
        <v>157</v>
      </c>
      <c r="Q60" s="117"/>
      <c r="R60" s="3"/>
    </row>
    <row r="61" spans="2:18">
      <c r="B61" s="219"/>
      <c r="C61" s="267" t="s">
        <v>136</v>
      </c>
      <c r="D61" s="268"/>
      <c r="E61" s="269"/>
      <c r="F61" s="114">
        <v>2</v>
      </c>
      <c r="G61" s="89"/>
      <c r="H61" s="267" t="s">
        <v>137</v>
      </c>
      <c r="I61" s="269"/>
      <c r="J61" s="267">
        <v>2</v>
      </c>
      <c r="K61" s="269"/>
      <c r="L61" s="117"/>
      <c r="M61" s="117"/>
      <c r="N61" s="260" t="s">
        <v>159</v>
      </c>
      <c r="O61" s="261"/>
      <c r="P61" s="127" t="s">
        <v>160</v>
      </c>
      <c r="Q61" s="117"/>
      <c r="R61" s="3"/>
    </row>
    <row r="62" spans="2:18">
      <c r="B62" s="219"/>
      <c r="C62" s="267" t="s">
        <v>138</v>
      </c>
      <c r="D62" s="268"/>
      <c r="E62" s="269"/>
      <c r="F62" s="114">
        <v>3</v>
      </c>
      <c r="G62" s="89"/>
      <c r="H62" s="267" t="s">
        <v>139</v>
      </c>
      <c r="I62" s="269"/>
      <c r="J62" s="267">
        <v>3</v>
      </c>
      <c r="K62" s="269"/>
      <c r="L62" s="117"/>
      <c r="M62" s="117"/>
      <c r="N62" s="216" t="s">
        <v>161</v>
      </c>
      <c r="O62" s="249"/>
      <c r="P62" s="127" t="s">
        <v>162</v>
      </c>
      <c r="Q62" s="117"/>
      <c r="R62" s="3"/>
    </row>
    <row r="63" spans="2:18">
      <c r="B63" s="219"/>
      <c r="C63" s="267" t="s">
        <v>140</v>
      </c>
      <c r="D63" s="268"/>
      <c r="E63" s="269"/>
      <c r="F63" s="114">
        <v>4</v>
      </c>
      <c r="G63" s="89"/>
      <c r="H63" s="267" t="s">
        <v>141</v>
      </c>
      <c r="I63" s="269"/>
      <c r="J63" s="267">
        <v>4</v>
      </c>
      <c r="K63" s="269"/>
      <c r="L63" s="117"/>
      <c r="M63" s="117"/>
      <c r="N63" s="263">
        <v>5</v>
      </c>
      <c r="O63" s="264"/>
      <c r="P63" s="127" t="s">
        <v>163</v>
      </c>
      <c r="Q63" s="117"/>
      <c r="R63" s="3"/>
    </row>
    <row r="64" spans="2:18">
      <c r="B64" s="219"/>
      <c r="C64" s="267" t="s">
        <v>142</v>
      </c>
      <c r="D64" s="268"/>
      <c r="E64" s="269"/>
      <c r="F64" s="114">
        <v>5</v>
      </c>
      <c r="G64" s="89"/>
      <c r="H64" s="267" t="s">
        <v>143</v>
      </c>
      <c r="I64" s="269"/>
      <c r="J64" s="267">
        <v>5</v>
      </c>
      <c r="K64" s="269"/>
      <c r="L64" s="117"/>
      <c r="M64" s="117"/>
      <c r="N64" s="279" t="s">
        <v>164</v>
      </c>
      <c r="O64" s="280"/>
      <c r="P64" s="137" t="s">
        <v>165</v>
      </c>
      <c r="Q64" s="117"/>
      <c r="R64" s="3"/>
    </row>
    <row r="65" spans="2:18">
      <c r="B65" s="88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3"/>
    </row>
    <row r="66" spans="2:18">
      <c r="B66" s="88"/>
      <c r="C66" s="205" t="s">
        <v>144</v>
      </c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3"/>
    </row>
    <row r="67" spans="2:18">
      <c r="B67" s="88"/>
      <c r="C67" s="267" t="s">
        <v>145</v>
      </c>
      <c r="D67" s="268"/>
      <c r="E67" s="268"/>
      <c r="F67" s="269"/>
      <c r="G67" s="267" t="s">
        <v>146</v>
      </c>
      <c r="H67" s="269"/>
      <c r="I67" s="267" t="s">
        <v>147</v>
      </c>
      <c r="J67" s="268"/>
      <c r="K67" s="269"/>
      <c r="L67" s="267" t="s">
        <v>148</v>
      </c>
      <c r="M67" s="269"/>
      <c r="N67" s="267" t="s">
        <v>149</v>
      </c>
      <c r="O67" s="269"/>
      <c r="P67" s="267" t="s">
        <v>150</v>
      </c>
      <c r="Q67" s="269"/>
      <c r="R67" s="3"/>
    </row>
    <row r="68" spans="2:18">
      <c r="B68" s="88"/>
      <c r="C68" s="267" t="s">
        <v>151</v>
      </c>
      <c r="D68" s="268"/>
      <c r="E68" s="268"/>
      <c r="F68" s="269"/>
      <c r="G68" s="267" t="s">
        <v>152</v>
      </c>
      <c r="H68" s="269"/>
      <c r="I68" s="267" t="s">
        <v>153</v>
      </c>
      <c r="J68" s="268"/>
      <c r="K68" s="269"/>
      <c r="L68" s="267" t="s">
        <v>154</v>
      </c>
      <c r="M68" s="269"/>
      <c r="N68" s="267" t="s">
        <v>155</v>
      </c>
      <c r="O68" s="269"/>
      <c r="P68" s="267" t="s">
        <v>156</v>
      </c>
      <c r="Q68" s="269"/>
      <c r="R68" s="3"/>
    </row>
    <row r="69" spans="2:18">
      <c r="B69" s="88"/>
      <c r="C69" s="271" t="s">
        <v>131</v>
      </c>
      <c r="D69" s="272"/>
      <c r="E69" s="273"/>
      <c r="F69" s="277" t="s">
        <v>132</v>
      </c>
      <c r="G69" s="250" t="s">
        <v>135</v>
      </c>
      <c r="H69" s="251"/>
      <c r="I69" s="250" t="s">
        <v>137</v>
      </c>
      <c r="J69" s="257"/>
      <c r="K69" s="251"/>
      <c r="L69" s="250" t="s">
        <v>139</v>
      </c>
      <c r="M69" s="251"/>
      <c r="N69" s="250" t="s">
        <v>141</v>
      </c>
      <c r="O69" s="251"/>
      <c r="P69" s="258" t="s">
        <v>143</v>
      </c>
      <c r="Q69" s="259"/>
      <c r="R69" s="3"/>
    </row>
    <row r="70" spans="2:18">
      <c r="B70" s="88"/>
      <c r="C70" s="274"/>
      <c r="D70" s="275"/>
      <c r="E70" s="276"/>
      <c r="F70" s="278"/>
      <c r="G70" s="252">
        <v>1</v>
      </c>
      <c r="H70" s="253"/>
      <c r="I70" s="252">
        <v>2</v>
      </c>
      <c r="J70" s="265"/>
      <c r="K70" s="253"/>
      <c r="L70" s="252">
        <v>3</v>
      </c>
      <c r="M70" s="253"/>
      <c r="N70" s="252">
        <v>4</v>
      </c>
      <c r="O70" s="253"/>
      <c r="P70" s="252">
        <v>5</v>
      </c>
      <c r="Q70" s="253"/>
      <c r="R70" s="3"/>
    </row>
    <row r="71" spans="2:18">
      <c r="B71" s="88"/>
      <c r="C71" s="267" t="s">
        <v>134</v>
      </c>
      <c r="D71" s="268"/>
      <c r="E71" s="269"/>
      <c r="F71" s="121">
        <v>1</v>
      </c>
      <c r="G71" s="254">
        <v>2</v>
      </c>
      <c r="H71" s="255"/>
      <c r="I71" s="254">
        <v>3</v>
      </c>
      <c r="J71" s="262"/>
      <c r="K71" s="255"/>
      <c r="L71" s="254">
        <v>4</v>
      </c>
      <c r="M71" s="255"/>
      <c r="N71" s="263">
        <v>5</v>
      </c>
      <c r="O71" s="264"/>
      <c r="P71" s="216">
        <v>6</v>
      </c>
      <c r="Q71" s="249"/>
      <c r="R71" s="3"/>
    </row>
    <row r="72" spans="2:18">
      <c r="B72" s="88"/>
      <c r="C72" s="267" t="s">
        <v>136</v>
      </c>
      <c r="D72" s="268"/>
      <c r="E72" s="269"/>
      <c r="F72" s="121">
        <v>2</v>
      </c>
      <c r="G72" s="254">
        <v>3</v>
      </c>
      <c r="H72" s="255"/>
      <c r="I72" s="254">
        <v>4</v>
      </c>
      <c r="J72" s="262"/>
      <c r="K72" s="255"/>
      <c r="L72" s="263">
        <v>5</v>
      </c>
      <c r="M72" s="264"/>
      <c r="N72" s="216">
        <v>6</v>
      </c>
      <c r="O72" s="249"/>
      <c r="P72" s="216">
        <v>7</v>
      </c>
      <c r="Q72" s="249"/>
      <c r="R72" s="3"/>
    </row>
    <row r="73" spans="2:18">
      <c r="B73" s="88"/>
      <c r="C73" s="267" t="s">
        <v>138</v>
      </c>
      <c r="D73" s="268"/>
      <c r="E73" s="269"/>
      <c r="F73" s="121">
        <v>3</v>
      </c>
      <c r="G73" s="254">
        <v>4</v>
      </c>
      <c r="H73" s="255"/>
      <c r="I73" s="263">
        <v>5</v>
      </c>
      <c r="J73" s="270"/>
      <c r="K73" s="264"/>
      <c r="L73" s="216">
        <v>6</v>
      </c>
      <c r="M73" s="249"/>
      <c r="N73" s="216">
        <v>7</v>
      </c>
      <c r="O73" s="249"/>
      <c r="P73" s="260">
        <v>8</v>
      </c>
      <c r="Q73" s="261"/>
      <c r="R73" s="3"/>
    </row>
    <row r="74" spans="2:18">
      <c r="B74" s="88"/>
      <c r="C74" s="267" t="s">
        <v>140</v>
      </c>
      <c r="D74" s="268"/>
      <c r="E74" s="269"/>
      <c r="F74" s="121">
        <v>4</v>
      </c>
      <c r="G74" s="263">
        <v>5</v>
      </c>
      <c r="H74" s="264"/>
      <c r="I74" s="216">
        <v>6</v>
      </c>
      <c r="J74" s="248"/>
      <c r="K74" s="249"/>
      <c r="L74" s="216">
        <v>7</v>
      </c>
      <c r="M74" s="249"/>
      <c r="N74" s="260">
        <v>8</v>
      </c>
      <c r="O74" s="261"/>
      <c r="P74" s="260">
        <v>9</v>
      </c>
      <c r="Q74" s="261"/>
      <c r="R74" s="3"/>
    </row>
    <row r="75" spans="2:18">
      <c r="B75" s="88"/>
      <c r="C75" s="267" t="s">
        <v>142</v>
      </c>
      <c r="D75" s="268"/>
      <c r="E75" s="269"/>
      <c r="F75" s="121">
        <v>5</v>
      </c>
      <c r="G75" s="216">
        <v>6</v>
      </c>
      <c r="H75" s="249"/>
      <c r="I75" s="216">
        <v>7</v>
      </c>
      <c r="J75" s="248"/>
      <c r="K75" s="249"/>
      <c r="L75" s="260">
        <v>8</v>
      </c>
      <c r="M75" s="261"/>
      <c r="N75" s="260">
        <v>9</v>
      </c>
      <c r="O75" s="261"/>
      <c r="P75" s="260">
        <v>10</v>
      </c>
      <c r="Q75" s="261"/>
      <c r="R75" s="3"/>
    </row>
  </sheetData>
  <mergeCells count="138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G31:H31"/>
    <mergeCell ref="C32:F32"/>
    <mergeCell ref="G32:H32"/>
    <mergeCell ref="C33:F33"/>
    <mergeCell ref="G33:H33"/>
    <mergeCell ref="C74:E74"/>
    <mergeCell ref="G73:H73"/>
    <mergeCell ref="G74:H74"/>
    <mergeCell ref="G30:H30"/>
    <mergeCell ref="C31:F31"/>
    <mergeCell ref="H60:I60"/>
    <mergeCell ref="C58:F58"/>
    <mergeCell ref="H58:K58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C75:E75"/>
    <mergeCell ref="N59:P59"/>
    <mergeCell ref="N60:O60"/>
    <mergeCell ref="N61:O61"/>
    <mergeCell ref="C62:E62"/>
    <mergeCell ref="H62:I62"/>
    <mergeCell ref="J62:K62"/>
    <mergeCell ref="J59:K59"/>
    <mergeCell ref="C60:E60"/>
    <mergeCell ref="J61:K61"/>
    <mergeCell ref="N62:O62"/>
    <mergeCell ref="N67:O67"/>
    <mergeCell ref="N68:O68"/>
    <mergeCell ref="L67:M67"/>
    <mergeCell ref="L68:M68"/>
    <mergeCell ref="N63:O63"/>
    <mergeCell ref="N64:O64"/>
    <mergeCell ref="P67:Q67"/>
    <mergeCell ref="P68:Q68"/>
    <mergeCell ref="L69:M69"/>
    <mergeCell ref="I75:K75"/>
    <mergeCell ref="P75:Q75"/>
    <mergeCell ref="N75:O75"/>
    <mergeCell ref="G72:H72"/>
    <mergeCell ref="B59:B64"/>
    <mergeCell ref="C59:E59"/>
    <mergeCell ref="H59:I59"/>
    <mergeCell ref="C71:E71"/>
    <mergeCell ref="C72:E72"/>
    <mergeCell ref="C73:E73"/>
    <mergeCell ref="C67:F67"/>
    <mergeCell ref="C68:F68"/>
    <mergeCell ref="I73:K73"/>
    <mergeCell ref="C63:E63"/>
    <mergeCell ref="C64:E64"/>
    <mergeCell ref="H64:I64"/>
    <mergeCell ref="J64:K64"/>
    <mergeCell ref="C69:E70"/>
    <mergeCell ref="J63:K63"/>
    <mergeCell ref="F69:F70"/>
    <mergeCell ref="H63:I63"/>
    <mergeCell ref="G67:H67"/>
    <mergeCell ref="G68:H68"/>
    <mergeCell ref="I67:K67"/>
    <mergeCell ref="I68:K68"/>
    <mergeCell ref="J60:K60"/>
    <mergeCell ref="C61:E61"/>
    <mergeCell ref="H61:I61"/>
    <mergeCell ref="L75:M75"/>
    <mergeCell ref="L73:M73"/>
    <mergeCell ref="L70:M70"/>
    <mergeCell ref="G75:H75"/>
    <mergeCell ref="I72:K72"/>
    <mergeCell ref="N70:O70"/>
    <mergeCell ref="N71:O71"/>
    <mergeCell ref="N72:O72"/>
    <mergeCell ref="N73:O73"/>
    <mergeCell ref="N74:O74"/>
    <mergeCell ref="L74:M74"/>
    <mergeCell ref="L71:M71"/>
    <mergeCell ref="L72:M72"/>
    <mergeCell ref="I70:K70"/>
    <mergeCell ref="I71:K71"/>
    <mergeCell ref="C34:F34"/>
    <mergeCell ref="G34:H34"/>
    <mergeCell ref="C35:F35"/>
    <mergeCell ref="I74:K74"/>
    <mergeCell ref="C66:Q66"/>
    <mergeCell ref="G69:H69"/>
    <mergeCell ref="G70:H70"/>
    <mergeCell ref="G71:H71"/>
    <mergeCell ref="G35:H35"/>
    <mergeCell ref="P71:Q71"/>
    <mergeCell ref="P72:Q72"/>
    <mergeCell ref="I69:K69"/>
    <mergeCell ref="P70:Q70"/>
    <mergeCell ref="N69:O69"/>
    <mergeCell ref="P69:Q69"/>
    <mergeCell ref="P73:Q73"/>
    <mergeCell ref="P74:Q74"/>
    <mergeCell ref="C36:F36"/>
    <mergeCell ref="G36:H36"/>
    <mergeCell ref="C37:F37"/>
    <mergeCell ref="G37:H37"/>
    <mergeCell ref="C38:F38"/>
    <mergeCell ref="G38:H38"/>
  </mergeCells>
  <conditionalFormatting sqref="M16:Q17 J16:K35 M19:Q19 Q20 P21 M26:Q35 M23 M25:N25 N18:Q18 M20:O21 M22:P22">
    <cfRule type="expression" dxfId="24" priority="41" stopIfTrue="1">
      <formula>"""bajo"""</formula>
    </cfRule>
  </conditionalFormatting>
  <conditionalFormatting sqref="L16:L38">
    <cfRule type="cellIs" dxfId="23" priority="36" stopIfTrue="1" operator="equal">
      <formula>"EXTREMO"</formula>
    </cfRule>
    <cfRule type="cellIs" dxfId="22" priority="37" stopIfTrue="1" operator="equal">
      <formula>"ALTO"</formula>
    </cfRule>
    <cfRule type="cellIs" dxfId="21" priority="38" stopIfTrue="1" operator="equal">
      <formula>"MEDIO"</formula>
    </cfRule>
    <cfRule type="cellIs" dxfId="20" priority="39" stopIfTrue="1" operator="equal">
      <formula>"BAJO"</formula>
    </cfRule>
  </conditionalFormatting>
  <conditionalFormatting sqref="P20">
    <cfRule type="expression" dxfId="19" priority="12" stopIfTrue="1">
      <formula>"""bajo"""</formula>
    </cfRule>
  </conditionalFormatting>
  <conditionalFormatting sqref="O23:P23">
    <cfRule type="expression" dxfId="18" priority="11" stopIfTrue="1">
      <formula>"""bajo"""</formula>
    </cfRule>
  </conditionalFormatting>
  <conditionalFormatting sqref="M24">
    <cfRule type="expression" dxfId="17" priority="10" stopIfTrue="1">
      <formula>"""bajo"""</formula>
    </cfRule>
  </conditionalFormatting>
  <conditionalFormatting sqref="O24:P24">
    <cfRule type="expression" dxfId="16" priority="9" stopIfTrue="1">
      <formula>"""bajo"""</formula>
    </cfRule>
  </conditionalFormatting>
  <conditionalFormatting sqref="O25:P25">
    <cfRule type="expression" dxfId="15" priority="8" stopIfTrue="1">
      <formula>"""bajo"""</formula>
    </cfRule>
  </conditionalFormatting>
  <conditionalFormatting sqref="N23:N24">
    <cfRule type="expression" dxfId="14" priority="7" stopIfTrue="1">
      <formula>"""bajo"""</formula>
    </cfRule>
  </conditionalFormatting>
  <conditionalFormatting sqref="J36:K36 M36:N36">
    <cfRule type="expression" dxfId="13" priority="6" stopIfTrue="1">
      <formula>"""bajo"""</formula>
    </cfRule>
  </conditionalFormatting>
  <conditionalFormatting sqref="O36:P36">
    <cfRule type="expression" dxfId="12" priority="5" stopIfTrue="1">
      <formula>"""bajo"""</formula>
    </cfRule>
  </conditionalFormatting>
  <conditionalFormatting sqref="J37:K37 M37:N37">
    <cfRule type="expression" dxfId="11" priority="4" stopIfTrue="1">
      <formula>"""bajo"""</formula>
    </cfRule>
  </conditionalFormatting>
  <conditionalFormatting sqref="O37:P37">
    <cfRule type="expression" dxfId="10" priority="3" stopIfTrue="1">
      <formula>"""bajo"""</formula>
    </cfRule>
  </conditionalFormatting>
  <conditionalFormatting sqref="J38:K38 M38:N38">
    <cfRule type="expression" dxfId="9" priority="2" stopIfTrue="1">
      <formula>"""bajo"""</formula>
    </cfRule>
  </conditionalFormatting>
  <conditionalFormatting sqref="O38:P38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6"/>
  <sheetViews>
    <sheetView showGridLines="0" tabSelected="1" topLeftCell="C20" zoomScale="80" zoomScaleNormal="80" zoomScaleSheetLayoutView="25" zoomScalePageLayoutView="70" workbookViewId="0">
      <selection activeCell="K34" sqref="K34"/>
    </sheetView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4.5703125" style="16" customWidth="1"/>
    <col min="4" max="4" width="17.7109375" style="16" customWidth="1"/>
    <col min="5" max="5" width="21.5703125" style="16" customWidth="1"/>
    <col min="6" max="6" width="15.140625" style="16" customWidth="1"/>
    <col min="7" max="7" width="3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6.42578125" style="16" customWidth="1"/>
    <col min="13" max="13" width="5.28515625" style="16" customWidth="1"/>
    <col min="14" max="14" width="38.4257812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4.28515625" style="16" customWidth="1"/>
    <col min="21" max="21" width="14.85546875" style="16" customWidth="1"/>
    <col min="22" max="22" width="13.7109375" style="16" customWidth="1"/>
    <col min="23" max="23" width="17.5703125" style="16" customWidth="1"/>
    <col min="24" max="24" width="14.570312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314"/>
      <c r="C2" s="315" t="s">
        <v>16</v>
      </c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238" t="s">
        <v>1</v>
      </c>
      <c r="X2" s="293"/>
    </row>
    <row r="3" spans="2:24" s="14" customFormat="1" ht="31.5" customHeight="1">
      <c r="B3" s="314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294"/>
      <c r="X3" s="295"/>
    </row>
    <row r="4" spans="2:24" s="14" customFormat="1" ht="47.25" customHeight="1">
      <c r="B4" s="314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296"/>
      <c r="X4" s="297"/>
    </row>
    <row r="5" spans="2:24" s="14" customFormat="1" ht="32.25" customHeight="1" thickBot="1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4"/>
      <c r="T5" s="43"/>
      <c r="U5" s="43"/>
      <c r="V5" s="43"/>
      <c r="W5" s="43"/>
      <c r="X5" s="43"/>
    </row>
    <row r="6" spans="2:24" ht="91.5" customHeight="1">
      <c r="B6" s="327" t="str">
        <f>+EVALUACION!B6</f>
        <v>Objeto Contractual: “CONTRATAR LA PRESTACIÓN DE SERVICIOS DE ASISTENCIA Y ACOMPAÑAMIENTO TÉCNICO PARA LA IMPLEMENTACIÓN DE PROCESOS CIUDADANOS DE EDUCACIÓN AMBIENTAL (PROCEDA), FORTALECIMIENTO DE PROYECTOS DE AGRICULTURA URBANA Y PERIURBANA, Y DESARROLLO DE ACCIONES PEDAGÓGICAS SOBRE SEPARACIÓN EN LA FUENTE Y RECICLAJE, MEDIANTE PROCESOS DE FORMACIÓN TEÓRICO-PRÁCTICOS, ENTREGA DE INSUMOS, ASISTENCIA TÉCNICA ESPECIALIZADA, FORTALECIMIENTO ORGANIZACIONAL, CAMPAÑAS COMUNICATIVAS Y GENERACIÓN DE CAPACIDADES SOSTENIBLES PARA EL MANEJO AMBIENTAL DEL TERRITORIO</v>
      </c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9"/>
    </row>
    <row r="7" spans="2:24" ht="26.25" customHeight="1">
      <c r="B7" s="298" t="s">
        <v>220</v>
      </c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300"/>
    </row>
    <row r="8" spans="2:24" ht="20.25" customHeight="1">
      <c r="B8" s="298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299"/>
      <c r="V8" s="299"/>
      <c r="W8" s="299"/>
      <c r="X8" s="300"/>
    </row>
    <row r="9" spans="2:24" ht="24.75" customHeight="1" thickBot="1">
      <c r="B9" s="325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X9" s="53"/>
    </row>
    <row r="10" spans="2:24" ht="106.5" customHeight="1" thickBot="1">
      <c r="B10" s="28" t="s">
        <v>221</v>
      </c>
      <c r="C10" s="29" t="s">
        <v>98</v>
      </c>
      <c r="D10" s="30" t="s">
        <v>222</v>
      </c>
      <c r="E10" s="30" t="s">
        <v>223</v>
      </c>
      <c r="F10" s="30" t="s">
        <v>224</v>
      </c>
      <c r="G10" s="29" t="s">
        <v>99</v>
      </c>
      <c r="H10" s="30" t="s">
        <v>130</v>
      </c>
      <c r="I10" s="30" t="s">
        <v>101</v>
      </c>
      <c r="J10" s="30" t="s">
        <v>225</v>
      </c>
      <c r="K10" s="30" t="s">
        <v>103</v>
      </c>
      <c r="L10" s="30" t="s">
        <v>226</v>
      </c>
      <c r="M10" s="29" t="s">
        <v>227</v>
      </c>
      <c r="N10" s="29" t="s">
        <v>170</v>
      </c>
      <c r="O10" s="30" t="s">
        <v>130</v>
      </c>
      <c r="P10" s="30" t="s">
        <v>101</v>
      </c>
      <c r="Q10" s="30" t="s">
        <v>225</v>
      </c>
      <c r="R10" s="30" t="s">
        <v>103</v>
      </c>
      <c r="S10" s="29" t="s">
        <v>171</v>
      </c>
      <c r="T10" s="29" t="s">
        <v>172</v>
      </c>
      <c r="U10" s="29" t="s">
        <v>173</v>
      </c>
      <c r="V10" s="29" t="s">
        <v>174</v>
      </c>
      <c r="W10" s="29" t="s">
        <v>228</v>
      </c>
      <c r="X10" s="31" t="s">
        <v>176</v>
      </c>
    </row>
    <row r="11" spans="2:24" ht="114" customHeight="1">
      <c r="B11" s="32">
        <v>1</v>
      </c>
      <c r="C11" s="33" t="str">
        <f>+'EVALUACION CON CONTROLES'!C16:F16</f>
        <v>Que  se presenten errores  en la estructura de las condiciones contractuales representadas en estudios previos y anexo técnico, así como los demás documentos del  presente proceso.</v>
      </c>
      <c r="D11" s="34" t="str">
        <f>+'EVALUACION CON CONTROLES'!B16</f>
        <v>PLANEACIÓN</v>
      </c>
      <c r="E11" s="34" t="str">
        <f>+'IDENTIFICACION Y ANALISIS'!D19</f>
        <v>General</v>
      </c>
      <c r="F11" s="34" t="str">
        <f>+'IDENTIFICACION Y ANALISIS'!E19</f>
        <v>Interno</v>
      </c>
      <c r="G11" s="33" t="str">
        <f>+EVALUACION!H17</f>
        <v xml:space="preserve">*Desbalance presupuestal del proyecto 2502
*Dificultad para cumplir los objetivos y de las metas del presente contrato.
*Demoras, incumplimientos y hasta suspension de actividades. </v>
      </c>
      <c r="H11" s="33">
        <f>+EVALUACION!I17</f>
        <v>1</v>
      </c>
      <c r="I11" s="33" t="s">
        <v>229</v>
      </c>
      <c r="J11" s="33">
        <f>+EVALUACION!K17</f>
        <v>6</v>
      </c>
      <c r="K11" s="34" t="str">
        <f>+EVALUACION!L17</f>
        <v>ALTO</v>
      </c>
      <c r="L11" s="33" t="s">
        <v>230</v>
      </c>
      <c r="M11" s="148">
        <v>1</v>
      </c>
      <c r="N11" s="33" t="str">
        <f>+'EVALUACION CON CONTROLES'!G16</f>
        <v xml:space="preserve">Revisión exhaustiva previa a la apertura del proceso; validación jurídica y técnica; comité técnico de verificación. </v>
      </c>
      <c r="O11" s="33">
        <f>+'EVALUACION CON CONTROLES'!I16</f>
        <v>1</v>
      </c>
      <c r="P11" s="33">
        <f>+'EVALUACION CON CONTROLES'!J16</f>
        <v>5</v>
      </c>
      <c r="Q11" s="33">
        <f>+'EVALUACION CON CONTROLES'!K16</f>
        <v>6</v>
      </c>
      <c r="R11" s="34" t="str">
        <f>+'EVALUACION CON CONTROLES'!L16</f>
        <v>ALTO</v>
      </c>
      <c r="S11" s="33" t="str">
        <f>+'EVALUACION CON CONTROLES'!M16</f>
        <v>SI</v>
      </c>
      <c r="T11" s="33" t="str">
        <f>+'EVALUACION CON CONTROLES'!N16</f>
        <v>FDLSC</v>
      </c>
      <c r="U11" s="33" t="str">
        <f>+'EVALUACION CON CONTROLES'!O16</f>
        <v>Desde la fase precontractual del proceso</v>
      </c>
      <c r="V11" s="33" t="str">
        <f>+'EVALUACION CON CONTROLES'!P16</f>
        <v>Antes de la publicación del proceso.</v>
      </c>
      <c r="W11" s="33" t="str">
        <f>+'EVALUACION CON CONTROLES'!Q16</f>
        <v>Al momento de la evaluación del proceso y revision de actas</v>
      </c>
      <c r="X11" s="35" t="str">
        <f>+'EVALUACION CON CONTROLES'!R16</f>
        <v>Una Vez antes del inicio del proceso</v>
      </c>
    </row>
    <row r="12" spans="2:24" ht="106.5" customHeight="1">
      <c r="B12" s="17">
        <v>2</v>
      </c>
      <c r="C12" s="19" t="str">
        <f>+'EVALUACION CON CONTROLES'!C17:F17</f>
        <v>Contigencias para el contratista debido a la no entrega de las áreas ha  intervenir en campo.</v>
      </c>
      <c r="D12" s="18" t="str">
        <f>+'EVALUACION CON CONTROLES'!B17</f>
        <v>PLANEACIÓN</v>
      </c>
      <c r="E12" s="34" t="str">
        <f>+'IDENTIFICACION Y ANALISIS'!D20</f>
        <v>General</v>
      </c>
      <c r="F12" s="34" t="str">
        <f>+'IDENTIFICACION Y ANALISIS'!E20</f>
        <v>Interno</v>
      </c>
      <c r="G12" s="19" t="str">
        <f>+EVALUACION!H18</f>
        <v xml:space="preserve">*Declaratoria desierta del proceso  o llegada de múltiples observaciones durante el proceso de adjudicación. 
*Fallas en la ejecución o imposibilidad del cumplimiento de los términos por inviabilidad técnica, jurídica o financiera.
</v>
      </c>
      <c r="H12" s="19">
        <f>+EVALUACION!I18</f>
        <v>1</v>
      </c>
      <c r="I12" s="19">
        <f>+EVALUACION!J18</f>
        <v>4</v>
      </c>
      <c r="J12" s="19">
        <f>+EVALUACION!K18</f>
        <v>5</v>
      </c>
      <c r="K12" s="18" t="str">
        <f>+EVALUACION!L18</f>
        <v>MEDIO</v>
      </c>
      <c r="L12" s="19" t="s">
        <v>230</v>
      </c>
      <c r="M12" s="148">
        <v>1</v>
      </c>
      <c r="N12" s="19" t="str">
        <f>+'EVALUACION CON CONTROLES'!G17</f>
        <v>Revisión técnica, jurídica y financiera de los documentos formulados. 
Realización de los comités técnicos internos de la administración para la revisión detallada de los documentos pre contractuales.</v>
      </c>
      <c r="O12" s="19">
        <f>+'EVALUACION CON CONTROLES'!I17</f>
        <v>1</v>
      </c>
      <c r="P12" s="19">
        <f>+'EVALUACION CON CONTROLES'!J17</f>
        <v>4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SI</v>
      </c>
      <c r="T12" s="19" t="str">
        <f>+'EVALUACION CON CONTROLES'!N17</f>
        <v>Contratista y FDLSC</v>
      </c>
      <c r="U12" s="19" t="str">
        <f>+'EVALUACION CON CONTROLES'!O17</f>
        <v>Desde la estructuración del proceso</v>
      </c>
      <c r="V12" s="19" t="str">
        <f>+'EVALUACION CON CONTROLES'!P17</f>
        <v>Inicio de actividades en campo.</v>
      </c>
      <c r="W12" s="19" t="str">
        <f>+'EVALUACION CON CONTROLES'!Q17</f>
        <v>Actas de campo, informes de avance.</v>
      </c>
      <c r="X12" s="20" t="str">
        <f>+'EVALUACION CON CONTROLES'!R17</f>
        <v>SEMANAL</v>
      </c>
    </row>
    <row r="13" spans="2:24" ht="106.5" customHeight="1">
      <c r="B13" s="17">
        <v>3</v>
      </c>
      <c r="C13" s="19" t="str">
        <f>+'EVALUACION CON CONTROLES'!C18:F18</f>
        <v>Que el proponente no tuviese capacidad técnica, adminsitrativa y/o financiera para cumplir el objeto contractual.</v>
      </c>
      <c r="D13" s="18" t="str">
        <f>+'EVALUACION CON CONTROLES'!B18</f>
        <v>SELECCIÓN</v>
      </c>
      <c r="E13" s="34" t="str">
        <f>+'IDENTIFICACION Y ANALISIS'!D21</f>
        <v>Especifico</v>
      </c>
      <c r="F13" s="34" t="str">
        <f>+'IDENTIFICACION Y ANALISIS'!E21</f>
        <v>Interno</v>
      </c>
      <c r="G13" s="19" t="str">
        <f>+EVALUACION!H19</f>
        <v xml:space="preserve">*Detrimento patrimonial al Distrito
*Afectación del logro de los objetivos y de las metas del proyecto 2502.
*Investigaciones y sanciones. </v>
      </c>
      <c r="H13" s="19">
        <f>+EVALUACION!I19</f>
        <v>1</v>
      </c>
      <c r="I13" s="19">
        <f>+EVALUACION!J19</f>
        <v>4</v>
      </c>
      <c r="J13" s="19">
        <f>+EVALUACION!K19</f>
        <v>5</v>
      </c>
      <c r="K13" s="18" t="str">
        <f>+EVALUACION!L19</f>
        <v>MEDIO</v>
      </c>
      <c r="L13" s="19" t="s">
        <v>230</v>
      </c>
      <c r="M13" s="148">
        <v>1</v>
      </c>
      <c r="N13" s="19" t="str">
        <f>+'EVALUACION CON CONTROLES'!G18</f>
        <v>*Verificación de requistos e idoneidad.
*Exigencia degarantias al contratista con la suscripción de pólizas de calidad y cumplimiento.</v>
      </c>
      <c r="O13" s="19">
        <f>+'EVALUACION CON CONTROLES'!I18</f>
        <v>1</v>
      </c>
      <c r="P13" s="19">
        <f>+'EVALUACION CON CONTROLES'!J18</f>
        <v>4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SI</v>
      </c>
      <c r="T13" s="19" t="str">
        <f>+'EVALUACION CON CONTROLES'!N18</f>
        <v>FDLSC</v>
      </c>
      <c r="U13" s="19" t="str">
        <f>+'EVALUACION CON CONTROLES'!O18</f>
        <v>Desde la evaluacion pre selección del contratista</v>
      </c>
      <c r="V13" s="19" t="str">
        <f>+'EVALUACION CON CONTROLES'!P18</f>
        <v>Adjudicacion del contrato</v>
      </c>
      <c r="W13" s="19" t="str">
        <f>+'EVALUACION CON CONTROLES'!Q18</f>
        <v>Al momento de la evaluación del proceso de adjudicacion del contrato y revision de actas</v>
      </c>
      <c r="X13" s="20" t="str">
        <f>+'EVALUACION CON CONTROLES'!R18</f>
        <v>ANTES DE INICIAR EL CONTRATO Y MENSUAL</v>
      </c>
    </row>
    <row r="14" spans="2:24" ht="106.5" customHeight="1">
      <c r="B14" s="17">
        <v>4</v>
      </c>
      <c r="C14" s="19" t="str">
        <f>+'EVALUACION CON CONTROLES'!C19:F19</f>
        <v xml:space="preserve">No presentación de proponentes </v>
      </c>
      <c r="D14" s="18" t="str">
        <f>+'EVALUACION CON CONTROLES'!B19</f>
        <v>SELECCIÓN</v>
      </c>
      <c r="E14" s="34" t="str">
        <f>+'IDENTIFICACION Y ANALISIS'!D22</f>
        <v>Especifico</v>
      </c>
      <c r="F14" s="34" t="str">
        <f>+'IDENTIFICACION Y ANALISIS'!E22</f>
        <v>Interno</v>
      </c>
      <c r="G14" s="19" t="str">
        <f>+EVALUACION!H20</f>
        <v xml:space="preserve">No permitirá la adjudicacion del contrato en los tiempos determinados y presupuestados.           </v>
      </c>
      <c r="H14" s="19">
        <f>+EVALUACION!I20</f>
        <v>1</v>
      </c>
      <c r="I14" s="19">
        <f>+EVALUACION!J20</f>
        <v>4</v>
      </c>
      <c r="J14" s="19">
        <f>+EVALUACION!K20</f>
        <v>5</v>
      </c>
      <c r="K14" s="18" t="str">
        <f>+EVALUACION!L20</f>
        <v>MEDIO</v>
      </c>
      <c r="L14" s="19" t="s">
        <v>230</v>
      </c>
      <c r="M14" s="148">
        <v>1</v>
      </c>
      <c r="N14" s="19" t="str">
        <f>+'EVALUACION CON CONTROLES'!G19</f>
        <v>Realización de estudio de mercado y adecuada tasación de precios.</v>
      </c>
      <c r="O14" s="19">
        <f>+'EVALUACION CON CONTROLES'!I19</f>
        <v>1</v>
      </c>
      <c r="P14" s="19">
        <f>+'EVALUACION CON CONTROLES'!J19</f>
        <v>4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SI</v>
      </c>
      <c r="T14" s="19" t="str">
        <f>+'EVALUACION CON CONTROLES'!N19</f>
        <v>FDLSC</v>
      </c>
      <c r="U14" s="19" t="str">
        <f>+'EVALUACION CON CONTROLES'!O19</f>
        <v>En el proceso precontractual, desde la proyección del estudio previo, anexo técnico y demás documentos del proyecto.</v>
      </c>
      <c r="V14" s="19" t="str">
        <f>+'EVALUACION CON CONTROLES'!P19</f>
        <v>Antes del cierre de ofertas</v>
      </c>
      <c r="W14" s="19" t="str">
        <f>+'EVALUACION CON CONTROLES'!Q19</f>
        <v>Aplicando el formato establecido en el anexo técnico, estudios previos y la presente matriz de riesgo.</v>
      </c>
      <c r="X14" s="20" t="str">
        <f>+'EVALUACION CON CONTROLES'!R19</f>
        <v>Una Vez antes del inicio del proceso</v>
      </c>
    </row>
    <row r="15" spans="2:24" ht="106.5" customHeight="1">
      <c r="B15" s="17">
        <v>5</v>
      </c>
      <c r="C15" s="19" t="str">
        <f>+'EVALUACION CON CONTROLES'!C20:F20</f>
        <v>Contigencias por el contratista en la entrega de las áreas intervenidas en campo.</v>
      </c>
      <c r="D15" s="18" t="str">
        <f>+'EVALUACION CON CONTROLES'!B20</f>
        <v>EJECUCIÓN</v>
      </c>
      <c r="E15" s="34" t="str">
        <f>+'IDENTIFICACION Y ANALISIS'!D23</f>
        <v>General</v>
      </c>
      <c r="F15" s="34" t="str">
        <f>+'IDENTIFICACION Y ANALISIS'!E23</f>
        <v>Interno</v>
      </c>
      <c r="G15" s="19" t="str">
        <f>+EVALUACION!H21</f>
        <v>Retraso  y /o incumplimiento de las metas.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9" t="s">
        <v>231</v>
      </c>
      <c r="M15" s="148">
        <v>1</v>
      </c>
      <c r="N15" s="19" t="str">
        <f>+'EVALUACION CON CONTROLES'!G20</f>
        <v>Seguimiento  permanente   y solicitud al contratista de la trazabilidad del proceso así como la posible gestión de una prorroga. 
Suscripción de pólizas de cumplimiento.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SI</v>
      </c>
      <c r="T15" s="19" t="str">
        <f>+'EVALUACION CON CONTROLES'!N20</f>
        <v>Contratista</v>
      </c>
      <c r="U15" s="19" t="str">
        <f>+'EVALUACION CON CONTROLES'!O20</f>
        <v>A partir del momento en que se  da inicio a las entregas y ejecución del contrato.</v>
      </c>
      <c r="V15" s="19" t="str">
        <f>+'EVALUACION CON CONTROLES'!P20</f>
        <v>A partir del momento en que se concluye las entregas y ejecución del contrato.</v>
      </c>
      <c r="W15" s="19" t="str">
        <f>+'EVALUACION CON CONTROLES'!Q20</f>
        <v>Dentro  del  mismo tiempo       de la afectación</v>
      </c>
      <c r="X15" s="20" t="str">
        <f>+'EVALUACION CON CONTROLES'!R20</f>
        <v>Dentro   del   periodo de ocurrencia</v>
      </c>
    </row>
    <row r="16" spans="2:24" ht="106.5" customHeight="1">
      <c r="B16" s="17">
        <v>6</v>
      </c>
      <c r="C16" s="19" t="str">
        <f>+'EVALUACION CON CONTROLES'!C21:F21</f>
        <v>Retrasos en las intervenciones por labores que dependen de terceros</v>
      </c>
      <c r="D16" s="18" t="str">
        <f>+'EVALUACION CON CONTROLES'!B21</f>
        <v>EJECUCIÓN</v>
      </c>
      <c r="E16" s="34" t="str">
        <f>+'IDENTIFICACION Y ANALISIS'!D24</f>
        <v>General</v>
      </c>
      <c r="F16" s="34" t="str">
        <f>+'IDENTIFICACION Y ANALISIS'!E24</f>
        <v>Interno</v>
      </c>
      <c r="G16" s="19" t="str">
        <f>+EVALUACION!H22</f>
        <v>Retraso en el desarrollo de las acciones y cronogramas previstos.</v>
      </c>
      <c r="H16" s="19">
        <f>+EVALUACION!I22</f>
        <v>3</v>
      </c>
      <c r="I16" s="19">
        <f>+EVALUACION!J22</f>
        <v>2</v>
      </c>
      <c r="J16" s="19">
        <f>+EVALUACION!K22</f>
        <v>5</v>
      </c>
      <c r="K16" s="18" t="str">
        <f>+EVALUACION!L22</f>
        <v>MEDIO</v>
      </c>
      <c r="L16" s="19" t="s">
        <v>231</v>
      </c>
      <c r="M16" s="148">
        <v>1</v>
      </c>
      <c r="N16" s="19" t="str">
        <f>+'EVALUACION CON CONTROLES'!G21</f>
        <v xml:space="preserve">Seguimiento permanente al avance de contrato. 
Gestión interinsitucional para apoyar al contratista en trámites  o gestiones con terceros.
Respuesta oportuna a imprevistos de las partes.
</v>
      </c>
      <c r="O16" s="19">
        <f>+'EVALUACION CON CONTROLES'!I21</f>
        <v>3</v>
      </c>
      <c r="P16" s="19">
        <f>+'EVALUACION CON CONTROLES'!J21</f>
        <v>2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SI</v>
      </c>
      <c r="T16" s="19" t="str">
        <f>+'EVALUACION CON CONTROLES'!N21</f>
        <v>Contratista y FDLSC</v>
      </c>
      <c r="U16" s="19" t="str">
        <f>+'EVALUACION CON CONTROLES'!O21</f>
        <v xml:space="preserve">A partir del inicio del contrato </v>
      </c>
      <c r="V16" s="19" t="str">
        <f>+'EVALUACION CON CONTROLES'!P21</f>
        <v xml:space="preserve"> hasta su terminación y/o liquidación.</v>
      </c>
      <c r="W16" s="19" t="str">
        <f>+'EVALUACION CON CONTROLES'!Q21</f>
        <v>A través de los comités técnicos de avance mensual y mediante canales abiertos de comunicación permanente.</v>
      </c>
      <c r="X16" s="20" t="str">
        <f>+'EVALUACION CON CONTROLES'!R21</f>
        <v>MENSUAL</v>
      </c>
    </row>
    <row r="17" spans="2:24" ht="106.5" customHeight="1">
      <c r="B17" s="17">
        <v>7</v>
      </c>
      <c r="C17" s="19" t="str">
        <f>+'EVALUACION CON CONTROLES'!C22:F22</f>
        <v xml:space="preserve">Imposibilidad de la intervención por factores sociales, intervención o resistencia de la comunidad. </v>
      </c>
      <c r="D17" s="18" t="str">
        <f>+'EVALUACION CON CONTROLES'!B22</f>
        <v>EJECUCIÓN</v>
      </c>
      <c r="E17" s="34" t="str">
        <f>+'IDENTIFICACION Y ANALISIS'!D25</f>
        <v>Especifico</v>
      </c>
      <c r="F17" s="34" t="str">
        <f>+'IDENTIFICACION Y ANALISIS'!E25</f>
        <v>Interno</v>
      </c>
      <c r="G17" s="19" t="str">
        <f>+EVALUACION!H23</f>
        <v>Retraso en el desarrollo de las acciones y cronogramas previstos.  Situaciones de encuentro con la comunidad y disociaciones al respecto. Procesos legales.</v>
      </c>
      <c r="H17" s="19">
        <f>+EVALUACION!I23</f>
        <v>1</v>
      </c>
      <c r="I17" s="19">
        <f>+EVALUACION!J23</f>
        <v>1</v>
      </c>
      <c r="J17" s="19">
        <f>+EVALUACION!K23</f>
        <v>2</v>
      </c>
      <c r="K17" s="18" t="str">
        <f>+EVALUACION!L23</f>
        <v>BAJO</v>
      </c>
      <c r="L17" s="19" t="s">
        <v>230</v>
      </c>
      <c r="M17" s="148">
        <v>1</v>
      </c>
      <c r="N17" s="19" t="str">
        <f>+'EVALUACION CON CONTROLES'!G22</f>
        <v>Selección de lugares de intervención con viabilidad técnica y mantenimiento de canales de comunicación abiertos a la comunidad de forma permanente.
Contar con un profesional social de apoyo en las intervenciones y espacios de socializaciones a la comunidad.</v>
      </c>
      <c r="O17" s="19">
        <f>+'EVALUACION CON CONTROLES'!I22</f>
        <v>1</v>
      </c>
      <c r="P17" s="19">
        <f>+'EVALUACION CON CONTROLES'!J22</f>
        <v>1</v>
      </c>
      <c r="Q17" s="19">
        <f>+'EVALUACION CON CONTROLES'!K22</f>
        <v>2</v>
      </c>
      <c r="R17" s="18" t="str">
        <f>+'EVALUACION CON CONTROLES'!L22</f>
        <v>BAJO</v>
      </c>
      <c r="S17" s="19" t="str">
        <f>+'EVALUACION CON CONTROLES'!M22</f>
        <v>SI</v>
      </c>
      <c r="T17" s="19" t="str">
        <f>+'EVALUACION CON CONTROLES'!N22</f>
        <v>Contratista y FDLSC</v>
      </c>
      <c r="U17" s="19" t="str">
        <f>+'EVALUACION CON CONTROLES'!O22</f>
        <v xml:space="preserve">A partir del inicio del contrato </v>
      </c>
      <c r="V17" s="19" t="str">
        <f>+'EVALUACION CON CONTROLES'!P22</f>
        <v xml:space="preserve"> hasta su terminación y/o liquidación.</v>
      </c>
      <c r="W17" s="19" t="str">
        <f>+'EVALUACION CON CONTROLES'!Q22</f>
        <v>A través de los comités técnicos de avance mensual y mediante canales abiertos de comunicación permanente.</v>
      </c>
      <c r="X17" s="20" t="str">
        <f>+'EVALUACION CON CONTROLES'!R22</f>
        <v>MENSUAL</v>
      </c>
    </row>
    <row r="18" spans="2:24" ht="136.5" customHeight="1">
      <c r="B18" s="17">
        <v>8</v>
      </c>
      <c r="C18" s="19" t="str">
        <f>+'EVALUACION CON CONTROLES'!C23:F23</f>
        <v xml:space="preserve">Afectaciones a la integridad o salud física de los operacios o terceros en el desarrollo de las obras o labores. </v>
      </c>
      <c r="D18" s="18" t="str">
        <f>+'EVALUACION CON CONTROLES'!B23</f>
        <v>EJECUCIÓN</v>
      </c>
      <c r="E18" s="34" t="str">
        <f>+'IDENTIFICACION Y ANALISIS'!D26</f>
        <v>General</v>
      </c>
      <c r="F18" s="34" t="str">
        <f>+'IDENTIFICACION Y ANALISIS'!E26</f>
        <v>Interno</v>
      </c>
      <c r="G18" s="19" t="str">
        <f>+EVALUACION!H24</f>
        <v>Demandas de terceros, procesos legales, suspensión del contrato y demoras en la ejecución.</v>
      </c>
      <c r="H18" s="19">
        <f>+EVALUACION!I24</f>
        <v>1</v>
      </c>
      <c r="I18" s="19">
        <f>+EVALUACION!J24</f>
        <v>3</v>
      </c>
      <c r="J18" s="19">
        <f>+EVALUACION!K24</f>
        <v>4</v>
      </c>
      <c r="K18" s="18" t="str">
        <f>+EVALUACION!L24</f>
        <v>BAJO</v>
      </c>
      <c r="L18" s="19" t="s">
        <v>231</v>
      </c>
      <c r="M18" s="148">
        <v>1</v>
      </c>
      <c r="N18" s="19" t="str">
        <f>+'EVALUACION CON CONTROLES'!G23</f>
        <v>Exigencia del cumplimiento del plan de riesgos laborales y uso de EPP.
Cumplimiento de aportes al sistema de seguridad social y salud.
Pólizas de responsabilidad civil extracontractual.</v>
      </c>
      <c r="O18" s="19">
        <f>+'EVALUACION CON CONTROLES'!I23</f>
        <v>1</v>
      </c>
      <c r="P18" s="19">
        <f>+'EVALUACION CON CONTROLES'!J23</f>
        <v>3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SI</v>
      </c>
      <c r="T18" s="19" t="str">
        <f>+'EVALUACION CON CONTROLES'!N23</f>
        <v>Contratista y FDLSC</v>
      </c>
      <c r="U18" s="19" t="str">
        <f>+'EVALUACION CON CONTROLES'!O23</f>
        <v xml:space="preserve">A partir del inicio del contrato </v>
      </c>
      <c r="V18" s="19" t="str">
        <f>+'EVALUACION CON CONTROLES'!P23</f>
        <v xml:space="preserve"> hasta su terminación y/o liquidación.</v>
      </c>
      <c r="W18" s="19" t="str">
        <f>+'EVALUACION CON CONTROLES'!Q23</f>
        <v>A través de los comités técnicos de avance mensual y mediante canales abiertos de comunicación permanente.</v>
      </c>
      <c r="X18" s="20" t="str">
        <f>+'EVALUACION CON CONTROLES'!R23</f>
        <v>SEMANAL Y MENSUAL.</v>
      </c>
    </row>
    <row r="19" spans="2:24" ht="130.5" customHeight="1">
      <c r="B19" s="17">
        <v>9</v>
      </c>
      <c r="C19" s="19" t="str">
        <f>+'EVALUACION CON CONTROLES'!C24:F24</f>
        <v>Demora en la radicación oportuna de los informes por parte del contratista</v>
      </c>
      <c r="D19" s="18" t="str">
        <f>+'EVALUACION CON CONTROLES'!B24</f>
        <v>EJECUCIÓN</v>
      </c>
      <c r="E19" s="34" t="str">
        <f>+'IDENTIFICACION Y ANALISIS'!D27</f>
        <v>General</v>
      </c>
      <c r="F19" s="34" t="str">
        <f>+'IDENTIFICACION Y ANALISIS'!E27</f>
        <v>Interno</v>
      </c>
      <c r="G19" s="19" t="str">
        <f>+EVALUACION!H25</f>
        <v>Inconvenientes en la ejecución presupuestal y seguimeinto de las labores convenidas.</v>
      </c>
      <c r="H19" s="19">
        <f>+EVALUACION!I25</f>
        <v>4</v>
      </c>
      <c r="I19" s="19">
        <f>+EVALUACION!J25</f>
        <v>2</v>
      </c>
      <c r="J19" s="19">
        <f>+EVALUACION!K25</f>
        <v>6</v>
      </c>
      <c r="K19" s="18" t="str">
        <f>+EVALUACION!L25</f>
        <v>ALTO</v>
      </c>
      <c r="L19" s="19" t="s">
        <v>231</v>
      </c>
      <c r="M19" s="148">
        <v>1</v>
      </c>
      <c r="N19" s="19" t="str">
        <f>+'EVALUACION CON CONTROLES'!G24</f>
        <v>Establecimiento y seguimiento de cronogramas.
Requerimientos oportunos al contratista.</v>
      </c>
      <c r="O19" s="19">
        <f>+'EVALUACION CON CONTROLES'!I24</f>
        <v>4</v>
      </c>
      <c r="P19" s="19">
        <f>+'EVALUACION CON CONTROLES'!J24</f>
        <v>2</v>
      </c>
      <c r="Q19" s="19">
        <f>+'EVALUACION CON CONTROLES'!K24</f>
        <v>6</v>
      </c>
      <c r="R19" s="18" t="str">
        <f>+'EVALUACION CON CONTROLES'!L24</f>
        <v>ALTO</v>
      </c>
      <c r="S19" s="19" t="str">
        <f>+'EVALUACION CON CONTROLES'!M24</f>
        <v>SI</v>
      </c>
      <c r="T19" s="19" t="str">
        <f>+'EVALUACION CON CONTROLES'!N24</f>
        <v>Contratista y FDLSC</v>
      </c>
      <c r="U19" s="19" t="str">
        <f>+'EVALUACION CON CONTROLES'!O24</f>
        <v xml:space="preserve">A partir del inicio del contrato </v>
      </c>
      <c r="V19" s="19" t="str">
        <f>+'EVALUACION CON CONTROLES'!P24</f>
        <v xml:space="preserve"> hasta su terminación y/o liquidación.</v>
      </c>
      <c r="W19" s="19" t="str">
        <f>+'EVALUACION CON CONTROLES'!Q24</f>
        <v>A través de los comités técnicos de avance mensual y mediante canales abiertos de comunicación permanente.</v>
      </c>
      <c r="X19" s="20" t="str">
        <f>+'EVALUACION CON CONTROLES'!R24</f>
        <v>MENSUAL</v>
      </c>
    </row>
    <row r="20" spans="2:24" ht="129" customHeight="1">
      <c r="B20" s="17">
        <v>10</v>
      </c>
      <c r="C20" s="19" t="str">
        <f>+'EVALUACION CON CONTROLES'!C25:F25</f>
        <v>Fluctuación de los precios de los insumos y combustibles, desabasteciomiento de materia prima y especulación de precios.</v>
      </c>
      <c r="D20" s="18" t="str">
        <f>+'EVALUACION CON CONTROLES'!B25</f>
        <v>EJECUCION</v>
      </c>
      <c r="E20" s="34" t="str">
        <f>+'IDENTIFICACION Y ANALISIS'!D28</f>
        <v>General</v>
      </c>
      <c r="F20" s="34" t="str">
        <f>+'IDENTIFICACION Y ANALISIS'!E28</f>
        <v>Interno</v>
      </c>
      <c r="G20" s="19" t="str">
        <f>+EVALUACION!H26</f>
        <v>Retrasos en la ejecución del contrato, posible variación del mismo, imposibilidad del contratista para continuar con la ejecución del convenio, desequilibrio económico.</v>
      </c>
      <c r="H20" s="19">
        <f>+EVALUACION!I26</f>
        <v>1</v>
      </c>
      <c r="I20" s="19">
        <f>+EVALUACION!J26</f>
        <v>2</v>
      </c>
      <c r="J20" s="19">
        <f>+EVALUACION!K26</f>
        <v>3</v>
      </c>
      <c r="K20" s="18" t="str">
        <f>+EVALUACION!L26</f>
        <v>BAJO</v>
      </c>
      <c r="L20" s="19" t="s">
        <v>231</v>
      </c>
      <c r="M20" s="148">
        <v>1</v>
      </c>
      <c r="N20" s="19" t="str">
        <f>+'EVALUACION CON CONTROLES'!G25</f>
        <v>Revisión periódica del mercado en materia de fluctuación de precios</v>
      </c>
      <c r="O20" s="19">
        <f>+'EVALUACION CON CONTROLES'!I25</f>
        <v>1</v>
      </c>
      <c r="P20" s="19">
        <f>+'EVALUACION CON CONTROLES'!J25</f>
        <v>2</v>
      </c>
      <c r="Q20" s="19">
        <f>+'EVALUACION CON CONTROLES'!K25</f>
        <v>3</v>
      </c>
      <c r="R20" s="18" t="str">
        <f>+'EVALUACION CON CONTROLES'!L25</f>
        <v>BAJO</v>
      </c>
      <c r="S20" s="19" t="str">
        <f>+'EVALUACION CON CONTROLES'!M25</f>
        <v>SI</v>
      </c>
      <c r="T20" s="19" t="str">
        <f>+'EVALUACION CON CONTROLES'!N25</f>
        <v>Contratista</v>
      </c>
      <c r="U20" s="19" t="str">
        <f>+'EVALUACION CON CONTROLES'!O25</f>
        <v xml:space="preserve">A partir del inicio del contrato </v>
      </c>
      <c r="V20" s="19" t="str">
        <f>+'EVALUACION CON CONTROLES'!P25</f>
        <v xml:space="preserve"> hasta su terminación y/o liquidación.</v>
      </c>
      <c r="W20" s="19" t="str">
        <f>+'EVALUACION CON CONTROLES'!Q25</f>
        <v>A través de los comités técnicos de avance mensual y mediante canales abiertos de comunicación permanente.</v>
      </c>
      <c r="X20" s="20" t="str">
        <f>+'EVALUACION CON CONTROLES'!R25</f>
        <v>MENSUAL</v>
      </c>
    </row>
    <row r="21" spans="2:24" ht="106.5" hidden="1" customHeight="1">
      <c r="B21" s="17"/>
      <c r="C21" s="19"/>
      <c r="D21" s="18"/>
      <c r="E21" s="18"/>
      <c r="F21" s="18"/>
      <c r="G21" s="19"/>
      <c r="H21" s="19"/>
      <c r="I21" s="19"/>
      <c r="J21" s="19"/>
      <c r="K21" s="18"/>
      <c r="L21" s="19"/>
      <c r="M21" s="18"/>
      <c r="N21" s="19"/>
      <c r="O21" s="19"/>
      <c r="P21" s="19"/>
      <c r="Q21" s="19"/>
      <c r="R21" s="18"/>
      <c r="S21" s="19"/>
      <c r="T21" s="19"/>
      <c r="U21" s="19"/>
      <c r="V21" s="19"/>
      <c r="W21" s="19"/>
      <c r="X21" s="20"/>
    </row>
    <row r="22" spans="2:24" ht="106.5" hidden="1" customHeight="1">
      <c r="B22" s="17"/>
      <c r="C22" s="19"/>
      <c r="D22" s="18"/>
      <c r="E22" s="18"/>
      <c r="F22" s="18"/>
      <c r="G22" s="19"/>
      <c r="H22" s="19"/>
      <c r="I22" s="19"/>
      <c r="J22" s="19"/>
      <c r="K22" s="18"/>
      <c r="L22" s="19"/>
      <c r="M22" s="18"/>
      <c r="N22" s="19"/>
      <c r="O22" s="19"/>
      <c r="P22" s="19"/>
      <c r="Q22" s="19"/>
      <c r="R22" s="18"/>
      <c r="S22" s="19"/>
      <c r="T22" s="19"/>
      <c r="U22" s="19"/>
      <c r="V22" s="19"/>
      <c r="W22" s="19"/>
      <c r="X22" s="20"/>
    </row>
    <row r="23" spans="2:24" ht="106.5" hidden="1" customHeight="1">
      <c r="B23" s="17"/>
      <c r="C23" s="19"/>
      <c r="D23" s="18"/>
      <c r="E23" s="18"/>
      <c r="F23" s="18"/>
      <c r="G23" s="19"/>
      <c r="H23" s="19"/>
      <c r="I23" s="19"/>
      <c r="J23" s="19"/>
      <c r="K23" s="18"/>
      <c r="L23" s="19"/>
      <c r="M23" s="18"/>
      <c r="N23" s="19"/>
      <c r="O23" s="19"/>
      <c r="P23" s="19"/>
      <c r="Q23" s="19"/>
      <c r="R23" s="18"/>
      <c r="S23" s="19"/>
      <c r="T23" s="19"/>
      <c r="U23" s="19"/>
      <c r="V23" s="19"/>
      <c r="W23" s="19"/>
      <c r="X23" s="20"/>
    </row>
    <row r="24" spans="2:24" ht="106.5" hidden="1" customHeight="1">
      <c r="B24" s="17"/>
      <c r="C24" s="19"/>
      <c r="D24" s="18"/>
      <c r="E24" s="18"/>
      <c r="F24" s="18"/>
      <c r="G24" s="19"/>
      <c r="H24" s="19"/>
      <c r="I24" s="19"/>
      <c r="J24" s="19"/>
      <c r="K24" s="18"/>
      <c r="L24" s="19"/>
      <c r="M24" s="18"/>
      <c r="N24" s="19"/>
      <c r="O24" s="19"/>
      <c r="P24" s="19"/>
      <c r="Q24" s="19"/>
      <c r="R24" s="18"/>
      <c r="S24" s="19"/>
      <c r="T24" s="19"/>
      <c r="U24" s="19"/>
      <c r="V24" s="19"/>
      <c r="W24" s="19"/>
      <c r="X24" s="20"/>
    </row>
    <row r="25" spans="2:24" ht="106.5" hidden="1" customHeight="1">
      <c r="B25" s="17"/>
      <c r="C25" s="19"/>
      <c r="D25" s="18"/>
      <c r="E25" s="18"/>
      <c r="F25" s="18"/>
      <c r="G25" s="19"/>
      <c r="H25" s="19"/>
      <c r="I25" s="19"/>
      <c r="J25" s="19"/>
      <c r="K25" s="18"/>
      <c r="L25" s="19"/>
      <c r="M25" s="18"/>
      <c r="N25" s="19"/>
      <c r="O25" s="19"/>
      <c r="P25" s="19"/>
      <c r="Q25" s="19"/>
      <c r="R25" s="18"/>
      <c r="S25" s="19"/>
      <c r="T25" s="19"/>
      <c r="U25" s="19"/>
      <c r="V25" s="19"/>
      <c r="W25" s="19"/>
      <c r="X25" s="20"/>
    </row>
    <row r="26" spans="2:24" ht="106.5" hidden="1" customHeight="1">
      <c r="B26" s="17"/>
      <c r="C26" s="19"/>
      <c r="D26" s="18"/>
      <c r="E26" s="18"/>
      <c r="F26" s="18"/>
      <c r="G26" s="19"/>
      <c r="H26" s="19"/>
      <c r="I26" s="19"/>
      <c r="J26" s="19"/>
      <c r="K26" s="18"/>
      <c r="L26" s="19"/>
      <c r="M26" s="18"/>
      <c r="N26" s="19"/>
      <c r="O26" s="19"/>
      <c r="P26" s="19"/>
      <c r="Q26" s="19"/>
      <c r="R26" s="18"/>
      <c r="S26" s="19"/>
      <c r="T26" s="19"/>
      <c r="U26" s="19"/>
      <c r="V26" s="19"/>
      <c r="W26" s="19"/>
      <c r="X26" s="20"/>
    </row>
    <row r="27" spans="2:24" ht="106.5" hidden="1" customHeight="1">
      <c r="B27" s="17"/>
      <c r="C27" s="19"/>
      <c r="D27" s="18"/>
      <c r="E27" s="18"/>
      <c r="F27" s="18"/>
      <c r="G27" s="19"/>
      <c r="H27" s="19"/>
      <c r="I27" s="19"/>
      <c r="J27" s="19"/>
      <c r="K27" s="18"/>
      <c r="L27" s="19"/>
      <c r="M27" s="18"/>
      <c r="N27" s="19"/>
      <c r="O27" s="19"/>
      <c r="P27" s="19"/>
      <c r="Q27" s="19"/>
      <c r="R27" s="18"/>
      <c r="S27" s="19"/>
      <c r="T27" s="19"/>
      <c r="U27" s="19"/>
      <c r="V27" s="19"/>
      <c r="W27" s="19"/>
      <c r="X27" s="20"/>
    </row>
    <row r="28" spans="2:24" ht="106.5" hidden="1" customHeight="1">
      <c r="B28" s="17"/>
      <c r="C28" s="19"/>
      <c r="D28" s="18"/>
      <c r="E28" s="18"/>
      <c r="F28" s="18"/>
      <c r="G28" s="19"/>
      <c r="H28" s="19"/>
      <c r="I28" s="19"/>
      <c r="J28" s="19"/>
      <c r="K28" s="18"/>
      <c r="L28" s="19"/>
      <c r="M28" s="18"/>
      <c r="N28" s="19"/>
      <c r="O28" s="19"/>
      <c r="P28" s="19"/>
      <c r="Q28" s="19"/>
      <c r="R28" s="18"/>
      <c r="S28" s="19"/>
      <c r="T28" s="19"/>
      <c r="U28" s="19"/>
      <c r="V28" s="19"/>
      <c r="W28" s="19"/>
      <c r="X28" s="20"/>
    </row>
    <row r="29" spans="2:24" ht="106.5" hidden="1" customHeight="1" thickBot="1">
      <c r="B29" s="17"/>
      <c r="C29" s="19"/>
      <c r="D29" s="18"/>
      <c r="E29" s="18"/>
      <c r="F29" s="18"/>
      <c r="G29" s="19"/>
      <c r="H29" s="19"/>
      <c r="I29" s="19"/>
      <c r="J29" s="19"/>
      <c r="K29" s="18"/>
      <c r="L29" s="19"/>
      <c r="M29" s="18"/>
      <c r="N29" s="19"/>
      <c r="O29" s="19"/>
      <c r="P29" s="19"/>
      <c r="Q29" s="19"/>
      <c r="R29" s="18"/>
      <c r="S29" s="19"/>
      <c r="T29" s="19"/>
      <c r="U29" s="19"/>
      <c r="V29" s="19"/>
      <c r="W29" s="19"/>
      <c r="X29" s="27"/>
    </row>
    <row r="30" spans="2:24" ht="106.5" hidden="1" customHeight="1" thickBot="1">
      <c r="B30" s="36"/>
      <c r="C30" s="37"/>
      <c r="D30" s="38"/>
      <c r="E30" s="38"/>
      <c r="F30" s="38"/>
      <c r="G30" s="37"/>
      <c r="H30" s="37"/>
      <c r="I30" s="37"/>
      <c r="J30" s="37"/>
      <c r="K30" s="38"/>
      <c r="L30" s="37"/>
      <c r="M30" s="38"/>
      <c r="N30" s="37"/>
      <c r="O30" s="37"/>
      <c r="P30" s="37"/>
      <c r="Q30" s="37"/>
      <c r="R30" s="38"/>
      <c r="S30" s="37"/>
      <c r="T30" s="37"/>
      <c r="U30" s="37"/>
      <c r="V30" s="37"/>
      <c r="W30" s="37"/>
      <c r="X30" s="39"/>
    </row>
    <row r="31" spans="2:24" ht="114.75" customHeight="1">
      <c r="B31" s="17">
        <v>10</v>
      </c>
      <c r="C31" s="19" t="str">
        <f>+'EVALUACION CON CONTROLES'!C36:F36</f>
        <v xml:space="preserve">incumplimiento normativo por entregar alimentos (refrigerios/almuerzos) sin el estricto control de la Resolución 2674 de 2013. 
 </v>
      </c>
      <c r="D31" s="18" t="str">
        <f>+'EVALUACION CON CONTROLES'!B36</f>
        <v>EJECUCIÓN</v>
      </c>
      <c r="E31" s="34" t="str">
        <f>+'IDENTIFICACION Y ANALISIS'!D39</f>
        <v>Especifico</v>
      </c>
      <c r="F31" s="34" t="str">
        <f>+'IDENTIFICACION Y ANALISIS'!E39</f>
        <v>Interno</v>
      </c>
      <c r="G31" s="19" t="str">
        <f>EVALUACION!H27</f>
        <v>Posibles afectaciones a la salud de los participantes por enfermedades transmitidas por alimentos, intoxicaciones o contaminación de los productos suministrados; adopción de medidas sanitarias preventivas y aplicación de sanciones por parte de las autoridades competentes; incumplimiento de las obligaciones contractuales; necesidad de reposición de los alimentos y generación de costos adicionales; posibles reclamaciones por daños ocasionados y afectación de la imagen institucional de la Alcaldía Local, como consecuencia del incumplimiento de los requisitos sanitarios establecidos en la Resolución 2674 de 2013 y demás normativa aplicable.</v>
      </c>
      <c r="H31" s="19">
        <v>1</v>
      </c>
      <c r="I31" s="19">
        <v>4</v>
      </c>
      <c r="J31" s="19">
        <f>+EVALUACION!K37</f>
        <v>0</v>
      </c>
      <c r="K31" s="18" t="str">
        <f>EVALUACION!L27</f>
        <v>MEDIO</v>
      </c>
      <c r="L31" s="19" t="s">
        <v>231</v>
      </c>
      <c r="M31" s="148">
        <v>1</v>
      </c>
      <c r="N31" s="19" t="str">
        <f>+'EVALUACION CON CONTROLES'!G36</f>
        <v>Entrega de soportes de compra, procedencia y trazabilidad de los alimentos, cuando corresponda.
Verificación de las condiciones sanitarias del proveedor y del establecimiento donde se preparan los alimentos.</v>
      </c>
      <c r="O31" s="19">
        <f>+'EVALUACION CON CONTROLES'!I36</f>
        <v>1</v>
      </c>
      <c r="P31" s="19">
        <f>+'EVALUACION CON CONTROLES'!J36</f>
        <v>4</v>
      </c>
      <c r="Q31" s="19">
        <f>+'EVALUACION CON CONTROLES'!K36</f>
        <v>5</v>
      </c>
      <c r="R31" s="18" t="str">
        <f>+'EVALUACION CON CONTROLES'!L36</f>
        <v>MEDIO</v>
      </c>
      <c r="S31" s="19" t="str">
        <f>+'EVALUACION CON CONTROLES'!M36</f>
        <v>SI</v>
      </c>
      <c r="T31" s="19" t="str">
        <f>+'EVALUACION CON CONTROLES'!N36</f>
        <v>Contratista</v>
      </c>
      <c r="U31" s="19" t="str">
        <f>+'EVALUACION CON CONTROLES'!O36</f>
        <v xml:space="preserve">A partir del inicio del contrato </v>
      </c>
      <c r="V31" s="19" t="str">
        <f>+'EVALUACION CON CONTROLES'!P36</f>
        <v xml:space="preserve"> hasta su terminación y/o liquidación.</v>
      </c>
      <c r="W31" s="19" t="str">
        <f>+'EVALUACION CON CONTROLES'!Q36</f>
        <v>A través de los comités técnicos de avance mensual y mediante canales abiertos de comunicación permanente.</v>
      </c>
      <c r="X31" s="20" t="str">
        <f>+'EVALUACION CON CONTROLES'!R36</f>
        <v>MENSUAL</v>
      </c>
    </row>
    <row r="32" spans="2:24" ht="71.25" customHeight="1">
      <c r="B32" s="17">
        <v>10</v>
      </c>
      <c r="C32" s="19" t="str">
        <f>+'EVALUACION CON CONTROLES'!C37:F37</f>
        <v>Desabastecimiento de insumos agrícolas, de papeleria y de ferreteria para el cumplimiento de actividades de entregas de insumos,kits etc.</v>
      </c>
      <c r="D32" s="18" t="str">
        <f>+'EVALUACION CON CONTROLES'!B37</f>
        <v>EJECUCIÓN</v>
      </c>
      <c r="E32" s="34" t="str">
        <f>+'IDENTIFICACION Y ANALISIS'!D40</f>
        <v>General</v>
      </c>
      <c r="F32" s="34" t="str">
        <f>+'IDENTIFICACION Y ANALISIS'!E40</f>
        <v>Interno</v>
      </c>
      <c r="G32" s="19" t="str">
        <f>EVALUACION!H28</f>
        <v>Retrasos en la implementación y fortalecimiento de las huertas urbanas y periurbanas; interrupción de las actividades de siembra, mantenimiento y producción agrícola; incumplimiento del cronograma y de las metas contractuales; afectación al desarrollo de las iniciativas beneficiarias y a la participación comunitaria; posibles costos adicionales por adquisición y transporte de insumos; disminución de la productividad y pérdida de material vegetal, así como afectación al cumplimiento del objeto contractual y a la satisfacción de la población beneficiaria</v>
      </c>
      <c r="H32" s="19">
        <v>1</v>
      </c>
      <c r="I32" s="19">
        <v>3</v>
      </c>
      <c r="J32" s="19">
        <f>+EVALUACION!K38</f>
        <v>0</v>
      </c>
      <c r="K32" s="18" t="str">
        <f>EVALUACION!L28</f>
        <v>BAJO</v>
      </c>
      <c r="L32" s="19" t="s">
        <v>231</v>
      </c>
      <c r="M32" s="148">
        <v>1</v>
      </c>
      <c r="N32" s="19" t="str">
        <f>+'EVALUACION CON CONTROLES'!G37</f>
        <v>elaborar y presentar a la supervisión una programación de adquisición y entrega de los insumos agrícolas, de papelería y de ferretería requeridos para la ejecución de las actividades contractuales, verificando previamente su disponibilidad y tiempos de entrega.</v>
      </c>
      <c r="O32" s="19">
        <f>+'EVALUACION CON CONTROLES'!I37</f>
        <v>1</v>
      </c>
      <c r="P32" s="19">
        <f>+'EVALUACION CON CONTROLES'!J37</f>
        <v>3</v>
      </c>
      <c r="Q32" s="19">
        <f>+'EVALUACION CON CONTROLES'!K37</f>
        <v>4</v>
      </c>
      <c r="R32" s="18" t="str">
        <f>+'EVALUACION CON CONTROLES'!L37</f>
        <v>BAJO</v>
      </c>
      <c r="S32" s="19" t="str">
        <f>+'EVALUACION CON CONTROLES'!M37</f>
        <v>SI</v>
      </c>
      <c r="T32" s="19" t="str">
        <f>+'EVALUACION CON CONTROLES'!N37</f>
        <v>Contratista</v>
      </c>
      <c r="U32" s="19" t="str">
        <f>+'EVALUACION CON CONTROLES'!O37</f>
        <v xml:space="preserve">A partir del inicio del contrato </v>
      </c>
      <c r="V32" s="19" t="str">
        <f>+'EVALUACION CON CONTROLES'!P37</f>
        <v xml:space="preserve"> hasta su terminación y/o liquidación.</v>
      </c>
      <c r="W32" s="19" t="str">
        <f>+'EVALUACION CON CONTROLES'!Q37</f>
        <v>A través de los comités técnicos de avance mensual y mediante canales abiertos de comunicación permanente.</v>
      </c>
      <c r="X32" s="20" t="str">
        <f>+'EVALUACION CON CONTROLES'!R37</f>
        <v>MENSUAL</v>
      </c>
    </row>
    <row r="33" spans="2:24" ht="79.5" customHeight="1">
      <c r="B33" s="17">
        <v>10</v>
      </c>
      <c r="C33" s="19" t="str">
        <f>+'EVALUACION CON CONTROLES'!C38:F38</f>
        <v xml:space="preserve">Presencia de plagas y enfermedades en el material vegetal vivo
</v>
      </c>
      <c r="D33" s="18" t="str">
        <f>+'EVALUACION CON CONTROLES'!B38</f>
        <v>EJECUCIÓN</v>
      </c>
      <c r="E33" s="34" t="str">
        <f>+'IDENTIFICACION Y ANALISIS'!D41</f>
        <v>General</v>
      </c>
      <c r="F33" s="34" t="str">
        <f>+'IDENTIFICACION Y ANALISIS'!E41</f>
        <v>Interno</v>
      </c>
      <c r="G33" s="19" t="str">
        <f>EVALUACION!H29</f>
        <v>Afectación fitosanitaria de las plantas, disminución de su calidad y viabilidad, retraso en el establecimiento y desarrollo de las huertas urbanas y periurbanas, pérdida o mortalidad del material vegetal suministrado, propagación de plagas y enfermedades a los cultivos existentes, incremento de los costos de reposición y control fitosanitario, incumplimiento de las metas y obligaciones contractuales, y afectación a la sostenibilidad de las iniciativas agrícolas beneficiarias.</v>
      </c>
      <c r="H33" s="19">
        <v>1</v>
      </c>
      <c r="I33" s="19">
        <v>2</v>
      </c>
      <c r="J33" s="19">
        <f>+EVALUACION!K39</f>
        <v>0</v>
      </c>
      <c r="K33" s="18" t="str">
        <f>EVALUACION!L29</f>
        <v>BAJO</v>
      </c>
      <c r="L33" s="19" t="s">
        <v>231</v>
      </c>
      <c r="M33" s="148">
        <v>1</v>
      </c>
      <c r="N33" s="19" t="str">
        <f>+'EVALUACION CON CONTROLES'!G38</f>
        <v>el material vegetal suministrado cumpla con las condiciones de calidad y sanidad requeridas, mediante la adquisición a proveedores confiables y la verificación fitosanitaria previa a su entrega. Asimismo, deberá inspeccionar las plantas para identificar oportunamente la presencia de plagas, enfermedades o daños que puedan comprometer su viabilidad, y garantizar condiciones adecuadas de almacenamiento, transporte y manipulación.</v>
      </c>
      <c r="O33" s="19">
        <f>+'EVALUACION CON CONTROLES'!I38</f>
        <v>1</v>
      </c>
      <c r="P33" s="19">
        <f>+'EVALUACION CON CONTROLES'!J38</f>
        <v>2</v>
      </c>
      <c r="Q33" s="19">
        <f>+'EVALUACION CON CONTROLES'!K38</f>
        <v>3</v>
      </c>
      <c r="R33" s="18" t="str">
        <f>+'EVALUACION CON CONTROLES'!L38</f>
        <v>BAJO</v>
      </c>
      <c r="S33" s="19" t="str">
        <f>+'EVALUACION CON CONTROLES'!M38</f>
        <v>SI</v>
      </c>
      <c r="T33" s="19" t="str">
        <f>+'EVALUACION CON CONTROLES'!N38</f>
        <v>Contratista</v>
      </c>
      <c r="U33" s="19" t="str">
        <f>+'EVALUACION CON CONTROLES'!O38</f>
        <v xml:space="preserve">A partir del inicio del contrato </v>
      </c>
      <c r="V33" s="19" t="str">
        <f>+'EVALUACION CON CONTROLES'!P38</f>
        <v xml:space="preserve"> hasta su terminación y/o liquidación.</v>
      </c>
      <c r="W33" s="19" t="str">
        <f>+'EVALUACION CON CONTROLES'!Q38</f>
        <v>A través de los comités técnicos de avance mensual y mediante canales abiertos de comunicación permanente.</v>
      </c>
      <c r="X33" s="20" t="str">
        <f>+'EVALUACION CON CONTROLES'!R38</f>
        <v>MENSUAL</v>
      </c>
    </row>
    <row r="34" spans="2:24" ht="13.5" customHeight="1"/>
    <row r="35" spans="2:24" ht="13.5" customHeight="1"/>
    <row r="36" spans="2:24" ht="13.5" customHeight="1"/>
    <row r="37" spans="2:24" ht="13.5" customHeight="1"/>
    <row r="38" spans="2:24" ht="13.5" customHeight="1"/>
    <row r="39" spans="2:24" ht="13.5" customHeight="1"/>
    <row r="40" spans="2:24" ht="13.5" customHeight="1"/>
    <row r="41" spans="2:24" ht="13.5" customHeight="1"/>
    <row r="42" spans="2:24" ht="13.5" customHeight="1"/>
    <row r="43" spans="2:24" ht="13.5" customHeight="1"/>
    <row r="44" spans="2:24" ht="13.5" customHeight="1"/>
    <row r="45" spans="2:24" ht="13.5" customHeight="1"/>
    <row r="46" spans="2:24" ht="13.5" customHeight="1"/>
    <row r="47" spans="2:24" ht="13.5" customHeight="1"/>
    <row r="48" spans="2:24" ht="13.5" customHeight="1"/>
    <row r="49" spans="2:24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24" ht="16.5" customHeight="1">
      <c r="B50" s="52"/>
      <c r="E50" s="14"/>
      <c r="F50" s="330" t="s">
        <v>232</v>
      </c>
      <c r="G50" s="330"/>
      <c r="H50" s="14"/>
      <c r="I50" s="14"/>
      <c r="J50" s="313" t="s">
        <v>219</v>
      </c>
      <c r="K50" s="313"/>
      <c r="L50" s="313"/>
      <c r="M50" s="313"/>
      <c r="X50" s="53"/>
    </row>
    <row r="51" spans="2:24" ht="12.75" customHeight="1">
      <c r="B51" s="52"/>
      <c r="E51" s="320" t="s">
        <v>130</v>
      </c>
      <c r="F51" s="48" t="s">
        <v>131</v>
      </c>
      <c r="G51" s="48" t="s">
        <v>132</v>
      </c>
      <c r="H51" s="14"/>
      <c r="I51" s="14"/>
      <c r="J51" s="309" t="s">
        <v>133</v>
      </c>
      <c r="K51" s="310"/>
      <c r="L51" s="309" t="s">
        <v>132</v>
      </c>
      <c r="M51" s="310"/>
      <c r="X51" s="53"/>
    </row>
    <row r="52" spans="2:24" ht="57.75" hidden="1">
      <c r="B52" s="52"/>
      <c r="E52" s="320"/>
      <c r="F52" s="19" t="s">
        <v>134</v>
      </c>
      <c r="G52" s="19">
        <v>1</v>
      </c>
      <c r="H52" s="14"/>
      <c r="I52" s="14"/>
      <c r="J52" s="311" t="s">
        <v>135</v>
      </c>
      <c r="K52" s="312"/>
      <c r="L52" s="299">
        <v>1</v>
      </c>
      <c r="M52" s="299"/>
      <c r="X52" s="53"/>
    </row>
    <row r="53" spans="2:24" ht="57.75" hidden="1">
      <c r="B53" s="52"/>
      <c r="E53" s="320"/>
      <c r="F53" s="19" t="s">
        <v>136</v>
      </c>
      <c r="G53" s="19">
        <v>2</v>
      </c>
      <c r="H53" s="14"/>
      <c r="I53" s="14"/>
      <c r="J53" s="311" t="s">
        <v>137</v>
      </c>
      <c r="K53" s="312"/>
      <c r="L53" s="299">
        <v>2</v>
      </c>
      <c r="M53" s="299"/>
      <c r="X53" s="53"/>
    </row>
    <row r="54" spans="2:24" ht="72" hidden="1">
      <c r="B54" s="52"/>
      <c r="E54" s="320"/>
      <c r="F54" s="19" t="s">
        <v>138</v>
      </c>
      <c r="G54" s="19">
        <v>3</v>
      </c>
      <c r="H54" s="14"/>
      <c r="I54" s="14"/>
      <c r="J54" s="311" t="s">
        <v>139</v>
      </c>
      <c r="K54" s="312"/>
      <c r="L54" s="299">
        <v>3</v>
      </c>
      <c r="M54" s="299"/>
      <c r="X54" s="53"/>
    </row>
    <row r="55" spans="2:24" ht="43.5">
      <c r="B55" s="52"/>
      <c r="E55" s="320"/>
      <c r="F55" s="19" t="s">
        <v>140</v>
      </c>
      <c r="G55" s="19">
        <v>4</v>
      </c>
      <c r="H55" s="14"/>
      <c r="I55" s="14"/>
      <c r="J55" s="311" t="s">
        <v>141</v>
      </c>
      <c r="K55" s="312"/>
      <c r="L55" s="299">
        <v>4</v>
      </c>
      <c r="M55" s="299"/>
      <c r="X55" s="53"/>
    </row>
    <row r="56" spans="2:24" ht="57.75">
      <c r="B56" s="52"/>
      <c r="E56" s="320"/>
      <c r="F56" s="19" t="s">
        <v>142</v>
      </c>
      <c r="G56" s="19">
        <v>5</v>
      </c>
      <c r="H56" s="14"/>
      <c r="I56" s="14"/>
      <c r="J56" s="311" t="s">
        <v>143</v>
      </c>
      <c r="K56" s="312"/>
      <c r="L56" s="299">
        <v>5</v>
      </c>
      <c r="M56" s="299"/>
      <c r="X56" s="53"/>
    </row>
    <row r="57" spans="2:24">
      <c r="B57" s="52"/>
      <c r="D57" s="14"/>
      <c r="E57" s="14"/>
      <c r="F57" s="14"/>
      <c r="G57" s="14"/>
      <c r="H57" s="14"/>
      <c r="I57" s="14"/>
      <c r="J57" s="14"/>
      <c r="K57" s="14"/>
      <c r="L57" s="14"/>
      <c r="M57" s="14"/>
      <c r="X57" s="53"/>
    </row>
    <row r="58" spans="2:24" ht="12.75" customHeight="1">
      <c r="B58" s="52"/>
      <c r="D58" s="313" t="s">
        <v>144</v>
      </c>
      <c r="E58" s="313"/>
      <c r="F58" s="313"/>
      <c r="G58" s="313"/>
      <c r="H58" s="313"/>
      <c r="I58" s="313"/>
      <c r="J58" s="313"/>
      <c r="K58" s="313"/>
      <c r="X58" s="53"/>
    </row>
    <row r="59" spans="2:24" ht="15">
      <c r="B59" s="52"/>
      <c r="D59" s="316" t="s">
        <v>131</v>
      </c>
      <c r="E59" s="316" t="s">
        <v>132</v>
      </c>
      <c r="F59" s="304" t="s">
        <v>135</v>
      </c>
      <c r="G59" s="304"/>
      <c r="H59" s="331" t="s">
        <v>137</v>
      </c>
      <c r="I59" s="332"/>
      <c r="J59" s="49" t="s">
        <v>139</v>
      </c>
      <c r="K59" s="49" t="s">
        <v>141</v>
      </c>
      <c r="L59" s="48" t="s">
        <v>143</v>
      </c>
      <c r="P59" s="313" t="s">
        <v>158</v>
      </c>
      <c r="Q59" s="313"/>
      <c r="R59" s="313"/>
      <c r="S59" s="313"/>
      <c r="T59" s="313"/>
      <c r="X59" s="53"/>
    </row>
    <row r="60" spans="2:24" ht="15">
      <c r="B60" s="52"/>
      <c r="D60" s="316"/>
      <c r="E60" s="316"/>
      <c r="F60" s="319">
        <v>1</v>
      </c>
      <c r="G60" s="319"/>
      <c r="H60" s="317">
        <v>2</v>
      </c>
      <c r="I60" s="318"/>
      <c r="J60" s="50">
        <v>3</v>
      </c>
      <c r="K60" s="50">
        <v>4</v>
      </c>
      <c r="L60" s="50">
        <v>5</v>
      </c>
      <c r="P60" s="304" t="s">
        <v>144</v>
      </c>
      <c r="Q60" s="304"/>
      <c r="R60" s="304"/>
      <c r="S60" s="304" t="s">
        <v>157</v>
      </c>
      <c r="T60" s="304"/>
      <c r="X60" s="53"/>
    </row>
    <row r="61" spans="2:24" ht="57.75">
      <c r="B61" s="52"/>
      <c r="D61" s="19" t="s">
        <v>134</v>
      </c>
      <c r="E61" s="21">
        <v>1</v>
      </c>
      <c r="F61" s="307">
        <v>2</v>
      </c>
      <c r="G61" s="307"/>
      <c r="H61" s="305">
        <v>3</v>
      </c>
      <c r="I61" s="306"/>
      <c r="J61" s="46">
        <v>4</v>
      </c>
      <c r="K61" s="51">
        <v>5</v>
      </c>
      <c r="L61" s="45">
        <v>6</v>
      </c>
      <c r="P61" s="324" t="s">
        <v>159</v>
      </c>
      <c r="Q61" s="324"/>
      <c r="R61" s="324"/>
      <c r="S61" s="321" t="s">
        <v>160</v>
      </c>
      <c r="T61" s="321"/>
      <c r="X61" s="53"/>
    </row>
    <row r="62" spans="2:24" ht="43.5">
      <c r="B62" s="52"/>
      <c r="D62" s="19" t="s">
        <v>136</v>
      </c>
      <c r="E62" s="21">
        <v>2</v>
      </c>
      <c r="F62" s="307">
        <v>3</v>
      </c>
      <c r="G62" s="307"/>
      <c r="H62" s="305">
        <v>4</v>
      </c>
      <c r="I62" s="306"/>
      <c r="J62" s="51">
        <v>5</v>
      </c>
      <c r="K62" s="45">
        <v>6</v>
      </c>
      <c r="L62" s="45">
        <v>7</v>
      </c>
      <c r="P62" s="301" t="s">
        <v>161</v>
      </c>
      <c r="Q62" s="301"/>
      <c r="R62" s="301"/>
      <c r="S62" s="321" t="s">
        <v>162</v>
      </c>
      <c r="T62" s="321"/>
      <c r="X62" s="53"/>
    </row>
    <row r="63" spans="2:24" ht="57.75">
      <c r="B63" s="52"/>
      <c r="D63" s="19" t="s">
        <v>138</v>
      </c>
      <c r="E63" s="21">
        <v>3</v>
      </c>
      <c r="F63" s="307">
        <v>4</v>
      </c>
      <c r="G63" s="307"/>
      <c r="H63" s="322">
        <v>5</v>
      </c>
      <c r="I63" s="323"/>
      <c r="J63" s="45">
        <v>6</v>
      </c>
      <c r="K63" s="45">
        <v>7</v>
      </c>
      <c r="L63" s="47">
        <v>8</v>
      </c>
      <c r="P63" s="308">
        <v>5</v>
      </c>
      <c r="Q63" s="308"/>
      <c r="R63" s="308"/>
      <c r="S63" s="321" t="s">
        <v>163</v>
      </c>
      <c r="T63" s="321"/>
      <c r="X63" s="53"/>
    </row>
    <row r="64" spans="2:24" ht="43.5">
      <c r="B64" s="52"/>
      <c r="D64" s="19" t="s">
        <v>140</v>
      </c>
      <c r="E64" s="21">
        <v>4</v>
      </c>
      <c r="F64" s="308">
        <v>5</v>
      </c>
      <c r="G64" s="308"/>
      <c r="H64" s="302">
        <v>6</v>
      </c>
      <c r="I64" s="303"/>
      <c r="J64" s="45">
        <v>7</v>
      </c>
      <c r="K64" s="47">
        <v>8</v>
      </c>
      <c r="L64" s="47">
        <v>9</v>
      </c>
      <c r="P64" s="307" t="s">
        <v>164</v>
      </c>
      <c r="Q64" s="307"/>
      <c r="R64" s="307"/>
      <c r="S64" s="321" t="s">
        <v>165</v>
      </c>
      <c r="T64" s="321"/>
      <c r="X64" s="53"/>
    </row>
    <row r="65" spans="2:24" ht="57.75">
      <c r="B65" s="52"/>
      <c r="D65" s="19" t="s">
        <v>142</v>
      </c>
      <c r="E65" s="21">
        <v>5</v>
      </c>
      <c r="F65" s="301">
        <v>6</v>
      </c>
      <c r="G65" s="301"/>
      <c r="H65" s="302">
        <v>7</v>
      </c>
      <c r="I65" s="303"/>
      <c r="J65" s="47">
        <v>8</v>
      </c>
      <c r="K65" s="47">
        <v>9</v>
      </c>
      <c r="L65" s="47">
        <v>10</v>
      </c>
      <c r="X65" s="53"/>
    </row>
    <row r="66" spans="2:24">
      <c r="B66" s="22"/>
      <c r="C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5"/>
    </row>
  </sheetData>
  <mergeCells count="49">
    <mergeCell ref="S64:T64"/>
    <mergeCell ref="P64:R64"/>
    <mergeCell ref="P61:R61"/>
    <mergeCell ref="B9:R9"/>
    <mergeCell ref="B6:X6"/>
    <mergeCell ref="F50:G50"/>
    <mergeCell ref="J50:M50"/>
    <mergeCell ref="H59:I59"/>
    <mergeCell ref="J52:K52"/>
    <mergeCell ref="J53:K53"/>
    <mergeCell ref="L54:M54"/>
    <mergeCell ref="L55:M55"/>
    <mergeCell ref="D58:K58"/>
    <mergeCell ref="F59:G59"/>
    <mergeCell ref="L52:M52"/>
    <mergeCell ref="L53:M53"/>
    <mergeCell ref="S61:T61"/>
    <mergeCell ref="F61:G61"/>
    <mergeCell ref="S62:T62"/>
    <mergeCell ref="S63:T63"/>
    <mergeCell ref="H63:I63"/>
    <mergeCell ref="F62:G62"/>
    <mergeCell ref="J55:K55"/>
    <mergeCell ref="P59:T59"/>
    <mergeCell ref="B2:B4"/>
    <mergeCell ref="C2:V4"/>
    <mergeCell ref="E59:E60"/>
    <mergeCell ref="H60:I60"/>
    <mergeCell ref="J56:K56"/>
    <mergeCell ref="L56:M56"/>
    <mergeCell ref="D59:D60"/>
    <mergeCell ref="F60:G60"/>
    <mergeCell ref="E51:E56"/>
    <mergeCell ref="W2:X4"/>
    <mergeCell ref="B7:X8"/>
    <mergeCell ref="F65:G65"/>
    <mergeCell ref="H65:I65"/>
    <mergeCell ref="P60:R60"/>
    <mergeCell ref="H62:I62"/>
    <mergeCell ref="H61:I61"/>
    <mergeCell ref="F63:G63"/>
    <mergeCell ref="F64:G64"/>
    <mergeCell ref="P63:R63"/>
    <mergeCell ref="H64:I64"/>
    <mergeCell ref="P62:R62"/>
    <mergeCell ref="L51:M51"/>
    <mergeCell ref="J51:K51"/>
    <mergeCell ref="J54:K54"/>
    <mergeCell ref="S60:T60"/>
  </mergeCells>
  <phoneticPr fontId="1" type="noConversion"/>
  <conditionalFormatting sqref="R11:R33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33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33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Gabriel Esteban Rodriguez Cordero</cp:lastModifiedBy>
  <cp:revision/>
  <dcterms:created xsi:type="dcterms:W3CDTF">2007-06-14T01:55:06Z</dcterms:created>
  <dcterms:modified xsi:type="dcterms:W3CDTF">2026-10-09T18:23:24Z</dcterms:modified>
  <cp:category/>
  <cp:contentStatus/>
</cp:coreProperties>
</file>