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7BC4CA88-44E1-4FB6-8ABD-8CF66DFDFBFB}" xr6:coauthVersionLast="47" xr6:coauthVersionMax="47" xr10:uidLastSave="{00000000-0000-0000-0000-000000000000}"/>
  <workbookProtection workbookAlgorithmName="SHA-512" workbookHashValue="ZDjS0vMYL0UYPdg+gYgjfXvGLVcvgnYVjcNLzFkjNAcx9GckiNBUjmD9vwyuvQvkOR8slOOnwSoacKJKYJxfkg==" workbookSaltValue="N9LAnE3ivk1AEFj30rwB5Q==" workbookSpinCount="100000" lockStructure="1"/>
  <bookViews>
    <workbookView xWindow="-120" yWindow="-120" windowWidth="29040" windowHeight="15720" xr2:uid="{00000000-000D-0000-FFFF-FFFF00000000}"/>
  </bookViews>
  <sheets>
    <sheet name="MTO PREVENTICO ATL" sheetId="10" r:id="rId1"/>
    <sheet name="MANO OBRA CORRECTIVOS ATL" sheetId="9" r:id="rId2"/>
    <sheet name="REPUESTOS ATL" sheetId="7" r:id="rId3"/>
    <sheet name="TOTAL" sheetId="11" r:id="rId4"/>
  </sheets>
  <definedNames>
    <definedName name="_xlnm._FilterDatabase" localSheetId="1" hidden="1">'MANO OBRA CORRECTIVOS ATL'!$B$4:$BX$32</definedName>
    <definedName name="_xlnm._FilterDatabase" localSheetId="0" hidden="1">'MTO PREVENTICO ATL'!$E$7:$E$34</definedName>
    <definedName name="_xlnm._FilterDatabase" localSheetId="2" hidden="1">'REPUESTOS ATL'!$B$4:$R$4</definedName>
    <definedName name="_xlnm.Print_Area" localSheetId="1">'MANO OBRA CORRECTIVOS ATL'!$B$2:$AT$34</definedName>
    <definedName name="_xlnm.Print_Area" localSheetId="0">'MTO PREVENTICO ATL'!$B$5:$E$36</definedName>
    <definedName name="_xlnm.Print_Area" localSheetId="2">'REPUESTOS ATL'!$B$2:$E$99</definedName>
    <definedName name="_xlnm.Print_Area" localSheetId="3">TOTAL!$B$2:$D$7</definedName>
    <definedName name="OLE_LINK1" localSheetId="2">'REPUESTOS ATL'!#REF!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" i="7" l="1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5" i="7"/>
  <c r="M6" i="7"/>
  <c r="M7" i="7"/>
  <c r="M8" i="7"/>
  <c r="M9" i="7"/>
  <c r="Q9" i="7" s="1"/>
  <c r="M10" i="7"/>
  <c r="M11" i="7"/>
  <c r="M12" i="7"/>
  <c r="M13" i="7"/>
  <c r="Q13" i="7" s="1"/>
  <c r="M14" i="7"/>
  <c r="M15" i="7"/>
  <c r="M16" i="7"/>
  <c r="M17" i="7"/>
  <c r="Q17" i="7" s="1"/>
  <c r="M18" i="7"/>
  <c r="M19" i="7"/>
  <c r="M20" i="7"/>
  <c r="M21" i="7"/>
  <c r="Q21" i="7" s="1"/>
  <c r="M22" i="7"/>
  <c r="M23" i="7"/>
  <c r="M24" i="7"/>
  <c r="M25" i="7"/>
  <c r="Q25" i="7" s="1"/>
  <c r="M26" i="7"/>
  <c r="M27" i="7"/>
  <c r="M28" i="7"/>
  <c r="M29" i="7"/>
  <c r="Q29" i="7" s="1"/>
  <c r="M30" i="7"/>
  <c r="M31" i="7"/>
  <c r="M32" i="7"/>
  <c r="M33" i="7"/>
  <c r="M34" i="7"/>
  <c r="M35" i="7"/>
  <c r="M36" i="7"/>
  <c r="M37" i="7"/>
  <c r="Q37" i="7" s="1"/>
  <c r="M38" i="7"/>
  <c r="M39" i="7"/>
  <c r="M40" i="7"/>
  <c r="M41" i="7"/>
  <c r="P41" i="7" s="1"/>
  <c r="M42" i="7"/>
  <c r="M43" i="7"/>
  <c r="M44" i="7"/>
  <c r="M45" i="7"/>
  <c r="P45" i="7" s="1"/>
  <c r="M46" i="7"/>
  <c r="M47" i="7"/>
  <c r="M48" i="7"/>
  <c r="M49" i="7"/>
  <c r="M50" i="7"/>
  <c r="M51" i="7"/>
  <c r="M52" i="7"/>
  <c r="M53" i="7"/>
  <c r="P53" i="7" s="1"/>
  <c r="M54" i="7"/>
  <c r="M55" i="7"/>
  <c r="M56" i="7"/>
  <c r="M57" i="7"/>
  <c r="Q57" i="7" s="1"/>
  <c r="M58" i="7"/>
  <c r="M59" i="7"/>
  <c r="M60" i="7"/>
  <c r="M61" i="7"/>
  <c r="Q61" i="7" s="1"/>
  <c r="M62" i="7"/>
  <c r="M63" i="7"/>
  <c r="M64" i="7"/>
  <c r="M65" i="7"/>
  <c r="M66" i="7"/>
  <c r="M67" i="7"/>
  <c r="M68" i="7"/>
  <c r="M69" i="7"/>
  <c r="P69" i="7" s="1"/>
  <c r="M70" i="7"/>
  <c r="M71" i="7"/>
  <c r="M72" i="7"/>
  <c r="M73" i="7"/>
  <c r="P73" i="7" s="1"/>
  <c r="M74" i="7"/>
  <c r="M75" i="7"/>
  <c r="M76" i="7"/>
  <c r="M77" i="7"/>
  <c r="P77" i="7" s="1"/>
  <c r="M78" i="7"/>
  <c r="M79" i="7"/>
  <c r="M80" i="7"/>
  <c r="M81" i="7"/>
  <c r="M82" i="7"/>
  <c r="M83" i="7"/>
  <c r="M84" i="7"/>
  <c r="M85" i="7"/>
  <c r="P85" i="7" s="1"/>
  <c r="M86" i="7"/>
  <c r="M87" i="7"/>
  <c r="M88" i="7"/>
  <c r="M89" i="7"/>
  <c r="P89" i="7" s="1"/>
  <c r="M90" i="7"/>
  <c r="M91" i="7"/>
  <c r="M92" i="7"/>
  <c r="M93" i="7"/>
  <c r="P93" i="7" s="1"/>
  <c r="M94" i="7"/>
  <c r="M95" i="7"/>
  <c r="M96" i="7"/>
  <c r="M97" i="7"/>
  <c r="P97" i="7" s="1"/>
  <c r="M98" i="7"/>
  <c r="Q98" i="7" s="1"/>
  <c r="M5" i="7"/>
  <c r="T10" i="10"/>
  <c r="T11" i="10"/>
  <c r="T12" i="10"/>
  <c r="T14" i="10"/>
  <c r="T15" i="10"/>
  <c r="T17" i="10"/>
  <c r="T18" i="10"/>
  <c r="T20" i="10"/>
  <c r="T22" i="10"/>
  <c r="T23" i="10"/>
  <c r="T25" i="10"/>
  <c r="T27" i="10"/>
  <c r="T28" i="10"/>
  <c r="T30" i="10"/>
  <c r="T31" i="10"/>
  <c r="T32" i="10"/>
  <c r="T33" i="10"/>
  <c r="T9" i="10"/>
  <c r="M10" i="10"/>
  <c r="M11" i="10"/>
  <c r="M12" i="10"/>
  <c r="M13" i="10"/>
  <c r="M34" i="10" s="1"/>
  <c r="M14" i="10"/>
  <c r="M15" i="10"/>
  <c r="M16" i="10"/>
  <c r="M17" i="10"/>
  <c r="Q17" i="10" s="1"/>
  <c r="M18" i="10"/>
  <c r="M19" i="10"/>
  <c r="M20" i="10"/>
  <c r="M21" i="10"/>
  <c r="M22" i="10"/>
  <c r="M23" i="10"/>
  <c r="M24" i="10"/>
  <c r="M25" i="10"/>
  <c r="P25" i="10" s="1"/>
  <c r="M26" i="10"/>
  <c r="M27" i="10"/>
  <c r="M28" i="10"/>
  <c r="M29" i="10"/>
  <c r="M30" i="10"/>
  <c r="M31" i="10"/>
  <c r="P31" i="10" s="1"/>
  <c r="R31" i="10" s="1"/>
  <c r="M32" i="10"/>
  <c r="M33" i="10"/>
  <c r="P33" i="10" s="1"/>
  <c r="R33" i="10" s="1"/>
  <c r="M9" i="10"/>
  <c r="I5" i="9"/>
  <c r="P8" i="7"/>
  <c r="P12" i="7"/>
  <c r="P16" i="7"/>
  <c r="P20" i="7"/>
  <c r="P24" i="7"/>
  <c r="P28" i="7"/>
  <c r="Q33" i="7"/>
  <c r="P49" i="7"/>
  <c r="Q65" i="7"/>
  <c r="P81" i="7"/>
  <c r="Q96" i="7"/>
  <c r="P5" i="7"/>
  <c r="G5" i="9"/>
  <c r="Q12" i="10"/>
  <c r="P12" i="10"/>
  <c r="P9" i="10"/>
  <c r="N99" i="7"/>
  <c r="K99" i="7"/>
  <c r="J99" i="7"/>
  <c r="I99" i="7"/>
  <c r="G99" i="7"/>
  <c r="F99" i="7"/>
  <c r="E99" i="7"/>
  <c r="K98" i="7"/>
  <c r="J98" i="7"/>
  <c r="I98" i="7"/>
  <c r="K97" i="7"/>
  <c r="J97" i="7"/>
  <c r="I97" i="7"/>
  <c r="K96" i="7"/>
  <c r="J96" i="7"/>
  <c r="I96" i="7"/>
  <c r="Q95" i="7"/>
  <c r="P95" i="7"/>
  <c r="K95" i="7"/>
  <c r="J95" i="7"/>
  <c r="I95" i="7"/>
  <c r="Q94" i="7"/>
  <c r="P94" i="7"/>
  <c r="K94" i="7"/>
  <c r="J94" i="7"/>
  <c r="I94" i="7"/>
  <c r="K93" i="7"/>
  <c r="J93" i="7"/>
  <c r="I93" i="7"/>
  <c r="Q92" i="7"/>
  <c r="P92" i="7"/>
  <c r="K92" i="7"/>
  <c r="J92" i="7"/>
  <c r="I92" i="7"/>
  <c r="Q91" i="7"/>
  <c r="P91" i="7"/>
  <c r="K91" i="7"/>
  <c r="J91" i="7"/>
  <c r="I91" i="7"/>
  <c r="Q90" i="7"/>
  <c r="P90" i="7"/>
  <c r="K90" i="7"/>
  <c r="J90" i="7"/>
  <c r="I90" i="7"/>
  <c r="K89" i="7"/>
  <c r="J89" i="7"/>
  <c r="I89" i="7"/>
  <c r="Q88" i="7"/>
  <c r="P88" i="7"/>
  <c r="K88" i="7"/>
  <c r="J88" i="7"/>
  <c r="I88" i="7"/>
  <c r="Q87" i="7"/>
  <c r="P87" i="7"/>
  <c r="K87" i="7"/>
  <c r="J87" i="7"/>
  <c r="I87" i="7"/>
  <c r="Q86" i="7"/>
  <c r="P86" i="7"/>
  <c r="K86" i="7"/>
  <c r="J86" i="7"/>
  <c r="I86" i="7"/>
  <c r="K85" i="7"/>
  <c r="J85" i="7"/>
  <c r="I85" i="7"/>
  <c r="Q84" i="7"/>
  <c r="P84" i="7"/>
  <c r="K84" i="7"/>
  <c r="J84" i="7"/>
  <c r="I84" i="7"/>
  <c r="Q83" i="7"/>
  <c r="P83" i="7"/>
  <c r="K83" i="7"/>
  <c r="J83" i="7"/>
  <c r="I83" i="7"/>
  <c r="Q82" i="7"/>
  <c r="P82" i="7"/>
  <c r="K82" i="7"/>
  <c r="J82" i="7"/>
  <c r="I82" i="7"/>
  <c r="K81" i="7"/>
  <c r="J81" i="7"/>
  <c r="I81" i="7"/>
  <c r="Q80" i="7"/>
  <c r="P80" i="7"/>
  <c r="K80" i="7"/>
  <c r="J80" i="7"/>
  <c r="I80" i="7"/>
  <c r="Q79" i="7"/>
  <c r="P79" i="7"/>
  <c r="K79" i="7"/>
  <c r="J79" i="7"/>
  <c r="I79" i="7"/>
  <c r="Q78" i="7"/>
  <c r="P78" i="7"/>
  <c r="K78" i="7"/>
  <c r="J78" i="7"/>
  <c r="I78" i="7"/>
  <c r="K77" i="7"/>
  <c r="J77" i="7"/>
  <c r="I77" i="7"/>
  <c r="Q76" i="7"/>
  <c r="P76" i="7"/>
  <c r="K76" i="7"/>
  <c r="J76" i="7"/>
  <c r="I76" i="7"/>
  <c r="Q75" i="7"/>
  <c r="P75" i="7"/>
  <c r="K75" i="7"/>
  <c r="J75" i="7"/>
  <c r="I75" i="7"/>
  <c r="Q74" i="7"/>
  <c r="P74" i="7"/>
  <c r="K74" i="7"/>
  <c r="J74" i="7"/>
  <c r="I74" i="7"/>
  <c r="K73" i="7"/>
  <c r="J73" i="7"/>
  <c r="I73" i="7"/>
  <c r="Q72" i="7"/>
  <c r="P72" i="7"/>
  <c r="K72" i="7"/>
  <c r="J72" i="7"/>
  <c r="I72" i="7"/>
  <c r="Q71" i="7"/>
  <c r="P71" i="7"/>
  <c r="K71" i="7"/>
  <c r="J71" i="7"/>
  <c r="I71" i="7"/>
  <c r="Q70" i="7"/>
  <c r="P70" i="7"/>
  <c r="K70" i="7"/>
  <c r="J70" i="7"/>
  <c r="I70" i="7"/>
  <c r="K69" i="7"/>
  <c r="J69" i="7"/>
  <c r="I69" i="7"/>
  <c r="Q68" i="7"/>
  <c r="P68" i="7"/>
  <c r="K68" i="7"/>
  <c r="J68" i="7"/>
  <c r="I68" i="7"/>
  <c r="Q67" i="7"/>
  <c r="P67" i="7"/>
  <c r="K67" i="7"/>
  <c r="J67" i="7"/>
  <c r="I67" i="7"/>
  <c r="Q66" i="7"/>
  <c r="P66" i="7"/>
  <c r="K66" i="7"/>
  <c r="J66" i="7"/>
  <c r="I66" i="7"/>
  <c r="K65" i="7"/>
  <c r="J65" i="7"/>
  <c r="I65" i="7"/>
  <c r="Q64" i="7"/>
  <c r="P64" i="7"/>
  <c r="K64" i="7"/>
  <c r="J64" i="7"/>
  <c r="I64" i="7"/>
  <c r="Q63" i="7"/>
  <c r="P63" i="7"/>
  <c r="K63" i="7"/>
  <c r="J63" i="7"/>
  <c r="I63" i="7"/>
  <c r="Q62" i="7"/>
  <c r="P62" i="7"/>
  <c r="K62" i="7"/>
  <c r="J62" i="7"/>
  <c r="I62" i="7"/>
  <c r="K61" i="7"/>
  <c r="J61" i="7"/>
  <c r="I61" i="7"/>
  <c r="Q60" i="7"/>
  <c r="P60" i="7"/>
  <c r="K60" i="7"/>
  <c r="J60" i="7"/>
  <c r="I60" i="7"/>
  <c r="Q59" i="7"/>
  <c r="P59" i="7"/>
  <c r="K59" i="7"/>
  <c r="J59" i="7"/>
  <c r="I59" i="7"/>
  <c r="Q58" i="7"/>
  <c r="P58" i="7"/>
  <c r="K58" i="7"/>
  <c r="J58" i="7"/>
  <c r="I58" i="7"/>
  <c r="K57" i="7"/>
  <c r="J57" i="7"/>
  <c r="I57" i="7"/>
  <c r="Q56" i="7"/>
  <c r="P56" i="7"/>
  <c r="K56" i="7"/>
  <c r="J56" i="7"/>
  <c r="I56" i="7"/>
  <c r="Q55" i="7"/>
  <c r="P55" i="7"/>
  <c r="K55" i="7"/>
  <c r="J55" i="7"/>
  <c r="I55" i="7"/>
  <c r="Q54" i="7"/>
  <c r="P54" i="7"/>
  <c r="K54" i="7"/>
  <c r="J54" i="7"/>
  <c r="I54" i="7"/>
  <c r="K53" i="7"/>
  <c r="J53" i="7"/>
  <c r="I53" i="7"/>
  <c r="Q52" i="7"/>
  <c r="P52" i="7"/>
  <c r="K52" i="7"/>
  <c r="J52" i="7"/>
  <c r="I52" i="7"/>
  <c r="Q51" i="7"/>
  <c r="P51" i="7"/>
  <c r="K51" i="7"/>
  <c r="J51" i="7"/>
  <c r="I51" i="7"/>
  <c r="Q50" i="7"/>
  <c r="P50" i="7"/>
  <c r="K50" i="7"/>
  <c r="J50" i="7"/>
  <c r="I50" i="7"/>
  <c r="K49" i="7"/>
  <c r="J49" i="7"/>
  <c r="I49" i="7"/>
  <c r="Q48" i="7"/>
  <c r="P48" i="7"/>
  <c r="K48" i="7"/>
  <c r="J48" i="7"/>
  <c r="I48" i="7"/>
  <c r="Q47" i="7"/>
  <c r="P47" i="7"/>
  <c r="K47" i="7"/>
  <c r="J47" i="7"/>
  <c r="I47" i="7"/>
  <c r="Q46" i="7"/>
  <c r="P46" i="7"/>
  <c r="K46" i="7"/>
  <c r="J46" i="7"/>
  <c r="I46" i="7"/>
  <c r="K45" i="7"/>
  <c r="J45" i="7"/>
  <c r="I45" i="7"/>
  <c r="Q44" i="7"/>
  <c r="P44" i="7"/>
  <c r="K44" i="7"/>
  <c r="J44" i="7"/>
  <c r="I44" i="7"/>
  <c r="Q43" i="7"/>
  <c r="P43" i="7"/>
  <c r="K43" i="7"/>
  <c r="J43" i="7"/>
  <c r="I43" i="7"/>
  <c r="Q42" i="7"/>
  <c r="P42" i="7"/>
  <c r="K42" i="7"/>
  <c r="J42" i="7"/>
  <c r="I42" i="7"/>
  <c r="K41" i="7"/>
  <c r="J41" i="7"/>
  <c r="I41" i="7"/>
  <c r="Q40" i="7"/>
  <c r="P40" i="7"/>
  <c r="K40" i="7"/>
  <c r="J40" i="7"/>
  <c r="I40" i="7"/>
  <c r="Q39" i="7"/>
  <c r="P39" i="7"/>
  <c r="K39" i="7"/>
  <c r="J39" i="7"/>
  <c r="I39" i="7"/>
  <c r="Q38" i="7"/>
  <c r="R38" i="7" s="1"/>
  <c r="P38" i="7"/>
  <c r="K38" i="7"/>
  <c r="J38" i="7"/>
  <c r="I38" i="7"/>
  <c r="K37" i="7"/>
  <c r="J37" i="7"/>
  <c r="I37" i="7"/>
  <c r="Q36" i="7"/>
  <c r="P36" i="7"/>
  <c r="K36" i="7"/>
  <c r="J36" i="7"/>
  <c r="I36" i="7"/>
  <c r="Q35" i="7"/>
  <c r="P35" i="7"/>
  <c r="K35" i="7"/>
  <c r="J35" i="7"/>
  <c r="I35" i="7"/>
  <c r="Q34" i="7"/>
  <c r="P34" i="7"/>
  <c r="K34" i="7"/>
  <c r="J34" i="7"/>
  <c r="I34" i="7"/>
  <c r="K33" i="7"/>
  <c r="J33" i="7"/>
  <c r="I33" i="7"/>
  <c r="Q32" i="7"/>
  <c r="P32" i="7"/>
  <c r="K32" i="7"/>
  <c r="J32" i="7"/>
  <c r="I32" i="7"/>
  <c r="Q31" i="7"/>
  <c r="P31" i="7"/>
  <c r="K31" i="7"/>
  <c r="J31" i="7"/>
  <c r="I31" i="7"/>
  <c r="Q30" i="7"/>
  <c r="P30" i="7"/>
  <c r="K30" i="7"/>
  <c r="J30" i="7"/>
  <c r="I30" i="7"/>
  <c r="K29" i="7"/>
  <c r="J29" i="7"/>
  <c r="I29" i="7"/>
  <c r="Q28" i="7"/>
  <c r="K28" i="7"/>
  <c r="J28" i="7"/>
  <c r="I28" i="7"/>
  <c r="Q27" i="7"/>
  <c r="P27" i="7"/>
  <c r="K27" i="7"/>
  <c r="J27" i="7"/>
  <c r="I27" i="7"/>
  <c r="Q26" i="7"/>
  <c r="P26" i="7"/>
  <c r="K26" i="7"/>
  <c r="J26" i="7"/>
  <c r="I26" i="7"/>
  <c r="P25" i="7"/>
  <c r="K25" i="7"/>
  <c r="J25" i="7"/>
  <c r="I25" i="7"/>
  <c r="Q24" i="7"/>
  <c r="T24" i="7" s="1"/>
  <c r="K24" i="7"/>
  <c r="J24" i="7"/>
  <c r="I24" i="7"/>
  <c r="Q23" i="7"/>
  <c r="P23" i="7"/>
  <c r="K23" i="7"/>
  <c r="J23" i="7"/>
  <c r="I23" i="7"/>
  <c r="Q22" i="7"/>
  <c r="P22" i="7"/>
  <c r="K22" i="7"/>
  <c r="J22" i="7"/>
  <c r="I22" i="7"/>
  <c r="K21" i="7"/>
  <c r="J21" i="7"/>
  <c r="I21" i="7"/>
  <c r="Q20" i="7"/>
  <c r="K20" i="7"/>
  <c r="J20" i="7"/>
  <c r="I20" i="7"/>
  <c r="Q19" i="7"/>
  <c r="P19" i="7"/>
  <c r="K19" i="7"/>
  <c r="J19" i="7"/>
  <c r="I19" i="7"/>
  <c r="Q18" i="7"/>
  <c r="P18" i="7"/>
  <c r="K18" i="7"/>
  <c r="J18" i="7"/>
  <c r="I18" i="7"/>
  <c r="P17" i="7"/>
  <c r="K17" i="7"/>
  <c r="J17" i="7"/>
  <c r="I17" i="7"/>
  <c r="Q16" i="7"/>
  <c r="K16" i="7"/>
  <c r="J16" i="7"/>
  <c r="I16" i="7"/>
  <c r="Q15" i="7"/>
  <c r="P15" i="7"/>
  <c r="K15" i="7"/>
  <c r="J15" i="7"/>
  <c r="I15" i="7"/>
  <c r="Q14" i="7"/>
  <c r="P14" i="7"/>
  <c r="R14" i="7" s="1"/>
  <c r="K14" i="7"/>
  <c r="J14" i="7"/>
  <c r="I14" i="7"/>
  <c r="K13" i="7"/>
  <c r="J13" i="7"/>
  <c r="I13" i="7"/>
  <c r="Q12" i="7"/>
  <c r="K12" i="7"/>
  <c r="J12" i="7"/>
  <c r="I12" i="7"/>
  <c r="Q11" i="7"/>
  <c r="P11" i="7"/>
  <c r="K11" i="7"/>
  <c r="J11" i="7"/>
  <c r="I11" i="7"/>
  <c r="Q10" i="7"/>
  <c r="P10" i="7"/>
  <c r="K10" i="7"/>
  <c r="J10" i="7"/>
  <c r="I10" i="7"/>
  <c r="P9" i="7"/>
  <c r="K9" i="7"/>
  <c r="J9" i="7"/>
  <c r="I9" i="7"/>
  <c r="Q8" i="7"/>
  <c r="K8" i="7"/>
  <c r="J8" i="7"/>
  <c r="I8" i="7"/>
  <c r="Q7" i="7"/>
  <c r="P7" i="7"/>
  <c r="K7" i="7"/>
  <c r="J7" i="7"/>
  <c r="I7" i="7"/>
  <c r="Q6" i="7"/>
  <c r="P6" i="7"/>
  <c r="K6" i="7"/>
  <c r="J6" i="7"/>
  <c r="I6" i="7"/>
  <c r="Q5" i="7"/>
  <c r="K5" i="7"/>
  <c r="J5" i="7"/>
  <c r="I5" i="7"/>
  <c r="H34" i="9"/>
  <c r="AX32" i="9"/>
  <c r="AV32" i="9"/>
  <c r="AU32" i="9"/>
  <c r="AT32" i="9"/>
  <c r="AR32" i="9"/>
  <c r="AP32" i="9"/>
  <c r="AO32" i="9"/>
  <c r="AN32" i="9"/>
  <c r="AL32" i="9"/>
  <c r="AJ32" i="9"/>
  <c r="AI32" i="9"/>
  <c r="AH32" i="9"/>
  <c r="AF32" i="9"/>
  <c r="AD32" i="9"/>
  <c r="AC32" i="9"/>
  <c r="AB32" i="9"/>
  <c r="Z32" i="9"/>
  <c r="X32" i="9"/>
  <c r="W32" i="9"/>
  <c r="V32" i="9"/>
  <c r="T32" i="9"/>
  <c r="R32" i="9"/>
  <c r="Q32" i="9"/>
  <c r="P32" i="9"/>
  <c r="N32" i="9"/>
  <c r="L32" i="9"/>
  <c r="K32" i="9"/>
  <c r="J32" i="9"/>
  <c r="H32" i="9"/>
  <c r="F32" i="9"/>
  <c r="F34" i="9" s="1"/>
  <c r="F5" i="11" s="1"/>
  <c r="F7" i="11" s="1"/>
  <c r="E32" i="9"/>
  <c r="E34" i="9" s="1"/>
  <c r="E5" i="11" s="1"/>
  <c r="E7" i="11" s="1"/>
  <c r="D32" i="9"/>
  <c r="D34" i="9" s="1"/>
  <c r="D5" i="11" s="1"/>
  <c r="D7" i="11" s="1"/>
  <c r="AW31" i="9"/>
  <c r="AY31" i="9" s="1"/>
  <c r="AS31" i="9"/>
  <c r="AQ31" i="9"/>
  <c r="AE31" i="9"/>
  <c r="AG31" i="9" s="1"/>
  <c r="M31" i="9"/>
  <c r="O31" i="9" s="1"/>
  <c r="G31" i="9"/>
  <c r="I31" i="9" s="1"/>
  <c r="AW30" i="9"/>
  <c r="AY30" i="9" s="1"/>
  <c r="AQ30" i="9"/>
  <c r="AS30" i="9" s="1"/>
  <c r="AE30" i="9"/>
  <c r="AG30" i="9" s="1"/>
  <c r="M30" i="9"/>
  <c r="O30" i="9" s="1"/>
  <c r="I30" i="9"/>
  <c r="G30" i="9"/>
  <c r="AW29" i="9"/>
  <c r="AY29" i="9" s="1"/>
  <c r="AQ29" i="9"/>
  <c r="AS29" i="9" s="1"/>
  <c r="AE29" i="9"/>
  <c r="AG29" i="9" s="1"/>
  <c r="M29" i="9"/>
  <c r="O29" i="9" s="1"/>
  <c r="G29" i="9"/>
  <c r="I29" i="9" s="1"/>
  <c r="AW28" i="9"/>
  <c r="AY28" i="9" s="1"/>
  <c r="AQ28" i="9"/>
  <c r="AS28" i="9" s="1"/>
  <c r="AG28" i="9"/>
  <c r="AE28" i="9"/>
  <c r="M28" i="9"/>
  <c r="O28" i="9" s="1"/>
  <c r="G28" i="9"/>
  <c r="I28" i="9" s="1"/>
  <c r="AW27" i="9"/>
  <c r="AY27" i="9" s="1"/>
  <c r="AQ27" i="9"/>
  <c r="AS27" i="9" s="1"/>
  <c r="AE27" i="9"/>
  <c r="AG27" i="9" s="1"/>
  <c r="M27" i="9"/>
  <c r="O27" i="9" s="1"/>
  <c r="G27" i="9"/>
  <c r="I27" i="9" s="1"/>
  <c r="AY26" i="9"/>
  <c r="AW26" i="9"/>
  <c r="AQ26" i="9"/>
  <c r="AS26" i="9" s="1"/>
  <c r="AE26" i="9"/>
  <c r="AG26" i="9" s="1"/>
  <c r="M26" i="9"/>
  <c r="O26" i="9" s="1"/>
  <c r="G26" i="9"/>
  <c r="I26" i="9" s="1"/>
  <c r="AW25" i="9"/>
  <c r="AY25" i="9" s="1"/>
  <c r="AQ25" i="9"/>
  <c r="AS25" i="9" s="1"/>
  <c r="AE25" i="9"/>
  <c r="AG25" i="9" s="1"/>
  <c r="M25" i="9"/>
  <c r="O25" i="9" s="1"/>
  <c r="G25" i="9"/>
  <c r="I25" i="9" s="1"/>
  <c r="AW24" i="9"/>
  <c r="AY24" i="9" s="1"/>
  <c r="AQ24" i="9"/>
  <c r="AS24" i="9" s="1"/>
  <c r="AE24" i="9"/>
  <c r="AG24" i="9" s="1"/>
  <c r="M24" i="9"/>
  <c r="O24" i="9" s="1"/>
  <c r="G24" i="9"/>
  <c r="I24" i="9" s="1"/>
  <c r="AW23" i="9"/>
  <c r="AY23" i="9" s="1"/>
  <c r="AQ23" i="9"/>
  <c r="AS23" i="9" s="1"/>
  <c r="AK23" i="9"/>
  <c r="AM23" i="9" s="1"/>
  <c r="AE23" i="9"/>
  <c r="AG23" i="9" s="1"/>
  <c r="Y23" i="9"/>
  <c r="AA23" i="9" s="1"/>
  <c r="S23" i="9"/>
  <c r="U23" i="9" s="1"/>
  <c r="M23" i="9"/>
  <c r="O23" i="9" s="1"/>
  <c r="G23" i="9"/>
  <c r="I23" i="9" s="1"/>
  <c r="AW22" i="9"/>
  <c r="AY22" i="9" s="1"/>
  <c r="AQ22" i="9"/>
  <c r="AS22" i="9" s="1"/>
  <c r="AE22" i="9"/>
  <c r="AG22" i="9" s="1"/>
  <c r="M22" i="9"/>
  <c r="O22" i="9" s="1"/>
  <c r="G22" i="9"/>
  <c r="I22" i="9" s="1"/>
  <c r="AW21" i="9"/>
  <c r="AY21" i="9" s="1"/>
  <c r="AQ21" i="9"/>
  <c r="AS21" i="9" s="1"/>
  <c r="AK21" i="9"/>
  <c r="AM21" i="9" s="1"/>
  <c r="AE21" i="9"/>
  <c r="AG21" i="9" s="1"/>
  <c r="AA21" i="9"/>
  <c r="Y21" i="9"/>
  <c r="S21" i="9"/>
  <c r="U21" i="9" s="1"/>
  <c r="M21" i="9"/>
  <c r="O21" i="9" s="1"/>
  <c r="G21" i="9"/>
  <c r="I21" i="9" s="1"/>
  <c r="AW20" i="9"/>
  <c r="AY20" i="9" s="1"/>
  <c r="AQ20" i="9"/>
  <c r="AS20" i="9" s="1"/>
  <c r="AE20" i="9"/>
  <c r="AG20" i="9" s="1"/>
  <c r="M20" i="9"/>
  <c r="O20" i="9" s="1"/>
  <c r="I20" i="9"/>
  <c r="G20" i="9"/>
  <c r="AW19" i="9"/>
  <c r="AY19" i="9" s="1"/>
  <c r="AQ19" i="9"/>
  <c r="AS19" i="9" s="1"/>
  <c r="AK19" i="9"/>
  <c r="AM19" i="9" s="1"/>
  <c r="AE19" i="9"/>
  <c r="AG19" i="9" s="1"/>
  <c r="Y19" i="9"/>
  <c r="AA19" i="9" s="1"/>
  <c r="S19" i="9"/>
  <c r="U19" i="9" s="1"/>
  <c r="M19" i="9"/>
  <c r="O19" i="9" s="1"/>
  <c r="I19" i="9"/>
  <c r="G19" i="9"/>
  <c r="AW18" i="9"/>
  <c r="AY18" i="9" s="1"/>
  <c r="AQ18" i="9"/>
  <c r="AS18" i="9" s="1"/>
  <c r="AK18" i="9"/>
  <c r="AM18" i="9" s="1"/>
  <c r="AE18" i="9"/>
  <c r="AG18" i="9" s="1"/>
  <c r="Y18" i="9"/>
  <c r="AA18" i="9" s="1"/>
  <c r="S18" i="9"/>
  <c r="U18" i="9" s="1"/>
  <c r="M18" i="9"/>
  <c r="O18" i="9" s="1"/>
  <c r="I18" i="9"/>
  <c r="G18" i="9"/>
  <c r="AW17" i="9"/>
  <c r="AY17" i="9" s="1"/>
  <c r="AQ17" i="9"/>
  <c r="AS17" i="9" s="1"/>
  <c r="AE17" i="9"/>
  <c r="AG17" i="9" s="1"/>
  <c r="M17" i="9"/>
  <c r="O17" i="9" s="1"/>
  <c r="G17" i="9"/>
  <c r="I17" i="9" s="1"/>
  <c r="AW16" i="9"/>
  <c r="AY16" i="9" s="1"/>
  <c r="AQ16" i="9"/>
  <c r="AS16" i="9" s="1"/>
  <c r="AM16" i="9"/>
  <c r="AK16" i="9"/>
  <c r="AE16" i="9"/>
  <c r="AG16" i="9" s="1"/>
  <c r="Y16" i="9"/>
  <c r="AA16" i="9" s="1"/>
  <c r="S16" i="9"/>
  <c r="U16" i="9" s="1"/>
  <c r="M16" i="9"/>
  <c r="O16" i="9" s="1"/>
  <c r="G16" i="9"/>
  <c r="I16" i="9" s="1"/>
  <c r="AW15" i="9"/>
  <c r="AY15" i="9" s="1"/>
  <c r="AQ15" i="9"/>
  <c r="AS15" i="9" s="1"/>
  <c r="AM15" i="9"/>
  <c r="AK15" i="9"/>
  <c r="AE15" i="9"/>
  <c r="AG15" i="9" s="1"/>
  <c r="Y15" i="9"/>
  <c r="AA15" i="9" s="1"/>
  <c r="S15" i="9"/>
  <c r="U15" i="9" s="1"/>
  <c r="M15" i="9"/>
  <c r="O15" i="9" s="1"/>
  <c r="G15" i="9"/>
  <c r="I15" i="9" s="1"/>
  <c r="AW14" i="9"/>
  <c r="AY14" i="9" s="1"/>
  <c r="AQ14" i="9"/>
  <c r="AS14" i="9" s="1"/>
  <c r="AM14" i="9"/>
  <c r="AK14" i="9"/>
  <c r="AE14" i="9"/>
  <c r="AG14" i="9" s="1"/>
  <c r="Y14" i="9"/>
  <c r="AA14" i="9" s="1"/>
  <c r="S14" i="9"/>
  <c r="U14" i="9" s="1"/>
  <c r="M14" i="9"/>
  <c r="O14" i="9" s="1"/>
  <c r="G14" i="9"/>
  <c r="I14" i="9" s="1"/>
  <c r="AW13" i="9"/>
  <c r="AY13" i="9" s="1"/>
  <c r="AQ13" i="9"/>
  <c r="AS13" i="9" s="1"/>
  <c r="AG13" i="9"/>
  <c r="AE13" i="9"/>
  <c r="M13" i="9"/>
  <c r="O13" i="9" s="1"/>
  <c r="G13" i="9"/>
  <c r="I13" i="9" s="1"/>
  <c r="AW12" i="9"/>
  <c r="AY12" i="9" s="1"/>
  <c r="AQ12" i="9"/>
  <c r="AS12" i="9" s="1"/>
  <c r="AK12" i="9"/>
  <c r="AM12" i="9" s="1"/>
  <c r="AE12" i="9"/>
  <c r="AG12" i="9" s="1"/>
  <c r="Y12" i="9"/>
  <c r="AA12" i="9" s="1"/>
  <c r="U12" i="9"/>
  <c r="S12" i="9"/>
  <c r="M12" i="9"/>
  <c r="O12" i="9" s="1"/>
  <c r="G12" i="9"/>
  <c r="I12" i="9" s="1"/>
  <c r="AW11" i="9"/>
  <c r="AY11" i="9" s="1"/>
  <c r="AQ11" i="9"/>
  <c r="AS11" i="9" s="1"/>
  <c r="AE11" i="9"/>
  <c r="AG11" i="9" s="1"/>
  <c r="M11" i="9"/>
  <c r="O11" i="9" s="1"/>
  <c r="G11" i="9"/>
  <c r="I11" i="9" s="1"/>
  <c r="AY10" i="9"/>
  <c r="AW10" i="9"/>
  <c r="AQ10" i="9"/>
  <c r="AS10" i="9" s="1"/>
  <c r="AK10" i="9"/>
  <c r="AM10" i="9" s="1"/>
  <c r="AE10" i="9"/>
  <c r="AG10" i="9" s="1"/>
  <c r="Y10" i="9"/>
  <c r="AA10" i="9" s="1"/>
  <c r="S10" i="9"/>
  <c r="U10" i="9" s="1"/>
  <c r="M10" i="9"/>
  <c r="O10" i="9" s="1"/>
  <c r="G10" i="9"/>
  <c r="I10" i="9" s="1"/>
  <c r="AY9" i="9"/>
  <c r="AW9" i="9"/>
  <c r="AQ9" i="9"/>
  <c r="AS9" i="9" s="1"/>
  <c r="AK9" i="9"/>
  <c r="AM9" i="9" s="1"/>
  <c r="AE9" i="9"/>
  <c r="AG9" i="9" s="1"/>
  <c r="Y9" i="9"/>
  <c r="AA9" i="9" s="1"/>
  <c r="S9" i="9"/>
  <c r="U9" i="9" s="1"/>
  <c r="M9" i="9"/>
  <c r="O9" i="9" s="1"/>
  <c r="G9" i="9"/>
  <c r="I9" i="9" s="1"/>
  <c r="AY8" i="9"/>
  <c r="AW8" i="9"/>
  <c r="AQ8" i="9"/>
  <c r="AS8" i="9" s="1"/>
  <c r="AE8" i="9"/>
  <c r="AG8" i="9" s="1"/>
  <c r="M8" i="9"/>
  <c r="O8" i="9" s="1"/>
  <c r="G8" i="9"/>
  <c r="I8" i="9" s="1"/>
  <c r="AW7" i="9"/>
  <c r="AY7" i="9" s="1"/>
  <c r="AQ7" i="9"/>
  <c r="AS7" i="9" s="1"/>
  <c r="AK7" i="9"/>
  <c r="AM7" i="9" s="1"/>
  <c r="AE7" i="9"/>
  <c r="AG7" i="9" s="1"/>
  <c r="Y7" i="9"/>
  <c r="AA7" i="9" s="1"/>
  <c r="S7" i="9"/>
  <c r="U7" i="9" s="1"/>
  <c r="M7" i="9"/>
  <c r="O7" i="9" s="1"/>
  <c r="G7" i="9"/>
  <c r="I7" i="9" s="1"/>
  <c r="AW6" i="9"/>
  <c r="AY6" i="9" s="1"/>
  <c r="AQ6" i="9"/>
  <c r="AS6" i="9" s="1"/>
  <c r="AK6" i="9"/>
  <c r="AM6" i="9" s="1"/>
  <c r="AE6" i="9"/>
  <c r="AG6" i="9" s="1"/>
  <c r="Y6" i="9"/>
  <c r="AA6" i="9" s="1"/>
  <c r="S6" i="9"/>
  <c r="U6" i="9" s="1"/>
  <c r="M6" i="9"/>
  <c r="O6" i="9" s="1"/>
  <c r="G6" i="9"/>
  <c r="I6" i="9" s="1"/>
  <c r="AW5" i="9"/>
  <c r="AY5" i="9" s="1"/>
  <c r="AQ5" i="9"/>
  <c r="AK5" i="9"/>
  <c r="AK32" i="9" s="1"/>
  <c r="AE5" i="9"/>
  <c r="Y5" i="9"/>
  <c r="AA5" i="9" s="1"/>
  <c r="S5" i="9"/>
  <c r="M5" i="9"/>
  <c r="N34" i="10"/>
  <c r="G34" i="10"/>
  <c r="F34" i="10"/>
  <c r="E34" i="10"/>
  <c r="Q33" i="10"/>
  <c r="K33" i="10"/>
  <c r="J33" i="10"/>
  <c r="I33" i="10"/>
  <c r="Q32" i="10"/>
  <c r="P32" i="10"/>
  <c r="K32" i="10"/>
  <c r="J32" i="10"/>
  <c r="I32" i="10"/>
  <c r="Q31" i="10"/>
  <c r="K31" i="10"/>
  <c r="J31" i="10"/>
  <c r="I31" i="10"/>
  <c r="Q30" i="10"/>
  <c r="P30" i="10"/>
  <c r="R30" i="10" s="1"/>
  <c r="K30" i="10"/>
  <c r="J30" i="10"/>
  <c r="I30" i="10"/>
  <c r="Q28" i="10"/>
  <c r="P28" i="10"/>
  <c r="K28" i="10"/>
  <c r="J28" i="10"/>
  <c r="I28" i="10"/>
  <c r="Q27" i="10"/>
  <c r="P27" i="10"/>
  <c r="K27" i="10"/>
  <c r="J27" i="10"/>
  <c r="I27" i="10"/>
  <c r="Q25" i="10"/>
  <c r="K25" i="10"/>
  <c r="J25" i="10"/>
  <c r="I25" i="10"/>
  <c r="Q23" i="10"/>
  <c r="P23" i="10"/>
  <c r="R23" i="10" s="1"/>
  <c r="K23" i="10"/>
  <c r="J23" i="10"/>
  <c r="I23" i="10"/>
  <c r="Q22" i="10"/>
  <c r="P22" i="10"/>
  <c r="K22" i="10"/>
  <c r="J22" i="10"/>
  <c r="I22" i="10"/>
  <c r="Q20" i="10"/>
  <c r="P20" i="10"/>
  <c r="R20" i="10" s="1"/>
  <c r="K20" i="10"/>
  <c r="J20" i="10"/>
  <c r="I20" i="10"/>
  <c r="Q18" i="10"/>
  <c r="P18" i="10"/>
  <c r="K18" i="10"/>
  <c r="J18" i="10"/>
  <c r="I18" i="10"/>
  <c r="P17" i="10"/>
  <c r="K17" i="10"/>
  <c r="J17" i="10"/>
  <c r="I17" i="10"/>
  <c r="Q15" i="10"/>
  <c r="P15" i="10"/>
  <c r="K15" i="10"/>
  <c r="J15" i="10"/>
  <c r="I15" i="10"/>
  <c r="Q14" i="10"/>
  <c r="P14" i="10"/>
  <c r="K14" i="10"/>
  <c r="J14" i="10"/>
  <c r="I14" i="10"/>
  <c r="K12" i="10"/>
  <c r="J12" i="10"/>
  <c r="I12" i="10"/>
  <c r="Q11" i="10"/>
  <c r="P11" i="10"/>
  <c r="K11" i="10"/>
  <c r="J11" i="10"/>
  <c r="I11" i="10"/>
  <c r="Q10" i="10"/>
  <c r="P10" i="10"/>
  <c r="K10" i="10"/>
  <c r="J10" i="10"/>
  <c r="I10" i="10"/>
  <c r="Q9" i="10"/>
  <c r="K9" i="10"/>
  <c r="J9" i="10"/>
  <c r="I9" i="10"/>
  <c r="F6" i="11"/>
  <c r="E6" i="11"/>
  <c r="D6" i="11"/>
  <c r="F4" i="11"/>
  <c r="E4" i="11"/>
  <c r="D4" i="11"/>
  <c r="R97" i="7" l="1"/>
  <c r="R24" i="7"/>
  <c r="P13" i="7"/>
  <c r="P21" i="7"/>
  <c r="R22" i="7"/>
  <c r="P29" i="7"/>
  <c r="R30" i="7"/>
  <c r="P98" i="7"/>
  <c r="R98" i="7" s="1"/>
  <c r="R8" i="7"/>
  <c r="Q97" i="7"/>
  <c r="R10" i="7"/>
  <c r="R18" i="7"/>
  <c r="R26" i="7"/>
  <c r="R17" i="10"/>
  <c r="R27" i="10"/>
  <c r="T34" i="10"/>
  <c r="G4" i="11" s="1"/>
  <c r="R25" i="10"/>
  <c r="P33" i="7"/>
  <c r="R33" i="7" s="1"/>
  <c r="P37" i="7"/>
  <c r="R37" i="7" s="1"/>
  <c r="R52" i="7"/>
  <c r="P57" i="7"/>
  <c r="P61" i="7"/>
  <c r="P65" i="7"/>
  <c r="R65" i="7" s="1"/>
  <c r="Q41" i="7"/>
  <c r="Q45" i="7"/>
  <c r="Q49" i="7"/>
  <c r="Q53" i="7"/>
  <c r="Q69" i="7"/>
  <c r="Q73" i="7"/>
  <c r="Q77" i="7"/>
  <c r="Q81" i="7"/>
  <c r="Q85" i="7"/>
  <c r="Q89" i="7"/>
  <c r="Q93" i="7"/>
  <c r="M99" i="7"/>
  <c r="P96" i="7"/>
  <c r="R96" i="7" s="1"/>
  <c r="R31" i="7"/>
  <c r="R35" i="7"/>
  <c r="R39" i="7"/>
  <c r="R43" i="7"/>
  <c r="R47" i="7"/>
  <c r="R51" i="7"/>
  <c r="R95" i="7"/>
  <c r="R12" i="10"/>
  <c r="R62" i="7"/>
  <c r="R74" i="7"/>
  <c r="R78" i="7"/>
  <c r="R82" i="7"/>
  <c r="R86" i="7"/>
  <c r="R94" i="7"/>
  <c r="R64" i="7"/>
  <c r="R72" i="7"/>
  <c r="R88" i="7"/>
  <c r="R92" i="7"/>
  <c r="R6" i="7"/>
  <c r="R7" i="7"/>
  <c r="R11" i="7"/>
  <c r="R15" i="7"/>
  <c r="R19" i="7"/>
  <c r="R42" i="7"/>
  <c r="R46" i="7"/>
  <c r="R50" i="7"/>
  <c r="R54" i="7"/>
  <c r="R58" i="7"/>
  <c r="R84" i="7"/>
  <c r="R93" i="7"/>
  <c r="R5" i="7"/>
  <c r="R20" i="7"/>
  <c r="R32" i="7"/>
  <c r="R40" i="7"/>
  <c r="R56" i="7"/>
  <c r="R63" i="7"/>
  <c r="R67" i="7"/>
  <c r="R70" i="7"/>
  <c r="R71" i="7"/>
  <c r="R75" i="7"/>
  <c r="R79" i="7"/>
  <c r="R83" i="7"/>
  <c r="R36" i="7"/>
  <c r="R68" i="7"/>
  <c r="R90" i="7"/>
  <c r="R28" i="7"/>
  <c r="R60" i="7"/>
  <c r="R12" i="7"/>
  <c r="R16" i="7"/>
  <c r="R23" i="7"/>
  <c r="R27" i="7"/>
  <c r="R34" i="7"/>
  <c r="R44" i="7"/>
  <c r="R48" i="7"/>
  <c r="R55" i="7"/>
  <c r="R59" i="7"/>
  <c r="R66" i="7"/>
  <c r="R76" i="7"/>
  <c r="R80" i="7"/>
  <c r="R87" i="7"/>
  <c r="R13" i="7"/>
  <c r="R21" i="7"/>
  <c r="R29" i="7"/>
  <c r="R45" i="7"/>
  <c r="R61" i="7"/>
  <c r="R69" i="7"/>
  <c r="R91" i="7"/>
  <c r="R9" i="7"/>
  <c r="R17" i="7"/>
  <c r="R25" i="7"/>
  <c r="R49" i="7"/>
  <c r="R57" i="7"/>
  <c r="R73" i="7"/>
  <c r="R89" i="7"/>
  <c r="M32" i="9"/>
  <c r="AA32" i="9"/>
  <c r="AY32" i="9"/>
  <c r="Y32" i="9"/>
  <c r="AW32" i="9"/>
  <c r="O5" i="9"/>
  <c r="O32" i="9" s="1"/>
  <c r="AM5" i="9"/>
  <c r="AM32" i="9" s="1"/>
  <c r="G32" i="9"/>
  <c r="S32" i="9"/>
  <c r="AE32" i="9"/>
  <c r="AQ32" i="9"/>
  <c r="I32" i="9"/>
  <c r="U5" i="9"/>
  <c r="U32" i="9" s="1"/>
  <c r="AG5" i="9"/>
  <c r="AG32" i="9" s="1"/>
  <c r="AS5" i="9"/>
  <c r="AS32" i="9" s="1"/>
  <c r="R28" i="10"/>
  <c r="R22" i="10"/>
  <c r="R32" i="10"/>
  <c r="R18" i="10"/>
  <c r="R14" i="10"/>
  <c r="R11" i="10"/>
  <c r="R10" i="10"/>
  <c r="R15" i="10"/>
  <c r="R9" i="10"/>
  <c r="R81" i="7" l="1"/>
  <c r="T99" i="7"/>
  <c r="G6" i="11" s="1"/>
  <c r="R41" i="7"/>
  <c r="P99" i="7"/>
  <c r="R85" i="7"/>
  <c r="R77" i="7"/>
  <c r="Q99" i="7"/>
  <c r="R53" i="7"/>
  <c r="I34" i="9"/>
  <c r="G5" i="11" s="1"/>
  <c r="G34" i="9"/>
  <c r="R99" i="7" l="1"/>
  <c r="G7" i="11"/>
</calcChain>
</file>

<file path=xl/sharedStrings.xml><?xml version="1.0" encoding="utf-8"?>
<sst xmlns="http://schemas.openxmlformats.org/spreadsheetml/2006/main" count="686" uniqueCount="174">
  <si>
    <t>ANEXO  ESTUDIO DEL SECTOR</t>
  </si>
  <si>
    <t>SECCIONAL ATLÁNTICO</t>
  </si>
  <si>
    <t>MANTENIMIENTOS PREVENTIVOS</t>
  </si>
  <si>
    <t>COTIZACION 1</t>
  </si>
  <si>
    <t>COTIZACION 2</t>
  </si>
  <si>
    <t>COTIZACION 3</t>
  </si>
  <si>
    <t xml:space="preserve">VALOR COTIZACIÓN HÁBIL MÁS BAJA                                                                                                    </t>
  </si>
  <si>
    <t xml:space="preserve">PROMEDIO                                                                                </t>
  </si>
  <si>
    <t>MEDIA ARITMETICA BAJA</t>
  </si>
  <si>
    <t xml:space="preserve">ANALISIS DE COTIZACIONES </t>
  </si>
  <si>
    <t xml:space="preserve"> COSTOS HISTORICOS DE CONTRATACIÓN </t>
  </si>
  <si>
    <t>VALORES SELECCIONADOS ESTUDIO</t>
  </si>
  <si>
    <t>ÍTEM</t>
  </si>
  <si>
    <t>DESCRIPCIÓN</t>
  </si>
  <si>
    <t xml:space="preserve">CANT. EQUIPOS </t>
  </si>
  <si>
    <t>VALOR MTO. X EQUIPO INCLUIDO IVA</t>
  </si>
  <si>
    <t>PRECIO BARRANQUILLA</t>
  </si>
  <si>
    <t>MANTENIMIENTO DE ACONDICIONADOR DE AIRE TIPO MINISPLIT DE 9000 BTU - 12000 BTU - 18000 BTU - 24000 BTU</t>
  </si>
  <si>
    <t>MANTENIMIENTO DE ACONDICIONADOR DE AIRE TIPO MINISPLIT DE 36000 BTU</t>
  </si>
  <si>
    <t>MANTENIMIENTO DE ACONDICIONADOR DE AIRE TIPO CENTRAL DE 36000 BTU - 60.000 BTU PISO TECHO O DESCARGA VERTICAL</t>
  </si>
  <si>
    <t>MANTENIMIENTO DE ACONDICIONADOR DE AIRE TIPO CENTRAL DE 20 TON PISO TECHO O DESCARGA VERTICAL</t>
  </si>
  <si>
    <t>PRECIO BARANOA</t>
  </si>
  <si>
    <t>MANTENIMIENTO DE ACONDICIONADOR DE AIRE TIPO MINISPLIT DE 12000 BTU - 18000 BTU - 24000 BTU</t>
  </si>
  <si>
    <t xml:space="preserve">PRECIO  MALAMBO </t>
  </si>
  <si>
    <t xml:space="preserve">PRECIO  PUERTO COLOMBIA </t>
  </si>
  <si>
    <t xml:space="preserve">PRECIO SABANALARGA </t>
  </si>
  <si>
    <t xml:space="preserve">PRECIO  SANTO TOMAS </t>
  </si>
  <si>
    <t>PRECIO  CAMPO DE LA CRUZ</t>
  </si>
  <si>
    <t xml:space="preserve">PRECIO SOLEDAD </t>
  </si>
  <si>
    <t xml:space="preserve">MANTENIMIENTO DE ACONDICIONADOR DE AIRE TIPO CASSETTE DE 24000 BTU - 36000 BTU </t>
  </si>
  <si>
    <t xml:space="preserve">MANTENIMIENTO DE ACONDICIONADOR DE AIRE TIPO CASSETTE DE 60000 BTU </t>
  </si>
  <si>
    <t>TOTAL</t>
  </si>
  <si>
    <t>NOTA</t>
  </si>
  <si>
    <t>DENTRO DE LOS COSTOS SE INCLUYE LOS INSUMOS Y LA MANO DE OBRA NECESARIA PARA REALIZAR CADA MANTENIMIENTO PREVENTIVO</t>
  </si>
  <si>
    <t>MANO DE OBRA MANTENIMIENTO CORRECTIVO</t>
  </si>
  <si>
    <t>V. UNITARIO Mano de Obra Incluido IVA BARRANQUILLA</t>
  </si>
  <si>
    <t>V. UNITARIO Mano de Obra Incluido IVA BARANOA</t>
  </si>
  <si>
    <t>V. UNITARIO Mano de Obra Incluido IVA MALAMBO</t>
  </si>
  <si>
    <t>V. UNITARIO Mano de Obra Incluido IVA PUERTO COLOMBIA</t>
  </si>
  <si>
    <t>V. UNITARIO Mano de Obra Incluido IVA SABANALARGA</t>
  </si>
  <si>
    <t>V. UNITARIO Mano de Obra Incluido IVA SANTO TOMAS</t>
  </si>
  <si>
    <t>V. UNITARIO Mano de Obra Incluido IVA SANTO DE LA CRUZ</t>
  </si>
  <si>
    <t>V. UNITARIO Mano de Obra Incluido IVA SOLEDAD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</si>
  <si>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</si>
  <si>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</si>
  <si>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</si>
  <si>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</si>
  <si>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</si>
  <si>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</si>
  <si>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</si>
  <si>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</si>
  <si>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</si>
  <si>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</si>
  <si>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</si>
  <si>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</si>
  <si>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</si>
  <si>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</si>
  <si>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</si>
  <si>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</si>
  <si>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</si>
  <si>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</si>
  <si>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</si>
  <si>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</si>
  <si>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</si>
  <si>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</si>
  <si>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</si>
  <si>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</si>
  <si>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CUADRADO). INCLUYE MATERIALES NECESARIOS: LÁMINA DE PORÓN, CINTA FOIL, ENTRE OTROS.</t>
  </si>
  <si>
    <t>SUMINISTRO E INSTALACIÓN A  TODO COSTO  DE DUCTERIA EN FIBRA DE VIDRIO (METRO CUADRADO). INCLUYE MATERIALES NECESARIOS: LÁMINAS, CINTA, ENTRE OTROS.</t>
  </si>
  <si>
    <t>SUMINISTRO E INSTALACIÓN A  TODO COSTO  DE DUCTERIA GALVANIZADA (METRO CUADRADO). INCLUYE MATERIALES NECESARIOS: LÁMINAS, CINTA, ENTRE OTROS.</t>
  </si>
  <si>
    <t>CAMBIO DE TERMOSTATO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</si>
  <si>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</si>
  <si>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</si>
  <si>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</si>
  <si>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</si>
  <si>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</si>
  <si>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</si>
  <si>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</si>
  <si>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</si>
  <si>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</si>
  <si>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</si>
  <si>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</si>
  <si>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</si>
  <si>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</si>
  <si>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</si>
  <si>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</si>
  <si>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</si>
  <si>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</si>
  <si>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</si>
  <si>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</si>
  <si>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</si>
  <si>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CAPACITOR DE 80 MFD 440V</t>
  </si>
  <si>
    <t xml:space="preserve">TRANSFORMADOR 40 VA 110-220V SALIDA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</si>
  <si>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</si>
  <si>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</si>
  <si>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</si>
  <si>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</si>
  <si>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</si>
  <si>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</si>
  <si>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</si>
  <si>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</si>
  <si>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</si>
  <si>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</si>
  <si>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</si>
  <si>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</si>
  <si>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</si>
  <si>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ROSCABLE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</si>
  <si>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</si>
  <si>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</si>
  <si>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</si>
  <si>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</si>
  <si>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</si>
  <si>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</si>
  <si>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</si>
  <si>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¾×⅞. INCLUYE CINTA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</si>
  <si>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</si>
  <si>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</si>
  <si>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</si>
  <si>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</si>
  <si>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</si>
  <si>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</si>
  <si>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</si>
  <si>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</si>
  <si>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</si>
  <si>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CILINDRO REFRIGERANTE R-410a X 11,3 Kg</t>
  </si>
  <si>
    <t>CILINDRO 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</si>
  <si>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</si>
  <si>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</si>
  <si>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</si>
  <si>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</si>
  <si>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</si>
  <si>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</si>
  <si>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</si>
  <si>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</si>
  <si>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</si>
  <si>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</si>
  <si>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</si>
  <si>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</si>
  <si>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</si>
  <si>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</si>
  <si>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</si>
  <si>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</si>
  <si>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</si>
  <si>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</si>
  <si>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</si>
  <si>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</si>
  <si>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</si>
  <si>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</si>
  <si>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</si>
  <si>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</si>
  <si>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</si>
  <si>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</si>
  <si>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</si>
  <si>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</si>
  <si>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</si>
  <si>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</si>
  <si>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</si>
  <si>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</si>
  <si>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</si>
  <si>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</si>
  <si>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</si>
  <si>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</si>
  <si>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</si>
  <si>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</si>
  <si>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</si>
  <si>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</si>
  <si>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CINTA AISLANTE</t>
  </si>
  <si>
    <t>CINTA VINILO</t>
  </si>
  <si>
    <t>CINTA FOIL</t>
  </si>
  <si>
    <t>COTIZACIÓN 2</t>
  </si>
  <si>
    <t>ITEM</t>
  </si>
  <si>
    <t xml:space="preserve">VALOR TOTAL </t>
  </si>
  <si>
    <t>MANTENIMIENTO PREVENTIVO</t>
  </si>
  <si>
    <t>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</si>
</sst>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#,##0"/>
    <numFmt numFmtId="166" formatCode="&quot;$&quot;\ #,##0"/>
    <numFmt numFmtId="167" formatCode="_-&quot;$&quot;\ * #,##0_-;\-&quot;$&quot;\ * #,##0_-;_-&quot;$&quot;\ * &quot;-&quot;??_-;_-@_-"/>
  </numFmts>
  <fonts count="16">
    <font>
      <sz val="11"/>
      <color theme="1"/>
      <name val="Calibri"/>
      <charset val="134"/>
      <scheme val="minor"/>
    </font>
    <font>
      <b/>
      <sz val="9"/>
      <color theme="7" tint="0.79995117038483843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7" tint="0.79995117038483843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5" fillId="0" borderId="0"/>
    <xf numFmtId="0" fontId="5" fillId="0" borderId="0"/>
    <xf numFmtId="9" fontId="8" fillId="0" borderId="0" applyFont="0" applyFill="0" applyBorder="0" applyAlignment="0" applyProtection="0"/>
  </cellStyleXfs>
  <cellXfs count="104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3" fillId="8" borderId="1" xfId="4" applyFont="1" applyFill="1" applyBorder="1" applyAlignment="1">
      <alignment horizontal="center" vertical="center" wrapText="1"/>
    </xf>
    <xf numFmtId="165" fontId="4" fillId="9" borderId="1" xfId="4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165" fontId="4" fillId="0" borderId="1" xfId="4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2" fillId="0" borderId="1" xfId="5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/>
    </xf>
    <xf numFmtId="0" fontId="9" fillId="9" borderId="1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12" fillId="11" borderId="1" xfId="5" applyNumberFormat="1" applyFont="1" applyFill="1" applyBorder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165" fontId="4" fillId="11" borderId="1" xfId="4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justify" vertical="center" wrapText="1"/>
    </xf>
    <xf numFmtId="167" fontId="14" fillId="9" borderId="12" xfId="1" applyNumberFormat="1" applyFont="1" applyFill="1" applyBorder="1" applyAlignment="1" applyProtection="1">
      <alignment vertical="center"/>
      <protection locked="0"/>
    </xf>
    <xf numFmtId="167" fontId="14" fillId="9" borderId="1" xfId="1" applyNumberFormat="1" applyFont="1" applyFill="1" applyBorder="1" applyAlignment="1" applyProtection="1">
      <alignment vertical="center"/>
      <protection locked="0"/>
    </xf>
    <xf numFmtId="167" fontId="14" fillId="9" borderId="13" xfId="1" applyNumberFormat="1" applyFont="1" applyFill="1" applyBorder="1" applyAlignment="1" applyProtection="1">
      <alignment vertical="center"/>
      <protection locked="0"/>
    </xf>
    <xf numFmtId="167" fontId="14" fillId="9" borderId="1" xfId="1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167" fontId="14" fillId="9" borderId="12" xfId="1" applyNumberFormat="1" applyFont="1" applyFill="1" applyBorder="1" applyAlignment="1" applyProtection="1">
      <alignment horizontal="center" vertical="center"/>
      <protection locked="0"/>
    </xf>
    <xf numFmtId="167" fontId="14" fillId="9" borderId="13" xfId="1" applyNumberFormat="1" applyFont="1" applyFill="1" applyBorder="1" applyAlignment="1" applyProtection="1">
      <alignment horizontal="center" vertical="center"/>
      <protection locked="0"/>
    </xf>
    <xf numFmtId="167" fontId="14" fillId="9" borderId="14" xfId="1" applyNumberFormat="1" applyFont="1" applyFill="1" applyBorder="1" applyAlignment="1" applyProtection="1">
      <alignment vertical="center"/>
      <protection locked="0"/>
    </xf>
    <xf numFmtId="167" fontId="14" fillId="9" borderId="15" xfId="1" applyNumberFormat="1" applyFont="1" applyFill="1" applyBorder="1" applyAlignment="1" applyProtection="1">
      <alignment vertical="center"/>
      <protection locked="0"/>
    </xf>
    <xf numFmtId="167" fontId="14" fillId="9" borderId="16" xfId="1" applyNumberFormat="1" applyFont="1" applyFill="1" applyBorder="1" applyAlignment="1" applyProtection="1">
      <alignment vertical="center"/>
      <protection locked="0"/>
    </xf>
    <xf numFmtId="167" fontId="14" fillId="9" borderId="14" xfId="1" applyNumberFormat="1" applyFont="1" applyFill="1" applyBorder="1" applyAlignment="1" applyProtection="1">
      <alignment horizontal="center" vertical="center"/>
      <protection locked="0"/>
    </xf>
    <xf numFmtId="167" fontId="14" fillId="9" borderId="15" xfId="1" applyNumberFormat="1" applyFont="1" applyFill="1" applyBorder="1" applyAlignment="1" applyProtection="1">
      <alignment horizontal="center" vertical="center"/>
      <protection locked="0"/>
    </xf>
    <xf numFmtId="167" fontId="14" fillId="9" borderId="16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41" fontId="9" fillId="0" borderId="0" xfId="2" applyFont="1" applyAlignment="1">
      <alignment vertical="center"/>
    </xf>
    <xf numFmtId="0" fontId="13" fillId="11" borderId="1" xfId="0" applyFont="1" applyFill="1" applyBorder="1" applyAlignment="1" applyProtection="1">
      <alignment horizontal="center"/>
      <protection locked="0"/>
    </xf>
    <xf numFmtId="0" fontId="13" fillId="11" borderId="1" xfId="0" applyFont="1" applyFill="1" applyBorder="1" applyAlignment="1">
      <alignment wrapText="1"/>
    </xf>
    <xf numFmtId="167" fontId="12" fillId="11" borderId="17" xfId="1" applyNumberFormat="1" applyFont="1" applyFill="1" applyBorder="1" applyAlignment="1" applyProtection="1">
      <alignment horizontal="right" vertical="center" wrapText="1"/>
    </xf>
    <xf numFmtId="0" fontId="9" fillId="11" borderId="1" xfId="0" applyFont="1" applyFill="1" applyBorder="1"/>
    <xf numFmtId="167" fontId="12" fillId="11" borderId="1" xfId="0" applyNumberFormat="1" applyFont="1" applyFill="1" applyBorder="1" applyAlignment="1">
      <alignment vertical="center"/>
    </xf>
    <xf numFmtId="0" fontId="12" fillId="11" borderId="1" xfId="0" applyFont="1" applyFill="1" applyBorder="1" applyAlignment="1">
      <alignment horizontal="right"/>
    </xf>
    <xf numFmtId="0" fontId="13" fillId="7" borderId="2" xfId="0" applyFont="1" applyFill="1" applyBorder="1" applyAlignment="1">
      <alignment horizontal="center" vertical="center" wrapText="1"/>
    </xf>
    <xf numFmtId="0" fontId="13" fillId="8" borderId="1" xfId="4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164" fontId="9" fillId="9" borderId="1" xfId="5" applyNumberFormat="1" applyFont="1" applyFill="1" applyBorder="1" applyAlignment="1">
      <alignment vertical="center"/>
    </xf>
    <xf numFmtId="165" fontId="15" fillId="9" borderId="1" xfId="4" applyNumberFormat="1" applyFont="1" applyFill="1" applyBorder="1" applyAlignment="1">
      <alignment horizontal="center" vertical="center" wrapText="1"/>
    </xf>
    <xf numFmtId="165" fontId="15" fillId="0" borderId="1" xfId="4" applyNumberFormat="1" applyFont="1" applyBorder="1" applyAlignment="1">
      <alignment horizontal="center" vertical="center" wrapText="1"/>
    </xf>
    <xf numFmtId="0" fontId="9" fillId="6" borderId="0" xfId="0" applyFont="1" applyFill="1" applyAlignment="1">
      <alignment vertical="center"/>
    </xf>
    <xf numFmtId="0" fontId="9" fillId="0" borderId="0" xfId="0" applyFont="1" applyAlignment="1">
      <alignment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 wrapText="1"/>
    </xf>
    <xf numFmtId="164" fontId="9" fillId="9" borderId="2" xfId="5" applyNumberFormat="1" applyFont="1" applyFill="1" applyBorder="1" applyAlignment="1">
      <alignment vertical="center"/>
    </xf>
    <xf numFmtId="165" fontId="15" fillId="9" borderId="2" xfId="4" applyNumberFormat="1" applyFont="1" applyFill="1" applyBorder="1" applyAlignment="1">
      <alignment horizontal="center" vertical="center" wrapText="1"/>
    </xf>
    <xf numFmtId="165" fontId="15" fillId="0" borderId="2" xfId="4" applyNumberFormat="1" applyFont="1" applyBorder="1" applyAlignment="1">
      <alignment horizontal="center" vertical="center" wrapText="1"/>
    </xf>
    <xf numFmtId="164" fontId="12" fillId="0" borderId="2" xfId="5" applyNumberFormat="1" applyFont="1" applyFill="1" applyBorder="1" applyAlignment="1">
      <alignment horizontal="center" vertical="center"/>
    </xf>
    <xf numFmtId="167" fontId="9" fillId="11" borderId="1" xfId="1" applyNumberFormat="1" applyFont="1" applyFill="1" applyBorder="1" applyAlignment="1"/>
    <xf numFmtId="167" fontId="9" fillId="11" borderId="1" xfId="1" applyNumberFormat="1" applyFont="1" applyFill="1" applyBorder="1" applyAlignment="1">
      <alignment vertical="center"/>
    </xf>
    <xf numFmtId="0" fontId="10" fillId="4" borderId="1" xfId="0" applyFont="1" applyFill="1" applyBorder="1" applyAlignment="1">
      <alignment horizontal="center"/>
    </xf>
    <xf numFmtId="42" fontId="10" fillId="4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" xfId="0" applyFont="1" applyBorder="1"/>
    <xf numFmtId="42" fontId="12" fillId="5" borderId="1" xfId="0" applyNumberFormat="1" applyFont="1" applyFill="1" applyBorder="1"/>
    <xf numFmtId="0" fontId="9" fillId="0" borderId="1" xfId="0" applyFont="1" applyBorder="1" applyAlignment="1">
      <alignment wrapText="1"/>
    </xf>
    <xf numFmtId="42" fontId="12" fillId="11" borderId="1" xfId="0" applyNumberFormat="1" applyFont="1" applyFill="1" applyBorder="1"/>
    <xf numFmtId="42" fontId="9" fillId="5" borderId="1" xfId="0" applyNumberFormat="1" applyFont="1" applyFill="1" applyBorder="1"/>
    <xf numFmtId="42" fontId="9" fillId="11" borderId="1" xfId="0" applyNumberFormat="1" applyFont="1" applyFill="1" applyBorder="1"/>
    <xf numFmtId="0" fontId="10" fillId="2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8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164" fontId="12" fillId="11" borderId="11" xfId="5" applyNumberFormat="1" applyFont="1" applyFill="1" applyBorder="1" applyAlignment="1">
      <alignment horizontal="center" vertical="center"/>
    </xf>
    <xf numFmtId="164" fontId="12" fillId="11" borderId="18" xfId="5" applyNumberFormat="1" applyFont="1" applyFill="1" applyBorder="1" applyAlignment="1">
      <alignment horizontal="center" vertical="center"/>
    </xf>
    <xf numFmtId="164" fontId="12" fillId="11" borderId="3" xfId="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6" fontId="9" fillId="11" borderId="1" xfId="0" applyNumberFormat="1" applyFont="1" applyFill="1" applyBorder="1" applyAlignment="1">
      <alignment horizontal="center"/>
    </xf>
  </cellXfs>
  <cellStyles count="6">
    <cellStyle name="Millares [0]" xfId="2" builtinId="6"/>
    <cellStyle name="Moneda" xfId="1" builtinId="4"/>
    <cellStyle name="Normal" xfId="0" builtinId="0"/>
    <cellStyle name="Normal 2" xfId="3" xr:uid="{00000000-0005-0000-0000-000031000000}"/>
    <cellStyle name="Normal_HERRAMIENTAS PARA TRANSPORTE" xfId="4" xr:uid="{00000000-0005-0000-0000-000032000000}"/>
    <cellStyle name="Porcentaje" xfId="5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694768</xdr:colOff>
      <xdr:row>1</xdr:row>
      <xdr:rowOff>254601</xdr:rowOff>
    </xdr:from>
    <xdr:to>
      <xdr:col>2</xdr:col>
      <xdr:colOff>2857245</xdr:colOff>
      <xdr:row>1</xdr:row>
      <xdr:rowOff>663769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847215" y="463550"/>
          <a:ext cx="21621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6"/>
  <sheetViews>
    <sheetView tabSelected="1" zoomScaleNormal="100" workbookViewId="0">
      <selection activeCell="N11" sqref="N11"/>
    </sheetView>
  </sheetViews>
  <sheetFormatPr baseColWidth="10" defaultColWidth="10.85546875" defaultRowHeight="12.75"/>
  <cols>
    <col min="1" max="1" width="10.85546875" style="8"/>
    <col min="2" max="2" width="6.42578125" style="8" customWidth="1"/>
    <col min="3" max="3" width="60.5703125" style="8" customWidth="1"/>
    <col min="4" max="4" width="13.42578125" style="8" customWidth="1"/>
    <col min="5" max="5" width="15.7109375" style="8" customWidth="1"/>
    <col min="6" max="6" width="13.28515625" style="8" customWidth="1"/>
    <col min="7" max="7" width="20.28515625" style="8" hidden="1" customWidth="1"/>
    <col min="8" max="8" width="2.7109375" style="8" hidden="1" customWidth="1"/>
    <col min="9" max="9" width="14.5703125" style="8" hidden="1" customWidth="1"/>
    <col min="10" max="10" width="16.140625" style="8" hidden="1" customWidth="1"/>
    <col min="11" max="11" width="12.140625" style="8" hidden="1" customWidth="1"/>
    <col min="12" max="12" width="2.5703125" style="8" hidden="1" customWidth="1"/>
    <col min="13" max="13" width="15.42578125" style="8" hidden="1" customWidth="1"/>
    <col min="14" max="14" width="14.85546875" style="8" customWidth="1"/>
    <col min="15" max="15" width="2.5703125" style="8" hidden="1" customWidth="1"/>
    <col min="16" max="18" width="12.85546875" style="8" hidden="1" customWidth="1"/>
    <col min="19" max="19" width="2.7109375" style="8" hidden="1" customWidth="1"/>
    <col min="20" max="20" width="19.5703125" style="8" customWidth="1"/>
    <col min="21" max="16384" width="10.85546875" style="8"/>
  </cols>
  <sheetData>
    <row r="1" spans="1:91" ht="16.5">
      <c r="B1" s="86" t="s">
        <v>0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91" ht="61.5" customHeight="1"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</row>
    <row r="5" spans="1:91">
      <c r="B5" s="84" t="s">
        <v>1</v>
      </c>
      <c r="C5" s="84"/>
      <c r="D5" s="84"/>
      <c r="E5" s="10"/>
      <c r="F5" s="10"/>
    </row>
    <row r="6" spans="1:91" ht="48.75" customHeight="1">
      <c r="B6" s="89" t="s">
        <v>2</v>
      </c>
      <c r="C6" s="89"/>
      <c r="D6" s="89"/>
      <c r="E6" s="2" t="s">
        <v>3</v>
      </c>
      <c r="F6" s="2" t="s">
        <v>4</v>
      </c>
      <c r="G6" s="2" t="s">
        <v>5</v>
      </c>
      <c r="I6" s="3" t="s">
        <v>6</v>
      </c>
      <c r="J6" s="3" t="s">
        <v>7</v>
      </c>
      <c r="K6" s="3" t="s">
        <v>8</v>
      </c>
      <c r="M6" s="2" t="s">
        <v>9</v>
      </c>
      <c r="N6" s="2" t="s">
        <v>10</v>
      </c>
      <c r="P6" s="3" t="s">
        <v>6</v>
      </c>
      <c r="Q6" s="3" t="s">
        <v>7</v>
      </c>
      <c r="R6" s="3" t="s">
        <v>8</v>
      </c>
      <c r="T6" s="1" t="s">
        <v>11</v>
      </c>
    </row>
    <row r="7" spans="1:91" ht="38.25">
      <c r="B7" s="11" t="s">
        <v>12</v>
      </c>
      <c r="C7" s="11" t="s">
        <v>13</v>
      </c>
      <c r="D7" s="12" t="s">
        <v>14</v>
      </c>
      <c r="E7" s="12" t="s">
        <v>15</v>
      </c>
      <c r="F7" s="12" t="s">
        <v>15</v>
      </c>
      <c r="G7" s="12" t="s">
        <v>15</v>
      </c>
      <c r="I7" s="12" t="s">
        <v>15</v>
      </c>
      <c r="J7" s="12" t="s">
        <v>15</v>
      </c>
      <c r="K7" s="12" t="s">
        <v>15</v>
      </c>
      <c r="M7" s="12" t="s">
        <v>15</v>
      </c>
      <c r="N7" s="12" t="s">
        <v>15</v>
      </c>
      <c r="P7" s="12" t="s">
        <v>15</v>
      </c>
      <c r="Q7" s="12" t="s">
        <v>15</v>
      </c>
      <c r="R7" s="12" t="s">
        <v>15</v>
      </c>
      <c r="T7" s="13" t="s">
        <v>15</v>
      </c>
    </row>
    <row r="8" spans="1:91">
      <c r="B8" s="90" t="s">
        <v>16</v>
      </c>
      <c r="C8" s="91"/>
      <c r="D8" s="92"/>
      <c r="E8" s="14"/>
      <c r="F8" s="14"/>
      <c r="G8" s="14"/>
      <c r="M8" s="14"/>
      <c r="N8" s="14"/>
      <c r="T8" s="14"/>
    </row>
    <row r="9" spans="1:91" ht="25.5">
      <c r="B9" s="9">
        <v>1</v>
      </c>
      <c r="C9" s="15" t="s">
        <v>17</v>
      </c>
      <c r="D9" s="9">
        <v>1</v>
      </c>
      <c r="E9" s="14">
        <v>142700</v>
      </c>
      <c r="F9" s="14">
        <v>240000</v>
      </c>
      <c r="G9" s="14"/>
      <c r="I9" s="4">
        <f>+MIN(E9:G9)</f>
        <v>142700</v>
      </c>
      <c r="J9" s="7">
        <f>+ROUND(AVERAGE(E9:G9),0)</f>
        <v>191350</v>
      </c>
      <c r="K9" s="7">
        <f>+ROUND(AVERAGE(I9:J9),0)</f>
        <v>167025</v>
      </c>
      <c r="M9" s="14">
        <f>+K9</f>
        <v>167025</v>
      </c>
      <c r="N9" s="14">
        <v>137688</v>
      </c>
      <c r="P9" s="4">
        <f>+MIN(M9:N9)</f>
        <v>137688</v>
      </c>
      <c r="Q9" s="4">
        <f>+ROUND(AVERAGE(M9:N9),0)</f>
        <v>152357</v>
      </c>
      <c r="R9" s="7">
        <f>+ROUND(AVERAGE(P9:Q9),0)</f>
        <v>145023</v>
      </c>
      <c r="T9" s="14">
        <f>+Q9</f>
        <v>152357</v>
      </c>
    </row>
    <row r="10" spans="1:91" ht="25.5">
      <c r="B10" s="9">
        <v>2</v>
      </c>
      <c r="C10" s="15" t="s">
        <v>18</v>
      </c>
      <c r="D10" s="9">
        <v>1</v>
      </c>
      <c r="E10" s="14">
        <v>227000</v>
      </c>
      <c r="F10" s="14">
        <v>450000</v>
      </c>
      <c r="G10" s="14"/>
      <c r="I10" s="4">
        <f t="shared" ref="I10:I33" si="0">+MIN(E10:G10)</f>
        <v>227000</v>
      </c>
      <c r="J10" s="7">
        <f t="shared" ref="J10:J33" si="1">+ROUND(AVERAGE(E10:G10),0)</f>
        <v>338500</v>
      </c>
      <c r="K10" s="7">
        <f t="shared" ref="K10:K33" si="2">+ROUND(AVERAGE(I10:J10),0)</f>
        <v>282750</v>
      </c>
      <c r="M10" s="14">
        <f t="shared" ref="M10:M33" si="3">+K10</f>
        <v>282750</v>
      </c>
      <c r="N10" s="14">
        <v>166879</v>
      </c>
      <c r="P10" s="4">
        <f t="shared" ref="P10:P11" si="4">+MIN(M10:N10)</f>
        <v>166879</v>
      </c>
      <c r="Q10" s="4">
        <f t="shared" ref="Q10:Q11" si="5">+ROUND(AVERAGE(M10:N10),0)</f>
        <v>224815</v>
      </c>
      <c r="R10" s="7">
        <f t="shared" ref="R10:R11" si="6">+ROUND(AVERAGE(P10:Q10),0)</f>
        <v>195847</v>
      </c>
      <c r="T10" s="14">
        <f t="shared" ref="T10:T33" si="7">+Q10</f>
        <v>224815</v>
      </c>
    </row>
    <row r="11" spans="1:91" ht="25.5">
      <c r="B11" s="9">
        <v>3</v>
      </c>
      <c r="C11" s="15" t="s">
        <v>19</v>
      </c>
      <c r="D11" s="9">
        <v>1</v>
      </c>
      <c r="E11" s="14">
        <v>492900</v>
      </c>
      <c r="F11" s="14">
        <v>450000</v>
      </c>
      <c r="G11" s="14"/>
      <c r="I11" s="4">
        <f t="shared" si="0"/>
        <v>450000</v>
      </c>
      <c r="J11" s="7">
        <f t="shared" si="1"/>
        <v>471450</v>
      </c>
      <c r="K11" s="7">
        <f t="shared" si="2"/>
        <v>460725</v>
      </c>
      <c r="M11" s="14">
        <f t="shared" si="3"/>
        <v>460725</v>
      </c>
      <c r="N11" s="14">
        <v>223765.86200063745</v>
      </c>
      <c r="P11" s="4">
        <f t="shared" si="4"/>
        <v>223765.86200063745</v>
      </c>
      <c r="Q11" s="4">
        <f t="shared" si="5"/>
        <v>342245</v>
      </c>
      <c r="R11" s="7">
        <f t="shared" si="6"/>
        <v>283005</v>
      </c>
      <c r="T11" s="14">
        <f t="shared" si="7"/>
        <v>342245</v>
      </c>
    </row>
    <row r="12" spans="1:91" ht="25.5">
      <c r="B12" s="9">
        <v>4</v>
      </c>
      <c r="C12" s="15" t="s">
        <v>20</v>
      </c>
      <c r="D12" s="9">
        <v>1</v>
      </c>
      <c r="E12" s="14">
        <v>1880800</v>
      </c>
      <c r="F12" s="14">
        <v>1181250</v>
      </c>
      <c r="G12" s="14"/>
      <c r="I12" s="4">
        <f t="shared" si="0"/>
        <v>1181250</v>
      </c>
      <c r="J12" s="7">
        <f t="shared" si="1"/>
        <v>1531025</v>
      </c>
      <c r="K12" s="7">
        <f t="shared" si="2"/>
        <v>1356138</v>
      </c>
      <c r="M12" s="14">
        <f t="shared" si="3"/>
        <v>1356138</v>
      </c>
      <c r="N12" s="14"/>
      <c r="P12" s="4">
        <f>+MIN(M12:N12)</f>
        <v>1356138</v>
      </c>
      <c r="Q12" s="4">
        <f>+ROUND(AVERAGE(M12:N12),0)</f>
        <v>1356138</v>
      </c>
      <c r="R12" s="4">
        <f>+ROUND(AVERAGE(P12:Q12),0)</f>
        <v>1356138</v>
      </c>
      <c r="T12" s="14">
        <f t="shared" si="7"/>
        <v>1356138</v>
      </c>
    </row>
    <row r="13" spans="1:91" s="16" customFormat="1">
      <c r="A13" s="8"/>
      <c r="B13" s="93" t="s">
        <v>21</v>
      </c>
      <c r="C13" s="94"/>
      <c r="D13" s="95"/>
      <c r="E13" s="20"/>
      <c r="F13" s="20"/>
      <c r="G13" s="20"/>
      <c r="H13" s="21"/>
      <c r="I13" s="22"/>
      <c r="J13" s="22"/>
      <c r="K13" s="22"/>
      <c r="L13" s="21"/>
      <c r="M13" s="20">
        <f t="shared" si="3"/>
        <v>0</v>
      </c>
      <c r="N13" s="20"/>
      <c r="O13" s="21"/>
      <c r="P13" s="22"/>
      <c r="Q13" s="22"/>
      <c r="R13" s="22"/>
      <c r="S13" s="21"/>
      <c r="T13" s="20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</row>
    <row r="14" spans="1:91" s="16" customFormat="1" ht="25.5">
      <c r="A14" s="8"/>
      <c r="B14" s="9">
        <v>1</v>
      </c>
      <c r="C14" s="15" t="s">
        <v>22</v>
      </c>
      <c r="D14" s="9">
        <v>1</v>
      </c>
      <c r="E14" s="14">
        <v>167100</v>
      </c>
      <c r="F14" s="14">
        <v>320000</v>
      </c>
      <c r="G14" s="14"/>
      <c r="H14" s="8"/>
      <c r="I14" s="4">
        <f t="shared" si="0"/>
        <v>167100</v>
      </c>
      <c r="J14" s="7">
        <f t="shared" si="1"/>
        <v>243550</v>
      </c>
      <c r="K14" s="7">
        <f t="shared" si="2"/>
        <v>205325</v>
      </c>
      <c r="L14" s="8"/>
      <c r="M14" s="14">
        <f t="shared" si="3"/>
        <v>205325</v>
      </c>
      <c r="N14" s="14"/>
      <c r="O14" s="8"/>
      <c r="P14" s="4">
        <f t="shared" ref="P14:P15" si="8">+MIN(M14:N14)</f>
        <v>205325</v>
      </c>
      <c r="Q14" s="4">
        <f t="shared" ref="Q14:Q15" si="9">+ROUND(AVERAGE(M14:N14),0)</f>
        <v>205325</v>
      </c>
      <c r="R14" s="4">
        <f t="shared" ref="R14:R15" si="10">+ROUND(AVERAGE(P14:Q14),0)</f>
        <v>205325</v>
      </c>
      <c r="S14" s="8"/>
      <c r="T14" s="14">
        <f t="shared" si="7"/>
        <v>205325</v>
      </c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</row>
    <row r="15" spans="1:91" ht="25.5">
      <c r="B15" s="9">
        <v>2</v>
      </c>
      <c r="C15" s="15" t="s">
        <v>19</v>
      </c>
      <c r="D15" s="9">
        <v>1</v>
      </c>
      <c r="E15" s="14">
        <v>552000</v>
      </c>
      <c r="F15" s="14">
        <v>620000</v>
      </c>
      <c r="G15" s="14"/>
      <c r="I15" s="4">
        <f t="shared" si="0"/>
        <v>552000</v>
      </c>
      <c r="J15" s="7">
        <f t="shared" si="1"/>
        <v>586000</v>
      </c>
      <c r="K15" s="7">
        <f t="shared" si="2"/>
        <v>569000</v>
      </c>
      <c r="M15" s="14">
        <f t="shared" si="3"/>
        <v>569000</v>
      </c>
      <c r="N15" s="14">
        <v>269640.89437645336</v>
      </c>
      <c r="P15" s="4">
        <f t="shared" si="8"/>
        <v>269640.89437645336</v>
      </c>
      <c r="Q15" s="4">
        <f t="shared" si="9"/>
        <v>419320</v>
      </c>
      <c r="R15" s="4">
        <f t="shared" si="10"/>
        <v>344480</v>
      </c>
      <c r="T15" s="14">
        <f t="shared" si="7"/>
        <v>419320</v>
      </c>
    </row>
    <row r="16" spans="1:91" s="16" customFormat="1">
      <c r="A16" s="8"/>
      <c r="B16" s="93" t="s">
        <v>23</v>
      </c>
      <c r="C16" s="94"/>
      <c r="D16" s="95"/>
      <c r="E16" s="20"/>
      <c r="F16" s="20"/>
      <c r="G16" s="20"/>
      <c r="H16" s="21"/>
      <c r="I16" s="22"/>
      <c r="J16" s="22"/>
      <c r="K16" s="22"/>
      <c r="L16" s="21"/>
      <c r="M16" s="20">
        <f t="shared" si="3"/>
        <v>0</v>
      </c>
      <c r="N16" s="20"/>
      <c r="O16" s="21"/>
      <c r="P16" s="22"/>
      <c r="Q16" s="22"/>
      <c r="R16" s="22"/>
      <c r="S16" s="21"/>
      <c r="T16" s="20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</row>
    <row r="17" spans="1:91" ht="25.5">
      <c r="B17" s="9">
        <v>1</v>
      </c>
      <c r="C17" s="15" t="s">
        <v>22</v>
      </c>
      <c r="D17" s="9">
        <v>1</v>
      </c>
      <c r="E17" s="14">
        <v>156600</v>
      </c>
      <c r="F17" s="14">
        <v>320000</v>
      </c>
      <c r="G17" s="14"/>
      <c r="I17" s="4">
        <f t="shared" si="0"/>
        <v>156600</v>
      </c>
      <c r="J17" s="7">
        <f t="shared" si="1"/>
        <v>238300</v>
      </c>
      <c r="K17" s="7">
        <f t="shared" si="2"/>
        <v>197450</v>
      </c>
      <c r="M17" s="14">
        <f t="shared" si="3"/>
        <v>197450</v>
      </c>
      <c r="N17" s="14">
        <v>155681.70054567102</v>
      </c>
      <c r="P17" s="4">
        <f t="shared" ref="P17:P18" si="11">+MIN(M17:N17)</f>
        <v>155681.70054567102</v>
      </c>
      <c r="Q17" s="4">
        <f t="shared" ref="Q17:Q18" si="12">+ROUND(AVERAGE(M17:N17),0)</f>
        <v>176566</v>
      </c>
      <c r="R17" s="4">
        <f t="shared" ref="R17:R18" si="13">+ROUND(AVERAGE(P17:Q17),0)</f>
        <v>166124</v>
      </c>
      <c r="T17" s="14">
        <f t="shared" si="7"/>
        <v>176566</v>
      </c>
    </row>
    <row r="18" spans="1:91" ht="25.5">
      <c r="B18" s="9">
        <v>2</v>
      </c>
      <c r="C18" s="15" t="s">
        <v>18</v>
      </c>
      <c r="D18" s="9">
        <v>1</v>
      </c>
      <c r="E18" s="14">
        <v>238300</v>
      </c>
      <c r="F18" s="14">
        <v>620000</v>
      </c>
      <c r="G18" s="14"/>
      <c r="I18" s="4">
        <f t="shared" si="0"/>
        <v>238300</v>
      </c>
      <c r="J18" s="7">
        <f t="shared" si="1"/>
        <v>429150</v>
      </c>
      <c r="K18" s="7">
        <f t="shared" si="2"/>
        <v>333725</v>
      </c>
      <c r="M18" s="14">
        <f t="shared" si="3"/>
        <v>333725</v>
      </c>
      <c r="N18" s="14">
        <v>309097.07956536335</v>
      </c>
      <c r="P18" s="4">
        <f t="shared" si="11"/>
        <v>309097.07956536335</v>
      </c>
      <c r="Q18" s="4">
        <f t="shared" si="12"/>
        <v>321411</v>
      </c>
      <c r="R18" s="4">
        <f t="shared" si="13"/>
        <v>315254</v>
      </c>
      <c r="T18" s="14">
        <f t="shared" si="7"/>
        <v>321411</v>
      </c>
    </row>
    <row r="19" spans="1:91" s="16" customFormat="1">
      <c r="A19" s="8"/>
      <c r="B19" s="93" t="s">
        <v>24</v>
      </c>
      <c r="C19" s="94"/>
      <c r="D19" s="95"/>
      <c r="E19" s="20"/>
      <c r="F19" s="20"/>
      <c r="G19" s="20"/>
      <c r="H19" s="21"/>
      <c r="I19" s="22"/>
      <c r="J19" s="22"/>
      <c r="K19" s="22"/>
      <c r="L19" s="21"/>
      <c r="M19" s="20">
        <f t="shared" si="3"/>
        <v>0</v>
      </c>
      <c r="N19" s="20"/>
      <c r="O19" s="21"/>
      <c r="P19" s="22"/>
      <c r="Q19" s="22"/>
      <c r="R19" s="22"/>
      <c r="S19" s="21"/>
      <c r="T19" s="20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</row>
    <row r="20" spans="1:91" ht="25.5">
      <c r="B20" s="9">
        <v>1</v>
      </c>
      <c r="C20" s="15" t="s">
        <v>22</v>
      </c>
      <c r="D20" s="9">
        <v>1</v>
      </c>
      <c r="E20" s="14">
        <v>156600</v>
      </c>
      <c r="F20" s="14">
        <v>320000</v>
      </c>
      <c r="G20" s="14"/>
      <c r="I20" s="4">
        <f t="shared" si="0"/>
        <v>156600</v>
      </c>
      <c r="J20" s="7">
        <f t="shared" si="1"/>
        <v>238300</v>
      </c>
      <c r="K20" s="7">
        <f t="shared" si="2"/>
        <v>197450</v>
      </c>
      <c r="M20" s="14">
        <f t="shared" si="3"/>
        <v>197450</v>
      </c>
      <c r="N20" s="14">
        <v>158336.35821708024</v>
      </c>
      <c r="P20" s="4">
        <f t="shared" ref="P20" si="14">+MIN(M20:N20)</f>
        <v>158336.35821708024</v>
      </c>
      <c r="Q20" s="4">
        <f t="shared" ref="Q20" si="15">+ROUND(AVERAGE(M20:N20),0)</f>
        <v>177893</v>
      </c>
      <c r="R20" s="4">
        <f t="shared" ref="R20" si="16">+ROUND(AVERAGE(P20:Q20),0)</f>
        <v>168115</v>
      </c>
      <c r="T20" s="14">
        <f t="shared" si="7"/>
        <v>177893</v>
      </c>
    </row>
    <row r="21" spans="1:91" s="16" customFormat="1">
      <c r="A21" s="8"/>
      <c r="B21" s="93" t="s">
        <v>25</v>
      </c>
      <c r="C21" s="94"/>
      <c r="D21" s="95"/>
      <c r="E21" s="20"/>
      <c r="F21" s="20"/>
      <c r="G21" s="20"/>
      <c r="H21" s="21"/>
      <c r="I21" s="22"/>
      <c r="J21" s="22"/>
      <c r="K21" s="22"/>
      <c r="L21" s="21"/>
      <c r="M21" s="20">
        <f t="shared" si="3"/>
        <v>0</v>
      </c>
      <c r="N21" s="20"/>
      <c r="O21" s="21"/>
      <c r="P21" s="22"/>
      <c r="Q21" s="22"/>
      <c r="R21" s="22"/>
      <c r="S21" s="21"/>
      <c r="T21" s="20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</row>
    <row r="22" spans="1:91" ht="25.5">
      <c r="B22" s="9">
        <v>1</v>
      </c>
      <c r="C22" s="15" t="s">
        <v>22</v>
      </c>
      <c r="D22" s="9">
        <v>1</v>
      </c>
      <c r="E22" s="14">
        <v>179000</v>
      </c>
      <c r="F22" s="14">
        <v>320000</v>
      </c>
      <c r="G22" s="14"/>
      <c r="I22" s="4">
        <f t="shared" si="0"/>
        <v>179000</v>
      </c>
      <c r="J22" s="7">
        <f t="shared" si="1"/>
        <v>249500</v>
      </c>
      <c r="K22" s="7">
        <f t="shared" si="2"/>
        <v>214250</v>
      </c>
      <c r="M22" s="14">
        <f t="shared" si="3"/>
        <v>214250</v>
      </c>
      <c r="N22" s="14">
        <v>145855.15231539647</v>
      </c>
      <c r="P22" s="4">
        <f t="shared" ref="P22:P33" si="17">+MIN(M22:N22)</f>
        <v>145855.15231539647</v>
      </c>
      <c r="Q22" s="4">
        <f t="shared" ref="Q22:Q33" si="18">+ROUND(AVERAGE(M22:N22),0)</f>
        <v>180053</v>
      </c>
      <c r="R22" s="4">
        <f t="shared" ref="R22:R23" si="19">+ROUND(AVERAGE(P22:Q22),0)</f>
        <v>162954</v>
      </c>
      <c r="T22" s="14">
        <f t="shared" si="7"/>
        <v>180053</v>
      </c>
    </row>
    <row r="23" spans="1:91" ht="25.5">
      <c r="B23" s="9">
        <v>2</v>
      </c>
      <c r="C23" s="15" t="s">
        <v>19</v>
      </c>
      <c r="D23" s="9">
        <v>1</v>
      </c>
      <c r="E23" s="14">
        <v>591500</v>
      </c>
      <c r="F23" s="14">
        <v>620000</v>
      </c>
      <c r="G23" s="14"/>
      <c r="I23" s="4">
        <f t="shared" si="0"/>
        <v>591500</v>
      </c>
      <c r="J23" s="7">
        <f t="shared" si="1"/>
        <v>605750</v>
      </c>
      <c r="K23" s="7">
        <f t="shared" si="2"/>
        <v>598625</v>
      </c>
      <c r="M23" s="14">
        <f t="shared" si="3"/>
        <v>598625</v>
      </c>
      <c r="N23" s="14">
        <v>268453.28436555975</v>
      </c>
      <c r="P23" s="4">
        <f t="shared" si="17"/>
        <v>268453.28436555975</v>
      </c>
      <c r="Q23" s="4">
        <f t="shared" si="18"/>
        <v>433539</v>
      </c>
      <c r="R23" s="4">
        <f t="shared" si="19"/>
        <v>350996</v>
      </c>
      <c r="T23" s="14">
        <f t="shared" si="7"/>
        <v>433539</v>
      </c>
    </row>
    <row r="24" spans="1:91" s="16" customFormat="1">
      <c r="A24" s="8"/>
      <c r="B24" s="93" t="s">
        <v>26</v>
      </c>
      <c r="C24" s="94"/>
      <c r="D24" s="95"/>
      <c r="E24" s="20"/>
      <c r="F24" s="20"/>
      <c r="G24" s="20"/>
      <c r="H24" s="21"/>
      <c r="I24" s="22"/>
      <c r="J24" s="22"/>
      <c r="K24" s="22"/>
      <c r="L24" s="21"/>
      <c r="M24" s="20">
        <f t="shared" si="3"/>
        <v>0</v>
      </c>
      <c r="N24" s="20"/>
      <c r="O24" s="21"/>
      <c r="P24" s="22"/>
      <c r="Q24" s="22"/>
      <c r="R24" s="22"/>
      <c r="S24" s="21"/>
      <c r="T24" s="20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</row>
    <row r="25" spans="1:91" ht="25.5">
      <c r="B25" s="9">
        <v>1</v>
      </c>
      <c r="C25" s="15" t="s">
        <v>22</v>
      </c>
      <c r="D25" s="9">
        <v>1</v>
      </c>
      <c r="E25" s="14">
        <v>167100</v>
      </c>
      <c r="F25" s="14">
        <v>320000</v>
      </c>
      <c r="G25" s="14"/>
      <c r="I25" s="4">
        <f t="shared" si="0"/>
        <v>167100</v>
      </c>
      <c r="J25" s="7">
        <f t="shared" si="1"/>
        <v>243550</v>
      </c>
      <c r="K25" s="7">
        <f t="shared" si="2"/>
        <v>205325</v>
      </c>
      <c r="M25" s="14">
        <f t="shared" si="3"/>
        <v>205325</v>
      </c>
      <c r="N25" s="14">
        <v>174022.87833501666</v>
      </c>
      <c r="P25" s="4">
        <f t="shared" si="17"/>
        <v>174022.87833501666</v>
      </c>
      <c r="Q25" s="4">
        <f t="shared" si="18"/>
        <v>189674</v>
      </c>
      <c r="R25" s="4">
        <f t="shared" ref="R25" si="20">+ROUND(AVERAGE(P25:Q25),0)</f>
        <v>181848</v>
      </c>
      <c r="T25" s="14">
        <f t="shared" si="7"/>
        <v>189674</v>
      </c>
    </row>
    <row r="26" spans="1:91" s="16" customFormat="1">
      <c r="A26" s="8"/>
      <c r="B26" s="93" t="s">
        <v>27</v>
      </c>
      <c r="C26" s="94"/>
      <c r="D26" s="95"/>
      <c r="E26" s="20"/>
      <c r="F26" s="20"/>
      <c r="G26" s="20"/>
      <c r="H26" s="21"/>
      <c r="I26" s="22"/>
      <c r="J26" s="22"/>
      <c r="K26" s="22"/>
      <c r="L26" s="21"/>
      <c r="M26" s="20">
        <f t="shared" si="3"/>
        <v>0</v>
      </c>
      <c r="N26" s="20"/>
      <c r="O26" s="21"/>
      <c r="P26" s="22"/>
      <c r="Q26" s="22"/>
      <c r="R26" s="22"/>
      <c r="S26" s="21"/>
      <c r="T26" s="20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</row>
    <row r="27" spans="1:91" ht="25.5">
      <c r="B27" s="9">
        <v>1</v>
      </c>
      <c r="C27" s="15" t="s">
        <v>22</v>
      </c>
      <c r="D27" s="9">
        <v>1</v>
      </c>
      <c r="E27" s="14">
        <v>193900</v>
      </c>
      <c r="F27" s="14">
        <v>320000</v>
      </c>
      <c r="G27" s="14"/>
      <c r="I27" s="4">
        <f t="shared" si="0"/>
        <v>193900</v>
      </c>
      <c r="J27" s="7">
        <f t="shared" si="1"/>
        <v>256950</v>
      </c>
      <c r="K27" s="7">
        <f t="shared" si="2"/>
        <v>225425</v>
      </c>
      <c r="M27" s="14">
        <f t="shared" si="3"/>
        <v>225425</v>
      </c>
      <c r="N27" s="14">
        <v>191459.99314029107</v>
      </c>
      <c r="P27" s="4">
        <f t="shared" si="17"/>
        <v>191459.99314029107</v>
      </c>
      <c r="Q27" s="4">
        <f t="shared" si="18"/>
        <v>208442</v>
      </c>
      <c r="R27" s="4">
        <f t="shared" ref="R27:R28" si="21">+ROUND(AVERAGE(P27:Q27),0)</f>
        <v>199951</v>
      </c>
      <c r="T27" s="14">
        <f t="shared" si="7"/>
        <v>208442</v>
      </c>
    </row>
    <row r="28" spans="1:91" ht="25.5">
      <c r="B28" s="9">
        <v>2</v>
      </c>
      <c r="C28" s="15" t="s">
        <v>19</v>
      </c>
      <c r="D28" s="9">
        <v>1</v>
      </c>
      <c r="E28" s="14">
        <v>640800</v>
      </c>
      <c r="F28" s="14">
        <v>620000</v>
      </c>
      <c r="G28" s="14"/>
      <c r="I28" s="4">
        <f t="shared" si="0"/>
        <v>620000</v>
      </c>
      <c r="J28" s="7">
        <f t="shared" si="1"/>
        <v>630400</v>
      </c>
      <c r="K28" s="7">
        <f t="shared" si="2"/>
        <v>625200</v>
      </c>
      <c r="M28" s="14">
        <f t="shared" si="3"/>
        <v>625200</v>
      </c>
      <c r="N28" s="14"/>
      <c r="P28" s="4">
        <f t="shared" si="17"/>
        <v>625200</v>
      </c>
      <c r="Q28" s="4">
        <f t="shared" si="18"/>
        <v>625200</v>
      </c>
      <c r="R28" s="4">
        <f t="shared" si="21"/>
        <v>625200</v>
      </c>
      <c r="T28" s="14">
        <f t="shared" si="7"/>
        <v>625200</v>
      </c>
    </row>
    <row r="29" spans="1:91" s="16" customFormat="1">
      <c r="A29" s="8"/>
      <c r="B29" s="93" t="s">
        <v>28</v>
      </c>
      <c r="C29" s="94"/>
      <c r="D29" s="95"/>
      <c r="E29" s="20"/>
      <c r="F29" s="20"/>
      <c r="G29" s="20"/>
      <c r="H29" s="21"/>
      <c r="I29" s="22"/>
      <c r="J29" s="22"/>
      <c r="K29" s="22"/>
      <c r="L29" s="21"/>
      <c r="M29" s="20">
        <f t="shared" si="3"/>
        <v>0</v>
      </c>
      <c r="N29" s="20"/>
      <c r="O29" s="21"/>
      <c r="P29" s="22"/>
      <c r="Q29" s="22"/>
      <c r="R29" s="22"/>
      <c r="S29" s="21"/>
      <c r="T29" s="20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</row>
    <row r="30" spans="1:91" ht="25.5">
      <c r="B30" s="9">
        <v>1</v>
      </c>
      <c r="C30" s="17" t="s">
        <v>22</v>
      </c>
      <c r="D30" s="9">
        <v>1</v>
      </c>
      <c r="E30" s="14">
        <v>149200</v>
      </c>
      <c r="F30" s="14">
        <v>320000</v>
      </c>
      <c r="G30" s="14"/>
      <c r="I30" s="4">
        <f t="shared" si="0"/>
        <v>149200</v>
      </c>
      <c r="J30" s="7">
        <f t="shared" si="1"/>
        <v>234600</v>
      </c>
      <c r="K30" s="7">
        <f t="shared" si="2"/>
        <v>191900</v>
      </c>
      <c r="M30" s="14">
        <f t="shared" si="3"/>
        <v>191900</v>
      </c>
      <c r="N30" s="14">
        <v>146930.78179758124</v>
      </c>
      <c r="P30" s="4">
        <f t="shared" si="17"/>
        <v>146930.78179758124</v>
      </c>
      <c r="Q30" s="4">
        <f t="shared" si="18"/>
        <v>169415</v>
      </c>
      <c r="R30" s="4">
        <f t="shared" ref="R30:R33" si="22">+ROUND(AVERAGE(P30:Q30),0)</f>
        <v>158173</v>
      </c>
      <c r="T30" s="14">
        <f t="shared" si="7"/>
        <v>169415</v>
      </c>
    </row>
    <row r="31" spans="1:91" ht="25.5">
      <c r="B31" s="18">
        <v>2</v>
      </c>
      <c r="C31" s="17" t="s">
        <v>18</v>
      </c>
      <c r="D31" s="9">
        <v>1</v>
      </c>
      <c r="E31" s="14">
        <v>227000</v>
      </c>
      <c r="F31" s="14">
        <v>620000</v>
      </c>
      <c r="G31" s="14"/>
      <c r="I31" s="4">
        <f t="shared" si="0"/>
        <v>227000</v>
      </c>
      <c r="J31" s="7">
        <f t="shared" si="1"/>
        <v>423500</v>
      </c>
      <c r="K31" s="7">
        <f t="shared" si="2"/>
        <v>325250</v>
      </c>
      <c r="M31" s="14">
        <f t="shared" si="3"/>
        <v>325250</v>
      </c>
      <c r="N31" s="14">
        <v>155635.47005216737</v>
      </c>
      <c r="P31" s="4">
        <f t="shared" si="17"/>
        <v>155635.47005216737</v>
      </c>
      <c r="Q31" s="4">
        <f t="shared" si="18"/>
        <v>240443</v>
      </c>
      <c r="R31" s="4">
        <f t="shared" si="22"/>
        <v>198039</v>
      </c>
      <c r="T31" s="14">
        <f t="shared" si="7"/>
        <v>240443</v>
      </c>
    </row>
    <row r="32" spans="1:91" ht="25.5">
      <c r="B32" s="9">
        <v>3</v>
      </c>
      <c r="C32" s="17" t="s">
        <v>29</v>
      </c>
      <c r="D32" s="9">
        <v>1</v>
      </c>
      <c r="E32" s="14">
        <v>252900</v>
      </c>
      <c r="F32" s="14">
        <v>620000</v>
      </c>
      <c r="G32" s="14"/>
      <c r="I32" s="4">
        <f t="shared" si="0"/>
        <v>252900</v>
      </c>
      <c r="J32" s="7">
        <f t="shared" si="1"/>
        <v>436450</v>
      </c>
      <c r="K32" s="7">
        <f t="shared" si="2"/>
        <v>344675</v>
      </c>
      <c r="M32" s="14">
        <f t="shared" si="3"/>
        <v>344675</v>
      </c>
      <c r="N32" s="14">
        <v>223852.15892184427</v>
      </c>
      <c r="P32" s="4">
        <f t="shared" si="17"/>
        <v>223852.15892184427</v>
      </c>
      <c r="Q32" s="4">
        <f t="shared" si="18"/>
        <v>284264</v>
      </c>
      <c r="R32" s="4">
        <f t="shared" si="22"/>
        <v>254058</v>
      </c>
      <c r="T32" s="14">
        <f t="shared" si="7"/>
        <v>284264</v>
      </c>
    </row>
    <row r="33" spans="2:20" ht="25.5">
      <c r="B33" s="18">
        <v>4</v>
      </c>
      <c r="C33" s="17" t="s">
        <v>30</v>
      </c>
      <c r="D33" s="9">
        <v>1</v>
      </c>
      <c r="E33" s="14">
        <v>428000</v>
      </c>
      <c r="F33" s="14">
        <v>620000</v>
      </c>
      <c r="G33" s="14"/>
      <c r="I33" s="4">
        <f t="shared" si="0"/>
        <v>428000</v>
      </c>
      <c r="J33" s="7">
        <f t="shared" si="1"/>
        <v>524000</v>
      </c>
      <c r="K33" s="7">
        <f t="shared" si="2"/>
        <v>476000</v>
      </c>
      <c r="M33" s="14">
        <f t="shared" si="3"/>
        <v>476000</v>
      </c>
      <c r="N33" s="14">
        <v>272676.69678319269</v>
      </c>
      <c r="P33" s="4">
        <f t="shared" si="17"/>
        <v>272676.69678319269</v>
      </c>
      <c r="Q33" s="4">
        <f t="shared" si="18"/>
        <v>374338</v>
      </c>
      <c r="R33" s="4">
        <f t="shared" si="22"/>
        <v>323507</v>
      </c>
      <c r="T33" s="14">
        <f t="shared" si="7"/>
        <v>374338</v>
      </c>
    </row>
    <row r="34" spans="2:20">
      <c r="B34" s="96" t="s">
        <v>31</v>
      </c>
      <c r="C34" s="97"/>
      <c r="D34" s="98"/>
      <c r="E34" s="20">
        <f>SUM(E9:E33)</f>
        <v>6843400</v>
      </c>
      <c r="F34" s="20">
        <f>SUM(F9:F33)</f>
        <v>8901250</v>
      </c>
      <c r="G34" s="20">
        <f>SUM(G9:G33)</f>
        <v>0</v>
      </c>
      <c r="H34" s="21"/>
      <c r="I34" s="21"/>
      <c r="J34" s="21"/>
      <c r="K34" s="21"/>
      <c r="L34" s="21"/>
      <c r="M34" s="20">
        <f>SUM(M9:M33)</f>
        <v>6976238</v>
      </c>
      <c r="N34" s="20">
        <f>SUM(N9:N33)</f>
        <v>2999975.3104162542</v>
      </c>
      <c r="O34" s="21"/>
      <c r="P34" s="21"/>
      <c r="Q34" s="21"/>
      <c r="R34" s="21"/>
      <c r="S34" s="21"/>
      <c r="T34" s="20">
        <f>SUM(T9:T33)</f>
        <v>6081438</v>
      </c>
    </row>
    <row r="36" spans="2:20" ht="54" customHeight="1">
      <c r="B36" s="19" t="s">
        <v>32</v>
      </c>
      <c r="C36" s="99" t="s">
        <v>33</v>
      </c>
      <c r="D36" s="99"/>
    </row>
  </sheetData>
  <sheetProtection algorithmName="SHA-512" hashValue="Q76lWpOvy8sN7j2OIXXknfIKCDpjs/t+VE7LEIr4uhntb+VRZeqT3wDWAK8EVOuSYTLX8lSWkg64UwgcisUtLQ==" saltValue="5K+CMLhOKwGjJxv02aQf4w==" spinCount="100000" sheet="1" formatCells="0" formatColumns="0" formatRows="0" insertColumns="0" insertRows="0" insertHyperlinks="0" deleteColumns="0" deleteRows="0" sort="0" autoFilter="0" pivotTables="0"/>
  <mergeCells count="15">
    <mergeCell ref="B24:D24"/>
    <mergeCell ref="B26:D26"/>
    <mergeCell ref="B29:D29"/>
    <mergeCell ref="B34:D34"/>
    <mergeCell ref="C36:D36"/>
    <mergeCell ref="B8:D8"/>
    <mergeCell ref="B13:D13"/>
    <mergeCell ref="B16:D16"/>
    <mergeCell ref="B19:D19"/>
    <mergeCell ref="B21:D21"/>
    <mergeCell ref="B1:N1"/>
    <mergeCell ref="B2:C2"/>
    <mergeCell ref="D2:N2"/>
    <mergeCell ref="B5:D5"/>
    <mergeCell ref="B6:D6"/>
  </mergeCells>
  <pageMargins left="0.7" right="0.7" top="0.75" bottom="0.75" header="0.3" footer="0.3"/>
  <pageSetup scale="87" orientation="portrait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X35"/>
  <sheetViews>
    <sheetView zoomScaleNormal="100" workbookViewId="0">
      <selection activeCell="C13" sqref="C13"/>
    </sheetView>
  </sheetViews>
  <sheetFormatPr baseColWidth="10" defaultColWidth="11.42578125" defaultRowHeight="12.75"/>
  <cols>
    <col min="1" max="1" width="11.42578125" style="48"/>
    <col min="2" max="2" width="6.28515625" style="48" customWidth="1"/>
    <col min="3" max="3" width="65" style="48" customWidth="1"/>
    <col min="4" max="5" width="16.7109375" style="47" customWidth="1"/>
    <col min="6" max="7" width="16.7109375" style="47" hidden="1" customWidth="1"/>
    <col min="8" max="8" width="18" style="47" customWidth="1"/>
    <col min="9" max="9" width="16.7109375" style="47" customWidth="1"/>
    <col min="10" max="11" width="17.42578125" style="47" customWidth="1"/>
    <col min="12" max="13" width="17.42578125" style="47" hidden="1" customWidth="1"/>
    <col min="14" max="15" width="17.42578125" style="47" customWidth="1"/>
    <col min="16" max="17" width="15" style="47" customWidth="1"/>
    <col min="18" max="19" width="15" style="47" hidden="1" customWidth="1"/>
    <col min="20" max="21" width="15" style="47" customWidth="1"/>
    <col min="22" max="23" width="17.42578125" style="47" customWidth="1"/>
    <col min="24" max="25" width="17.42578125" style="47" hidden="1" customWidth="1"/>
    <col min="26" max="27" width="17.42578125" style="47" customWidth="1"/>
    <col min="28" max="29" width="18" style="47" customWidth="1"/>
    <col min="30" max="31" width="18" style="47" hidden="1" customWidth="1"/>
    <col min="32" max="33" width="18" style="47" customWidth="1"/>
    <col min="34" max="35" width="16" style="47" customWidth="1"/>
    <col min="36" max="37" width="16" style="47" hidden="1" customWidth="1"/>
    <col min="38" max="41" width="16" style="47" customWidth="1"/>
    <col min="42" max="43" width="16" style="47" hidden="1" customWidth="1"/>
    <col min="44" max="45" width="16" style="47" customWidth="1"/>
    <col min="46" max="46" width="15.42578125" style="47" customWidth="1"/>
    <col min="47" max="47" width="19.85546875" style="47" customWidth="1"/>
    <col min="48" max="48" width="18" style="47" hidden="1" customWidth="1"/>
    <col min="49" max="49" width="19.42578125" style="47" hidden="1" customWidth="1"/>
    <col min="50" max="51" width="19.42578125" style="47" customWidth="1"/>
    <col min="52" max="16384" width="11.42578125" style="48"/>
  </cols>
  <sheetData>
    <row r="2" spans="2:76" s="8" customFormat="1">
      <c r="B2" s="100" t="s">
        <v>1</v>
      </c>
      <c r="C2" s="100"/>
      <c r="D2" s="23"/>
      <c r="E2" s="23"/>
      <c r="F2" s="23"/>
      <c r="G2" s="23"/>
      <c r="H2" s="23"/>
      <c r="I2" s="23"/>
    </row>
    <row r="3" spans="2:76" s="8" customFormat="1" ht="48.75" customHeight="1">
      <c r="B3" s="101" t="s">
        <v>34</v>
      </c>
      <c r="C3" s="89"/>
      <c r="D3" s="2" t="s">
        <v>3</v>
      </c>
      <c r="E3" s="2" t="s">
        <v>4</v>
      </c>
      <c r="F3" s="2" t="s">
        <v>5</v>
      </c>
      <c r="G3" s="5" t="s">
        <v>9</v>
      </c>
      <c r="H3" s="5" t="s">
        <v>10</v>
      </c>
      <c r="I3" s="6" t="s">
        <v>11</v>
      </c>
      <c r="J3" s="2" t="s">
        <v>3</v>
      </c>
      <c r="K3" s="2" t="s">
        <v>4</v>
      </c>
      <c r="L3" s="2" t="s">
        <v>5</v>
      </c>
      <c r="M3" s="5" t="s">
        <v>9</v>
      </c>
      <c r="N3" s="5" t="s">
        <v>10</v>
      </c>
      <c r="O3" s="6" t="s">
        <v>11</v>
      </c>
      <c r="P3" s="2" t="s">
        <v>3</v>
      </c>
      <c r="Q3" s="2" t="s">
        <v>4</v>
      </c>
      <c r="R3" s="2" t="s">
        <v>5</v>
      </c>
      <c r="S3" s="5" t="s">
        <v>9</v>
      </c>
      <c r="T3" s="5" t="s">
        <v>10</v>
      </c>
      <c r="U3" s="6" t="s">
        <v>11</v>
      </c>
      <c r="V3" s="2" t="s">
        <v>3</v>
      </c>
      <c r="W3" s="2" t="s">
        <v>4</v>
      </c>
      <c r="X3" s="2" t="s">
        <v>5</v>
      </c>
      <c r="Y3" s="5" t="s">
        <v>9</v>
      </c>
      <c r="Z3" s="5" t="s">
        <v>10</v>
      </c>
      <c r="AA3" s="6" t="s">
        <v>11</v>
      </c>
      <c r="AB3" s="2" t="s">
        <v>3</v>
      </c>
      <c r="AC3" s="2" t="s">
        <v>4</v>
      </c>
      <c r="AD3" s="2" t="s">
        <v>5</v>
      </c>
      <c r="AE3" s="5" t="s">
        <v>9</v>
      </c>
      <c r="AF3" s="5" t="s">
        <v>10</v>
      </c>
      <c r="AG3" s="6" t="s">
        <v>11</v>
      </c>
      <c r="AH3" s="2" t="s">
        <v>3</v>
      </c>
      <c r="AI3" s="2" t="s">
        <v>4</v>
      </c>
      <c r="AJ3" s="2" t="s">
        <v>5</v>
      </c>
      <c r="AK3" s="5" t="s">
        <v>9</v>
      </c>
      <c r="AL3" s="5" t="s">
        <v>10</v>
      </c>
      <c r="AM3" s="6" t="s">
        <v>11</v>
      </c>
      <c r="AN3" s="2" t="s">
        <v>3</v>
      </c>
      <c r="AO3" s="2" t="s">
        <v>4</v>
      </c>
      <c r="AP3" s="2" t="s">
        <v>5</v>
      </c>
      <c r="AQ3" s="5" t="s">
        <v>9</v>
      </c>
      <c r="AR3" s="5" t="s">
        <v>10</v>
      </c>
      <c r="AS3" s="6" t="s">
        <v>11</v>
      </c>
      <c r="AT3" s="2" t="s">
        <v>3</v>
      </c>
      <c r="AU3" s="2" t="s">
        <v>4</v>
      </c>
      <c r="AV3" s="2" t="s">
        <v>5</v>
      </c>
      <c r="AW3" s="5" t="s">
        <v>9</v>
      </c>
      <c r="AX3" s="5" t="s">
        <v>10</v>
      </c>
      <c r="AY3" s="6" t="s">
        <v>11</v>
      </c>
    </row>
    <row r="4" spans="2:76" s="30" customFormat="1" ht="51">
      <c r="B4" s="11" t="s">
        <v>12</v>
      </c>
      <c r="C4" s="24" t="s">
        <v>13</v>
      </c>
      <c r="D4" s="25" t="s">
        <v>35</v>
      </c>
      <c r="E4" s="26" t="s">
        <v>35</v>
      </c>
      <c r="F4" s="26" t="s">
        <v>35</v>
      </c>
      <c r="G4" s="26" t="s">
        <v>35</v>
      </c>
      <c r="H4" s="26" t="s">
        <v>35</v>
      </c>
      <c r="I4" s="27" t="s">
        <v>35</v>
      </c>
      <c r="J4" s="28" t="s">
        <v>36</v>
      </c>
      <c r="K4" s="29" t="s">
        <v>36</v>
      </c>
      <c r="L4" s="29" t="s">
        <v>36</v>
      </c>
      <c r="M4" s="29" t="s">
        <v>36</v>
      </c>
      <c r="N4" s="29" t="s">
        <v>36</v>
      </c>
      <c r="O4" s="27" t="s">
        <v>36</v>
      </c>
      <c r="P4" s="28" t="s">
        <v>37</v>
      </c>
      <c r="Q4" s="29" t="s">
        <v>37</v>
      </c>
      <c r="R4" s="29" t="s">
        <v>37</v>
      </c>
      <c r="S4" s="29" t="s">
        <v>37</v>
      </c>
      <c r="T4" s="29" t="s">
        <v>37</v>
      </c>
      <c r="U4" s="27" t="s">
        <v>37</v>
      </c>
      <c r="V4" s="28" t="s">
        <v>38</v>
      </c>
      <c r="W4" s="29" t="s">
        <v>38</v>
      </c>
      <c r="X4" s="29" t="s">
        <v>38</v>
      </c>
      <c r="Y4" s="29" t="s">
        <v>38</v>
      </c>
      <c r="Z4" s="29" t="s">
        <v>38</v>
      </c>
      <c r="AA4" s="27" t="s">
        <v>38</v>
      </c>
      <c r="AB4" s="28" t="s">
        <v>39</v>
      </c>
      <c r="AC4" s="29" t="s">
        <v>39</v>
      </c>
      <c r="AD4" s="29" t="s">
        <v>39</v>
      </c>
      <c r="AE4" s="29" t="s">
        <v>39</v>
      </c>
      <c r="AF4" s="29" t="s">
        <v>39</v>
      </c>
      <c r="AG4" s="27" t="s">
        <v>39</v>
      </c>
      <c r="AH4" s="28" t="s">
        <v>40</v>
      </c>
      <c r="AI4" s="29" t="s">
        <v>40</v>
      </c>
      <c r="AJ4" s="29" t="s">
        <v>40</v>
      </c>
      <c r="AK4" s="29" t="s">
        <v>40</v>
      </c>
      <c r="AL4" s="29" t="s">
        <v>40</v>
      </c>
      <c r="AM4" s="27" t="s">
        <v>40</v>
      </c>
      <c r="AN4" s="28" t="s">
        <v>41</v>
      </c>
      <c r="AO4" s="29" t="s">
        <v>41</v>
      </c>
      <c r="AP4" s="29" t="s">
        <v>41</v>
      </c>
      <c r="AQ4" s="29" t="s">
        <v>41</v>
      </c>
      <c r="AR4" s="29" t="s">
        <v>41</v>
      </c>
      <c r="AS4" s="27" t="s">
        <v>41</v>
      </c>
      <c r="AT4" s="28" t="s">
        <v>42</v>
      </c>
      <c r="AU4" s="29" t="s">
        <v>42</v>
      </c>
      <c r="AV4" s="29" t="s">
        <v>42</v>
      </c>
      <c r="AW4" s="29" t="s">
        <v>42</v>
      </c>
      <c r="AX4" s="29" t="s">
        <v>42</v>
      </c>
      <c r="AY4" s="27" t="s">
        <v>42</v>
      </c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</row>
    <row r="5" spans="2:76" s="37" customFormat="1" ht="21.75" customHeight="1">
      <c r="B5" s="31">
        <v>1</v>
      </c>
      <c r="C5" s="32" t="s">
        <v>43</v>
      </c>
      <c r="D5" s="33">
        <v>110300</v>
      </c>
      <c r="E5" s="34">
        <v>178645</v>
      </c>
      <c r="F5" s="34"/>
      <c r="G5" s="34">
        <f>+ROUND(AVERAGE(AVERAGE(D5:F5),MIN(D5:F5)),0)</f>
        <v>127386</v>
      </c>
      <c r="H5" s="34">
        <v>88828.961703971305</v>
      </c>
      <c r="I5" s="35">
        <f>+ROUND(AVERAGE(G5:H5),0)</f>
        <v>108107</v>
      </c>
      <c r="J5" s="33">
        <v>123500</v>
      </c>
      <c r="K5" s="34">
        <v>178645</v>
      </c>
      <c r="L5" s="34"/>
      <c r="M5" s="34">
        <f>+ROUND(AVERAGE(AVERAGE(J5:L5),MIN(J5:L5)),0)</f>
        <v>137286</v>
      </c>
      <c r="N5" s="34">
        <v>95486.982945708209</v>
      </c>
      <c r="O5" s="35">
        <f>+ROUND(AVERAGE(M5:N5),0)</f>
        <v>116386</v>
      </c>
      <c r="P5" s="33">
        <v>115800</v>
      </c>
      <c r="Q5" s="34">
        <v>178645</v>
      </c>
      <c r="R5" s="34"/>
      <c r="S5" s="34">
        <f>+ROUND(AVERAGE(AVERAGE(P5:R5),MIN(P5:R5)),0)</f>
        <v>131511</v>
      </c>
      <c r="T5" s="34">
        <v>100130.16409346812</v>
      </c>
      <c r="U5" s="35">
        <f>+ROUND(AVERAGE(S5:T5),0)</f>
        <v>115821</v>
      </c>
      <c r="V5" s="33">
        <v>115800</v>
      </c>
      <c r="W5" s="34">
        <v>178645</v>
      </c>
      <c r="X5" s="34"/>
      <c r="Y5" s="34">
        <f>+ROUND(AVERAGE(AVERAGE(V5:X5),MIN(V5:X5)),0)</f>
        <v>131511</v>
      </c>
      <c r="Z5" s="34">
        <v>120447.09100731196</v>
      </c>
      <c r="AA5" s="35">
        <f>+ROUND(AVERAGE(Y5:Z5),0)</f>
        <v>125979</v>
      </c>
      <c r="AB5" s="33">
        <v>132300</v>
      </c>
      <c r="AC5" s="34">
        <v>178645</v>
      </c>
      <c r="AD5" s="34"/>
      <c r="AE5" s="34">
        <f>+ROUND(AVERAGE(AVERAGE(AB5:AD5),MIN(AB5:AD5)),0)</f>
        <v>143886</v>
      </c>
      <c r="AF5" s="34">
        <v>126890.09635109254</v>
      </c>
      <c r="AG5" s="35">
        <f>+ROUND(AVERAGE(AE5:AF5),0)</f>
        <v>135388</v>
      </c>
      <c r="AH5" s="33">
        <v>123500</v>
      </c>
      <c r="AI5" s="34">
        <v>178645</v>
      </c>
      <c r="AJ5" s="34"/>
      <c r="AK5" s="34">
        <f>+ROUND(AVERAGE(AVERAGE(AH5:AJ5),MIN(AH5:AJ5)),0)</f>
        <v>137286</v>
      </c>
      <c r="AL5" s="34">
        <v>119821.13738932321</v>
      </c>
      <c r="AM5" s="35">
        <f>+ROUND(AVERAGE(AK5:AL5),0)</f>
        <v>128554</v>
      </c>
      <c r="AN5" s="33">
        <v>143300</v>
      </c>
      <c r="AO5" s="34">
        <v>178645</v>
      </c>
      <c r="AP5" s="34"/>
      <c r="AQ5" s="34">
        <f>+ROUND(AVERAGE(AVERAGE(AN5:AP5),MIN(AN5:AP5)),0)</f>
        <v>152136</v>
      </c>
      <c r="AR5" s="36">
        <v>172730.82165361481</v>
      </c>
      <c r="AS5" s="35">
        <f>+ROUND(AVERAGE(AQ5:AR5),0)</f>
        <v>162433</v>
      </c>
      <c r="AT5" s="33">
        <v>110300</v>
      </c>
      <c r="AU5" s="34">
        <v>178645</v>
      </c>
      <c r="AV5" s="34"/>
      <c r="AW5" s="34">
        <f>+ROUND(AVERAGE(AVERAGE(AT5:AV5),MIN(AT5:AV5)),0)</f>
        <v>127386</v>
      </c>
      <c r="AX5" s="34">
        <v>93257.126953774874</v>
      </c>
      <c r="AY5" s="35">
        <f>+ROUND(AVERAGE(AW5:AX5),0)</f>
        <v>110322</v>
      </c>
    </row>
    <row r="6" spans="2:76" s="37" customFormat="1">
      <c r="B6" s="31">
        <v>2</v>
      </c>
      <c r="C6" s="32" t="s">
        <v>44</v>
      </c>
      <c r="D6" s="33">
        <v>84300</v>
      </c>
      <c r="E6" s="34">
        <v>188399</v>
      </c>
      <c r="F6" s="34"/>
      <c r="G6" s="34">
        <f t="shared" ref="G6:G31" si="0">+ROUND(AVERAGE(AVERAGE(D6:F6),MIN(D6:F6)),0)</f>
        <v>110325</v>
      </c>
      <c r="H6" s="34">
        <v>120483.20371604207</v>
      </c>
      <c r="I6" s="35">
        <f t="shared" ref="I6:I31" si="1">+ROUND(AVERAGE(G6:H6),0)</f>
        <v>115404</v>
      </c>
      <c r="J6" s="33">
        <v>94400</v>
      </c>
      <c r="K6" s="34">
        <v>188399</v>
      </c>
      <c r="L6" s="34"/>
      <c r="M6" s="34">
        <f t="shared" ref="M6:M31" si="2">+ROUND(AVERAGE(AVERAGE(J6:L6),MIN(J6:L6)),0)</f>
        <v>117900</v>
      </c>
      <c r="N6" s="34">
        <v>138398.22041072688</v>
      </c>
      <c r="O6" s="35">
        <f t="shared" ref="O6:O31" si="3">+ROUND(AVERAGE(M6:N6),0)</f>
        <v>128149</v>
      </c>
      <c r="P6" s="33">
        <v>88500</v>
      </c>
      <c r="Q6" s="34">
        <v>188399</v>
      </c>
      <c r="R6" s="34"/>
      <c r="S6" s="34">
        <f t="shared" ref="S6:S7" si="4">+ROUND(AVERAGE(AVERAGE(P6:R6),MIN(P6:R6)),0)</f>
        <v>113475</v>
      </c>
      <c r="T6" s="34">
        <v>131818.54714339008</v>
      </c>
      <c r="U6" s="35">
        <f t="shared" ref="U6:U7" si="5">+ROUND(AVERAGE(S6:T6),0)</f>
        <v>122647</v>
      </c>
      <c r="V6" s="33">
        <v>88500</v>
      </c>
      <c r="W6" s="34">
        <v>188399</v>
      </c>
      <c r="X6" s="34"/>
      <c r="Y6" s="34">
        <f t="shared" ref="Y6:Y7" si="6">+ROUND(AVERAGE(AVERAGE(V6:X6),MIN(V6:X6)),0)</f>
        <v>113475</v>
      </c>
      <c r="Z6" s="34">
        <v>149967.05117900242</v>
      </c>
      <c r="AA6" s="35">
        <f t="shared" ref="AA6:AA7" si="7">+ROUND(AVERAGE(Y6:Z6),0)</f>
        <v>131721</v>
      </c>
      <c r="AB6" s="33">
        <v>101200</v>
      </c>
      <c r="AC6" s="34">
        <v>188399</v>
      </c>
      <c r="AD6" s="34"/>
      <c r="AE6" s="34">
        <f t="shared" ref="AE6:AE31" si="8">+ROUND(AVERAGE(AVERAGE(AB6:AD6),MIN(AB6:AD6)),0)</f>
        <v>123000</v>
      </c>
      <c r="AF6" s="34">
        <v>157080.94348238129</v>
      </c>
      <c r="AG6" s="35">
        <f t="shared" ref="AG6:AG31" si="9">+ROUND(AVERAGE(AE6:AF6),0)</f>
        <v>140040</v>
      </c>
      <c r="AH6" s="33">
        <v>94400</v>
      </c>
      <c r="AI6" s="34">
        <v>188399</v>
      </c>
      <c r="AJ6" s="34"/>
      <c r="AK6" s="34">
        <f t="shared" ref="AK6:AK7" si="10">+ROUND(AVERAGE(AVERAGE(AH6:AJ6),MIN(AH6:AJ6)),0)</f>
        <v>117900</v>
      </c>
      <c r="AL6" s="34">
        <v>146543.19281164164</v>
      </c>
      <c r="AM6" s="35">
        <f t="shared" ref="AM6:AM7" si="11">+ROUND(AVERAGE(AK6:AL6),0)</f>
        <v>132222</v>
      </c>
      <c r="AN6" s="33">
        <v>109600</v>
      </c>
      <c r="AO6" s="34">
        <v>188399</v>
      </c>
      <c r="AP6" s="34"/>
      <c r="AQ6" s="34">
        <f t="shared" ref="AQ6:AQ31" si="12">+ROUND(AVERAGE(AVERAGE(AN6:AP6),MIN(AN6:AP6)),0)</f>
        <v>129300</v>
      </c>
      <c r="AR6" s="36">
        <v>207119.14854187085</v>
      </c>
      <c r="AS6" s="35">
        <f t="shared" ref="AS6:AS31" si="13">+ROUND(AVERAGE(AQ6:AR6),0)</f>
        <v>168210</v>
      </c>
      <c r="AT6" s="33">
        <v>84300</v>
      </c>
      <c r="AU6" s="34">
        <v>188399</v>
      </c>
      <c r="AV6" s="34"/>
      <c r="AW6" s="34">
        <f t="shared" ref="AW6:AW31" si="14">+ROUND(AVERAGE(AVERAGE(AT6:AV6),MIN(AT6:AV6)),0)</f>
        <v>110325</v>
      </c>
      <c r="AX6" s="34">
        <v>123398.99362954464</v>
      </c>
      <c r="AY6" s="35">
        <f t="shared" ref="AY6:AY31" si="15">+ROUND(AVERAGE(AW6:AX6),0)</f>
        <v>116862</v>
      </c>
    </row>
    <row r="7" spans="2:76" s="37" customFormat="1" ht="51">
      <c r="B7" s="31">
        <v>3</v>
      </c>
      <c r="C7" s="32" t="s">
        <v>45</v>
      </c>
      <c r="D7" s="33">
        <v>583700</v>
      </c>
      <c r="E7" s="34">
        <v>877500</v>
      </c>
      <c r="F7" s="34"/>
      <c r="G7" s="34">
        <f t="shared" si="0"/>
        <v>657150</v>
      </c>
      <c r="H7" s="34">
        <v>349397.51347020664</v>
      </c>
      <c r="I7" s="35">
        <f t="shared" si="1"/>
        <v>503274</v>
      </c>
      <c r="J7" s="33">
        <v>653700</v>
      </c>
      <c r="K7" s="34">
        <v>877500</v>
      </c>
      <c r="L7" s="34"/>
      <c r="M7" s="34">
        <f t="shared" si="2"/>
        <v>709650</v>
      </c>
      <c r="N7" s="34">
        <v>348446.13038504065</v>
      </c>
      <c r="O7" s="35">
        <f t="shared" si="3"/>
        <v>529048</v>
      </c>
      <c r="P7" s="33">
        <v>612900</v>
      </c>
      <c r="Q7" s="34">
        <v>877500</v>
      </c>
      <c r="R7" s="34"/>
      <c r="S7" s="34">
        <f t="shared" si="4"/>
        <v>679050</v>
      </c>
      <c r="T7" s="34">
        <v>355014.49248786143</v>
      </c>
      <c r="U7" s="35">
        <f t="shared" si="5"/>
        <v>517032</v>
      </c>
      <c r="V7" s="33">
        <v>612900</v>
      </c>
      <c r="W7" s="34">
        <v>877500</v>
      </c>
      <c r="X7" s="34"/>
      <c r="Y7" s="34">
        <f t="shared" si="6"/>
        <v>679050</v>
      </c>
      <c r="Z7" s="34">
        <v>387149.82219439436</v>
      </c>
      <c r="AA7" s="35">
        <f t="shared" si="7"/>
        <v>533100</v>
      </c>
      <c r="AB7" s="33">
        <v>700400</v>
      </c>
      <c r="AC7" s="34">
        <v>877500</v>
      </c>
      <c r="AD7" s="34"/>
      <c r="AE7" s="34">
        <f t="shared" si="8"/>
        <v>744675</v>
      </c>
      <c r="AF7" s="34">
        <v>392741.89589568367</v>
      </c>
      <c r="AG7" s="35">
        <f t="shared" si="9"/>
        <v>568708</v>
      </c>
      <c r="AH7" s="33">
        <v>653700</v>
      </c>
      <c r="AI7" s="34">
        <v>877500</v>
      </c>
      <c r="AJ7" s="34"/>
      <c r="AK7" s="34">
        <f t="shared" si="10"/>
        <v>709650</v>
      </c>
      <c r="AL7" s="34">
        <v>390186.61043657316</v>
      </c>
      <c r="AM7" s="35">
        <f t="shared" si="11"/>
        <v>549918</v>
      </c>
      <c r="AN7" s="33">
        <v>758800</v>
      </c>
      <c r="AO7" s="34">
        <v>877500</v>
      </c>
      <c r="AP7" s="34"/>
      <c r="AQ7" s="34">
        <f t="shared" si="12"/>
        <v>788475</v>
      </c>
      <c r="AR7" s="36">
        <v>520659.75163546327</v>
      </c>
      <c r="AS7" s="35">
        <f t="shared" si="13"/>
        <v>654567</v>
      </c>
      <c r="AT7" s="33">
        <v>583700</v>
      </c>
      <c r="AU7" s="34">
        <v>877500</v>
      </c>
      <c r="AV7" s="34"/>
      <c r="AW7" s="34">
        <f t="shared" si="14"/>
        <v>657150</v>
      </c>
      <c r="AX7" s="34">
        <v>343548.0848331395</v>
      </c>
      <c r="AY7" s="35">
        <f t="shared" si="15"/>
        <v>500349</v>
      </c>
    </row>
    <row r="8" spans="2:76" s="37" customFormat="1" ht="51">
      <c r="B8" s="31">
        <v>4</v>
      </c>
      <c r="C8" s="32" t="s">
        <v>46</v>
      </c>
      <c r="D8" s="33">
        <v>1011700</v>
      </c>
      <c r="E8" s="34">
        <v>1282500</v>
      </c>
      <c r="F8" s="34"/>
      <c r="G8" s="34">
        <f t="shared" si="0"/>
        <v>1079400</v>
      </c>
      <c r="H8" s="34">
        <v>621660.97916881822</v>
      </c>
      <c r="I8" s="35">
        <f t="shared" si="1"/>
        <v>850530</v>
      </c>
      <c r="J8" s="33">
        <v>1133100</v>
      </c>
      <c r="K8" s="34">
        <v>1282500</v>
      </c>
      <c r="L8" s="34"/>
      <c r="M8" s="34">
        <f t="shared" si="2"/>
        <v>1170450</v>
      </c>
      <c r="N8" s="34">
        <v>738108.58768426953</v>
      </c>
      <c r="O8" s="35">
        <f t="shared" si="3"/>
        <v>954279</v>
      </c>
      <c r="P8" s="38" t="s">
        <v>47</v>
      </c>
      <c r="Q8" s="36" t="s">
        <v>47</v>
      </c>
      <c r="R8" s="36" t="s">
        <v>47</v>
      </c>
      <c r="S8" s="36" t="s">
        <v>47</v>
      </c>
      <c r="T8" s="36" t="s">
        <v>47</v>
      </c>
      <c r="U8" s="39" t="s">
        <v>47</v>
      </c>
      <c r="V8" s="38" t="s">
        <v>47</v>
      </c>
      <c r="W8" s="36" t="s">
        <v>47</v>
      </c>
      <c r="X8" s="36" t="s">
        <v>47</v>
      </c>
      <c r="Y8" s="36" t="s">
        <v>47</v>
      </c>
      <c r="Z8" s="36" t="s">
        <v>47</v>
      </c>
      <c r="AA8" s="39" t="s">
        <v>47</v>
      </c>
      <c r="AB8" s="33">
        <v>1214100</v>
      </c>
      <c r="AC8" s="34">
        <v>1282500</v>
      </c>
      <c r="AD8" s="34"/>
      <c r="AE8" s="34">
        <f t="shared" si="8"/>
        <v>1231200</v>
      </c>
      <c r="AF8" s="34">
        <v>762603.27764629107</v>
      </c>
      <c r="AG8" s="35">
        <f t="shared" si="9"/>
        <v>996902</v>
      </c>
      <c r="AH8" s="38" t="s">
        <v>47</v>
      </c>
      <c r="AI8" s="36" t="s">
        <v>47</v>
      </c>
      <c r="AJ8" s="36" t="s">
        <v>47</v>
      </c>
      <c r="AK8" s="36" t="s">
        <v>47</v>
      </c>
      <c r="AL8" s="36" t="s">
        <v>47</v>
      </c>
      <c r="AM8" s="39" t="s">
        <v>47</v>
      </c>
      <c r="AN8" s="33">
        <v>1315300</v>
      </c>
      <c r="AO8" s="34">
        <v>1282500</v>
      </c>
      <c r="AP8" s="34"/>
      <c r="AQ8" s="34">
        <f t="shared" si="12"/>
        <v>1290700</v>
      </c>
      <c r="AR8" s="36" t="s">
        <v>47</v>
      </c>
      <c r="AS8" s="35">
        <f t="shared" si="13"/>
        <v>1290700</v>
      </c>
      <c r="AT8" s="33">
        <v>1011700</v>
      </c>
      <c r="AU8" s="34">
        <v>1282500</v>
      </c>
      <c r="AV8" s="34"/>
      <c r="AW8" s="34">
        <f t="shared" si="14"/>
        <v>1079400</v>
      </c>
      <c r="AX8" s="34">
        <v>613763.50334928662</v>
      </c>
      <c r="AY8" s="35">
        <f t="shared" si="15"/>
        <v>846582</v>
      </c>
    </row>
    <row r="9" spans="2:76" s="37" customFormat="1">
      <c r="B9" s="31">
        <v>5</v>
      </c>
      <c r="C9" s="32" t="s">
        <v>48</v>
      </c>
      <c r="D9" s="33">
        <v>155700</v>
      </c>
      <c r="E9" s="34">
        <v>256500</v>
      </c>
      <c r="F9" s="34"/>
      <c r="G9" s="34">
        <f t="shared" si="0"/>
        <v>180900</v>
      </c>
      <c r="H9" s="34">
        <v>122283.44300066883</v>
      </c>
      <c r="I9" s="35">
        <f t="shared" si="1"/>
        <v>151592</v>
      </c>
      <c r="J9" s="33">
        <v>174300</v>
      </c>
      <c r="K9" s="34">
        <v>256500</v>
      </c>
      <c r="L9" s="34"/>
      <c r="M9" s="34">
        <f t="shared" si="2"/>
        <v>194850</v>
      </c>
      <c r="N9" s="34">
        <v>129701.90656876871</v>
      </c>
      <c r="O9" s="35">
        <f t="shared" si="3"/>
        <v>162276</v>
      </c>
      <c r="P9" s="33">
        <v>163400</v>
      </c>
      <c r="Q9" s="34">
        <v>256500</v>
      </c>
      <c r="R9" s="34"/>
      <c r="S9" s="34">
        <f t="shared" ref="S9:S10" si="16">+ROUND(AVERAGE(AVERAGE(P9:R9),MIN(P9:R9)),0)</f>
        <v>186675</v>
      </c>
      <c r="T9" s="34">
        <v>135096.39809355754</v>
      </c>
      <c r="U9" s="35">
        <f t="shared" ref="U9:U10" si="17">+ROUND(AVERAGE(S9:T9),0)</f>
        <v>160886</v>
      </c>
      <c r="V9" s="33">
        <v>163400</v>
      </c>
      <c r="W9" s="34">
        <v>256500</v>
      </c>
      <c r="X9" s="34"/>
      <c r="Y9" s="34">
        <f t="shared" ref="Y9:Y10" si="18">+ROUND(AVERAGE(AVERAGE(V9:X9),MIN(V9:X9)),0)</f>
        <v>186675</v>
      </c>
      <c r="Z9" s="34">
        <v>151958.12745028053</v>
      </c>
      <c r="AA9" s="35">
        <f t="shared" ref="AA9:AA10" si="19">+ROUND(AVERAGE(Y9:Z9),0)</f>
        <v>169317</v>
      </c>
      <c r="AB9" s="33">
        <v>186800</v>
      </c>
      <c r="AC9" s="34">
        <v>256500</v>
      </c>
      <c r="AD9" s="34"/>
      <c r="AE9" s="34">
        <f t="shared" si="8"/>
        <v>204225</v>
      </c>
      <c r="AF9" s="34">
        <v>179887.98694417899</v>
      </c>
      <c r="AG9" s="35">
        <f t="shared" si="9"/>
        <v>192056</v>
      </c>
      <c r="AH9" s="33">
        <v>174300</v>
      </c>
      <c r="AI9" s="34">
        <v>256500</v>
      </c>
      <c r="AJ9" s="34"/>
      <c r="AK9" s="34">
        <f t="shared" ref="AK9:AK10" si="20">+ROUND(AVERAGE(AVERAGE(AH9:AJ9),MIN(AH9:AJ9)),0)</f>
        <v>194850</v>
      </c>
      <c r="AL9" s="34">
        <v>149343.89940910481</v>
      </c>
      <c r="AM9" s="35">
        <f t="shared" ref="AM9:AM10" si="21">+ROUND(AVERAGE(AK9:AL9),0)</f>
        <v>172097</v>
      </c>
      <c r="AN9" s="33">
        <v>202300</v>
      </c>
      <c r="AO9" s="34">
        <v>256500</v>
      </c>
      <c r="AP9" s="34"/>
      <c r="AQ9" s="34">
        <f t="shared" si="12"/>
        <v>215850</v>
      </c>
      <c r="AR9" s="36">
        <v>212206.57827030213</v>
      </c>
      <c r="AS9" s="35">
        <f t="shared" si="13"/>
        <v>214028</v>
      </c>
      <c r="AT9" s="33">
        <v>155700</v>
      </c>
      <c r="AU9" s="34">
        <v>256500</v>
      </c>
      <c r="AV9" s="34"/>
      <c r="AW9" s="34">
        <f t="shared" si="14"/>
        <v>180900</v>
      </c>
      <c r="AX9" s="34">
        <v>126069.88126545212</v>
      </c>
      <c r="AY9" s="35">
        <f t="shared" si="15"/>
        <v>153485</v>
      </c>
    </row>
    <row r="10" spans="2:76" s="37" customFormat="1" ht="76.5">
      <c r="B10" s="31">
        <v>6</v>
      </c>
      <c r="C10" s="32" t="s">
        <v>49</v>
      </c>
      <c r="D10" s="33">
        <v>492900</v>
      </c>
      <c r="E10" s="34">
        <v>714474</v>
      </c>
      <c r="F10" s="34"/>
      <c r="G10" s="34">
        <f t="shared" si="0"/>
        <v>548294</v>
      </c>
      <c r="H10" s="34">
        <v>388698.51778372854</v>
      </c>
      <c r="I10" s="35">
        <f t="shared" si="1"/>
        <v>468496</v>
      </c>
      <c r="J10" s="33">
        <v>552000</v>
      </c>
      <c r="K10" s="34">
        <v>714474</v>
      </c>
      <c r="L10" s="34"/>
      <c r="M10" s="34">
        <f t="shared" si="2"/>
        <v>592619</v>
      </c>
      <c r="N10" s="34">
        <v>420669.47240224859</v>
      </c>
      <c r="O10" s="35">
        <f t="shared" si="3"/>
        <v>506644</v>
      </c>
      <c r="P10" s="33">
        <v>517500</v>
      </c>
      <c r="Q10" s="34">
        <v>714474</v>
      </c>
      <c r="R10" s="34"/>
      <c r="S10" s="34">
        <f t="shared" si="16"/>
        <v>566744</v>
      </c>
      <c r="T10" s="34">
        <v>429263.67444710771</v>
      </c>
      <c r="U10" s="35">
        <f t="shared" si="17"/>
        <v>498004</v>
      </c>
      <c r="V10" s="33">
        <v>517500</v>
      </c>
      <c r="W10" s="34">
        <v>714474</v>
      </c>
      <c r="X10" s="34"/>
      <c r="Y10" s="34">
        <f t="shared" si="18"/>
        <v>566744</v>
      </c>
      <c r="Z10" s="34">
        <v>466820.58020997711</v>
      </c>
      <c r="AA10" s="35">
        <f t="shared" si="19"/>
        <v>516782</v>
      </c>
      <c r="AB10" s="33">
        <v>591500</v>
      </c>
      <c r="AC10" s="34">
        <v>714474</v>
      </c>
      <c r="AD10" s="34"/>
      <c r="AE10" s="34">
        <f t="shared" si="8"/>
        <v>622244</v>
      </c>
      <c r="AF10" s="34">
        <v>482199.92438218935</v>
      </c>
      <c r="AG10" s="35">
        <f t="shared" si="9"/>
        <v>552222</v>
      </c>
      <c r="AH10" s="33">
        <v>552000</v>
      </c>
      <c r="AI10" s="34">
        <v>714474</v>
      </c>
      <c r="AJ10" s="34"/>
      <c r="AK10" s="34">
        <f t="shared" si="20"/>
        <v>592619</v>
      </c>
      <c r="AL10" s="34">
        <v>495187.42423394031</v>
      </c>
      <c r="AM10" s="35">
        <f t="shared" si="21"/>
        <v>543903</v>
      </c>
      <c r="AN10" s="33">
        <v>640800</v>
      </c>
      <c r="AO10" s="34">
        <v>714474</v>
      </c>
      <c r="AP10" s="34"/>
      <c r="AQ10" s="34">
        <f t="shared" si="12"/>
        <v>659219</v>
      </c>
      <c r="AR10" s="36">
        <v>692571.08460849826</v>
      </c>
      <c r="AS10" s="35">
        <f t="shared" si="13"/>
        <v>675895</v>
      </c>
      <c r="AT10" s="33">
        <v>492900</v>
      </c>
      <c r="AU10" s="34">
        <v>714474</v>
      </c>
      <c r="AV10" s="34"/>
      <c r="AW10" s="34">
        <f t="shared" si="14"/>
        <v>548294</v>
      </c>
      <c r="AX10" s="34">
        <v>437747.67046704929</v>
      </c>
      <c r="AY10" s="35">
        <f t="shared" si="15"/>
        <v>493021</v>
      </c>
    </row>
    <row r="11" spans="2:76" s="37" customFormat="1">
      <c r="B11" s="31">
        <v>7</v>
      </c>
      <c r="C11" s="32" t="s">
        <v>50</v>
      </c>
      <c r="D11" s="33">
        <v>415100</v>
      </c>
      <c r="E11" s="34">
        <v>337500</v>
      </c>
      <c r="F11" s="34"/>
      <c r="G11" s="34">
        <f t="shared" si="0"/>
        <v>356900</v>
      </c>
      <c r="H11" s="34">
        <v>209190.64823057957</v>
      </c>
      <c r="I11" s="35">
        <f t="shared" si="1"/>
        <v>283045</v>
      </c>
      <c r="J11" s="33">
        <v>464900</v>
      </c>
      <c r="K11" s="34">
        <v>337500</v>
      </c>
      <c r="L11" s="34"/>
      <c r="M11" s="34">
        <f t="shared" si="2"/>
        <v>369350</v>
      </c>
      <c r="N11" s="34">
        <v>290019.29591285961</v>
      </c>
      <c r="O11" s="35">
        <f t="shared" si="3"/>
        <v>329685</v>
      </c>
      <c r="P11" s="38" t="s">
        <v>47</v>
      </c>
      <c r="Q11" s="36" t="s">
        <v>47</v>
      </c>
      <c r="R11" s="36" t="s">
        <v>47</v>
      </c>
      <c r="S11" s="36" t="s">
        <v>47</v>
      </c>
      <c r="T11" s="36" t="s">
        <v>47</v>
      </c>
      <c r="U11" s="39" t="s">
        <v>47</v>
      </c>
      <c r="V11" s="38" t="s">
        <v>47</v>
      </c>
      <c r="W11" s="36" t="s">
        <v>47</v>
      </c>
      <c r="X11" s="36" t="s">
        <v>47</v>
      </c>
      <c r="Y11" s="36" t="s">
        <v>47</v>
      </c>
      <c r="Z11" s="36" t="s">
        <v>47</v>
      </c>
      <c r="AA11" s="39" t="s">
        <v>47</v>
      </c>
      <c r="AB11" s="33">
        <v>498100</v>
      </c>
      <c r="AC11" s="34">
        <v>337500</v>
      </c>
      <c r="AD11" s="34"/>
      <c r="AE11" s="34">
        <f t="shared" si="8"/>
        <v>377650</v>
      </c>
      <c r="AF11" s="34">
        <v>293846.62040534313</v>
      </c>
      <c r="AG11" s="35">
        <f t="shared" si="9"/>
        <v>335748</v>
      </c>
      <c r="AH11" s="38" t="s">
        <v>47</v>
      </c>
      <c r="AI11" s="36" t="s">
        <v>47</v>
      </c>
      <c r="AJ11" s="36" t="s">
        <v>47</v>
      </c>
      <c r="AK11" s="36" t="s">
        <v>47</v>
      </c>
      <c r="AL11" s="36" t="s">
        <v>47</v>
      </c>
      <c r="AM11" s="39" t="s">
        <v>47</v>
      </c>
      <c r="AN11" s="33">
        <v>539600</v>
      </c>
      <c r="AO11" s="34">
        <v>337500</v>
      </c>
      <c r="AP11" s="34"/>
      <c r="AQ11" s="34">
        <f t="shared" si="12"/>
        <v>388025</v>
      </c>
      <c r="AR11" s="36" t="s">
        <v>47</v>
      </c>
      <c r="AS11" s="35">
        <f t="shared" si="13"/>
        <v>388025</v>
      </c>
      <c r="AT11" s="33">
        <v>415100</v>
      </c>
      <c r="AU11" s="34">
        <v>337500</v>
      </c>
      <c r="AV11" s="34"/>
      <c r="AW11" s="34">
        <f t="shared" si="14"/>
        <v>356900</v>
      </c>
      <c r="AX11" s="34">
        <v>270284.94585766777</v>
      </c>
      <c r="AY11" s="35">
        <f t="shared" si="15"/>
        <v>313592</v>
      </c>
    </row>
    <row r="12" spans="2:76" s="37" customFormat="1">
      <c r="B12" s="31">
        <v>8</v>
      </c>
      <c r="C12" s="32" t="s">
        <v>51</v>
      </c>
      <c r="D12" s="33">
        <v>194600</v>
      </c>
      <c r="E12" s="34">
        <v>229500</v>
      </c>
      <c r="F12" s="34"/>
      <c r="G12" s="34">
        <f t="shared" si="0"/>
        <v>203325</v>
      </c>
      <c r="H12" s="34">
        <v>163006.85219512109</v>
      </c>
      <c r="I12" s="35">
        <f t="shared" si="1"/>
        <v>183166</v>
      </c>
      <c r="J12" s="33">
        <v>217900</v>
      </c>
      <c r="K12" s="34">
        <v>229500</v>
      </c>
      <c r="L12" s="34"/>
      <c r="M12" s="34">
        <f t="shared" si="2"/>
        <v>220800</v>
      </c>
      <c r="N12" s="34">
        <v>179037.15907383917</v>
      </c>
      <c r="O12" s="35">
        <f t="shared" si="3"/>
        <v>199919</v>
      </c>
      <c r="P12" s="33">
        <v>204300</v>
      </c>
      <c r="Q12" s="34">
        <v>229500</v>
      </c>
      <c r="R12" s="34"/>
      <c r="S12" s="34">
        <f>+ROUND(AVERAGE(AVERAGE(P12:R12),MIN(P12:R12)),0)</f>
        <v>210600</v>
      </c>
      <c r="T12" s="34">
        <v>191148.6144224302</v>
      </c>
      <c r="U12" s="35">
        <f>+ROUND(AVERAGE(S12:T12),0)</f>
        <v>200874</v>
      </c>
      <c r="V12" s="33">
        <v>204300</v>
      </c>
      <c r="W12" s="34">
        <v>229500</v>
      </c>
      <c r="X12" s="34"/>
      <c r="Y12" s="34">
        <f>+ROUND(AVERAGE(AVERAGE(V12:X12),MIN(V12:X12)),0)</f>
        <v>210600</v>
      </c>
      <c r="Z12" s="34">
        <v>200266.76206033072</v>
      </c>
      <c r="AA12" s="35">
        <f>+ROUND(AVERAGE(Y12:Z12),0)</f>
        <v>205433</v>
      </c>
      <c r="AB12" s="33">
        <v>233500</v>
      </c>
      <c r="AC12" s="34">
        <v>229500</v>
      </c>
      <c r="AD12" s="34"/>
      <c r="AE12" s="34">
        <f t="shared" si="8"/>
        <v>230500</v>
      </c>
      <c r="AF12" s="34">
        <v>266735.00432620617</v>
      </c>
      <c r="AG12" s="35">
        <f t="shared" si="9"/>
        <v>248618</v>
      </c>
      <c r="AH12" s="33">
        <v>217900</v>
      </c>
      <c r="AI12" s="34">
        <v>229500</v>
      </c>
      <c r="AJ12" s="34"/>
      <c r="AK12" s="34">
        <f t="shared" ref="AK12" si="22">+ROUND(AVERAGE(AVERAGE(AH12:AJ12),MIN(AH12:AJ12)),0)</f>
        <v>220800</v>
      </c>
      <c r="AL12" s="34">
        <v>252510.95551690317</v>
      </c>
      <c r="AM12" s="35">
        <f t="shared" ref="AM12" si="23">+ROUND(AVERAGE(AK12:AL12),0)</f>
        <v>236655</v>
      </c>
      <c r="AN12" s="33">
        <v>252900</v>
      </c>
      <c r="AO12" s="34">
        <v>229500</v>
      </c>
      <c r="AP12" s="34"/>
      <c r="AQ12" s="34">
        <f t="shared" si="12"/>
        <v>235350</v>
      </c>
      <c r="AR12" s="36">
        <v>344473.21356396988</v>
      </c>
      <c r="AS12" s="35">
        <f t="shared" si="13"/>
        <v>289912</v>
      </c>
      <c r="AT12" s="33">
        <v>194600</v>
      </c>
      <c r="AU12" s="34">
        <v>229500</v>
      </c>
      <c r="AV12" s="34"/>
      <c r="AW12" s="34">
        <f t="shared" si="14"/>
        <v>203325</v>
      </c>
      <c r="AX12" s="34">
        <v>174047.06762353674</v>
      </c>
      <c r="AY12" s="35">
        <f t="shared" si="15"/>
        <v>188686</v>
      </c>
    </row>
    <row r="13" spans="2:76" s="37" customFormat="1" ht="63.75">
      <c r="B13" s="31">
        <v>9</v>
      </c>
      <c r="C13" s="32" t="s">
        <v>52</v>
      </c>
      <c r="D13" s="33">
        <v>972800</v>
      </c>
      <c r="E13" s="34">
        <v>1485000</v>
      </c>
      <c r="F13" s="34"/>
      <c r="G13" s="34">
        <f t="shared" si="0"/>
        <v>1100850</v>
      </c>
      <c r="H13" s="34">
        <v>585599.32633724844</v>
      </c>
      <c r="I13" s="35">
        <f t="shared" si="1"/>
        <v>843225</v>
      </c>
      <c r="J13" s="33">
        <v>1089600</v>
      </c>
      <c r="K13" s="34">
        <v>1485000</v>
      </c>
      <c r="L13" s="34"/>
      <c r="M13" s="34">
        <f t="shared" si="2"/>
        <v>1188450</v>
      </c>
      <c r="N13" s="34">
        <v>638504.75594332768</v>
      </c>
      <c r="O13" s="35">
        <f t="shared" si="3"/>
        <v>913477</v>
      </c>
      <c r="P13" s="38" t="s">
        <v>47</v>
      </c>
      <c r="Q13" s="36" t="s">
        <v>47</v>
      </c>
      <c r="R13" s="36" t="s">
        <v>47</v>
      </c>
      <c r="S13" s="36" t="s">
        <v>47</v>
      </c>
      <c r="T13" s="36" t="s">
        <v>47</v>
      </c>
      <c r="U13" s="39" t="s">
        <v>47</v>
      </c>
      <c r="V13" s="38" t="s">
        <v>47</v>
      </c>
      <c r="W13" s="36" t="s">
        <v>47</v>
      </c>
      <c r="X13" s="36" t="s">
        <v>47</v>
      </c>
      <c r="Y13" s="36" t="s">
        <v>47</v>
      </c>
      <c r="Z13" s="36" t="s">
        <v>47</v>
      </c>
      <c r="AA13" s="39" t="s">
        <v>47</v>
      </c>
      <c r="AB13" s="33">
        <v>1167400</v>
      </c>
      <c r="AC13" s="34">
        <v>1485000</v>
      </c>
      <c r="AD13" s="34"/>
      <c r="AE13" s="34">
        <f t="shared" si="8"/>
        <v>1246800</v>
      </c>
      <c r="AF13" s="34">
        <v>707330.28640320711</v>
      </c>
      <c r="AG13" s="35">
        <f t="shared" si="9"/>
        <v>977065</v>
      </c>
      <c r="AH13" s="38" t="s">
        <v>47</v>
      </c>
      <c r="AI13" s="36" t="s">
        <v>47</v>
      </c>
      <c r="AJ13" s="36" t="s">
        <v>47</v>
      </c>
      <c r="AK13" s="36" t="s">
        <v>47</v>
      </c>
      <c r="AL13" s="36" t="s">
        <v>47</v>
      </c>
      <c r="AM13" s="39" t="s">
        <v>47</v>
      </c>
      <c r="AN13" s="33">
        <v>1264700</v>
      </c>
      <c r="AO13" s="34">
        <v>1485000</v>
      </c>
      <c r="AP13" s="34"/>
      <c r="AQ13" s="34">
        <f t="shared" si="12"/>
        <v>1319775</v>
      </c>
      <c r="AR13" s="36" t="s">
        <v>47</v>
      </c>
      <c r="AS13" s="35">
        <f t="shared" si="13"/>
        <v>1319775</v>
      </c>
      <c r="AT13" s="33">
        <v>972800</v>
      </c>
      <c r="AU13" s="34">
        <v>1485000</v>
      </c>
      <c r="AV13" s="34"/>
      <c r="AW13" s="34">
        <f t="shared" si="14"/>
        <v>1100850</v>
      </c>
      <c r="AX13" s="34">
        <v>609210.50020120048</v>
      </c>
      <c r="AY13" s="35">
        <f t="shared" si="15"/>
        <v>855030</v>
      </c>
    </row>
    <row r="14" spans="2:76" s="37" customFormat="1" ht="63.75">
      <c r="B14" s="31">
        <v>10</v>
      </c>
      <c r="C14" s="32" t="s">
        <v>53</v>
      </c>
      <c r="D14" s="33">
        <v>441000</v>
      </c>
      <c r="E14" s="34">
        <v>538398</v>
      </c>
      <c r="F14" s="34"/>
      <c r="G14" s="34">
        <f t="shared" si="0"/>
        <v>465350</v>
      </c>
      <c r="H14" s="34">
        <v>306042.13119666808</v>
      </c>
      <c r="I14" s="35">
        <f t="shared" si="1"/>
        <v>385696</v>
      </c>
      <c r="J14" s="33">
        <v>493900</v>
      </c>
      <c r="K14" s="34">
        <v>538398</v>
      </c>
      <c r="L14" s="34"/>
      <c r="M14" s="34">
        <f t="shared" si="2"/>
        <v>505025</v>
      </c>
      <c r="N14" s="34">
        <v>323213.72419783974</v>
      </c>
      <c r="O14" s="35">
        <f t="shared" si="3"/>
        <v>414119</v>
      </c>
      <c r="P14" s="33">
        <v>463100</v>
      </c>
      <c r="Q14" s="34">
        <v>538398</v>
      </c>
      <c r="R14" s="34"/>
      <c r="S14" s="34">
        <f t="shared" ref="S14:S16" si="24">+ROUND(AVERAGE(AVERAGE(P14:R14),MIN(P14:R14)),0)</f>
        <v>481925</v>
      </c>
      <c r="T14" s="34">
        <v>330481.71814623073</v>
      </c>
      <c r="U14" s="35">
        <f t="shared" ref="U14:U16" si="25">+ROUND(AVERAGE(S14:T14),0)</f>
        <v>406203</v>
      </c>
      <c r="V14" s="33">
        <v>463100</v>
      </c>
      <c r="W14" s="34">
        <v>538398</v>
      </c>
      <c r="X14" s="34"/>
      <c r="Y14" s="34">
        <f t="shared" ref="Y14:Y16" si="26">+ROUND(AVERAGE(AVERAGE(V14:X14),MIN(V14:X14)),0)</f>
        <v>481925</v>
      </c>
      <c r="Z14" s="34">
        <v>372243.26394452248</v>
      </c>
      <c r="AA14" s="35">
        <f t="shared" ref="AA14:AA16" si="27">+ROUND(AVERAGE(Y14:Z14),0)</f>
        <v>427084</v>
      </c>
      <c r="AB14" s="33">
        <v>529200</v>
      </c>
      <c r="AC14" s="34">
        <v>538398</v>
      </c>
      <c r="AD14" s="34"/>
      <c r="AE14" s="34">
        <f t="shared" si="8"/>
        <v>531500</v>
      </c>
      <c r="AF14" s="34">
        <v>427916.91946463799</v>
      </c>
      <c r="AG14" s="35">
        <f t="shared" si="9"/>
        <v>479708</v>
      </c>
      <c r="AH14" s="33">
        <v>493900</v>
      </c>
      <c r="AI14" s="34">
        <v>538398</v>
      </c>
      <c r="AJ14" s="34"/>
      <c r="AK14" s="34">
        <f t="shared" ref="AK14:AK16" si="28">+ROUND(AVERAGE(AVERAGE(AH14:AJ14),MIN(AH14:AJ14)),0)</f>
        <v>505025</v>
      </c>
      <c r="AL14" s="34">
        <v>385916.28262923658</v>
      </c>
      <c r="AM14" s="35">
        <f t="shared" ref="AM14:AM16" si="29">+ROUND(AVERAGE(AK14:AL14),0)</f>
        <v>445471</v>
      </c>
      <c r="AN14" s="33">
        <v>573300</v>
      </c>
      <c r="AO14" s="34">
        <v>538398</v>
      </c>
      <c r="AP14" s="34"/>
      <c r="AQ14" s="34">
        <f t="shared" si="12"/>
        <v>547124</v>
      </c>
      <c r="AR14" s="36">
        <v>572422.23476466432</v>
      </c>
      <c r="AS14" s="35">
        <f t="shared" si="13"/>
        <v>559773</v>
      </c>
      <c r="AT14" s="33">
        <v>441000</v>
      </c>
      <c r="AU14" s="34">
        <v>538398</v>
      </c>
      <c r="AV14" s="34"/>
      <c r="AW14" s="34">
        <f t="shared" si="14"/>
        <v>465350</v>
      </c>
      <c r="AX14" s="34">
        <v>311577.64907537709</v>
      </c>
      <c r="AY14" s="35">
        <f t="shared" si="15"/>
        <v>388464</v>
      </c>
    </row>
    <row r="15" spans="2:76" s="37" customFormat="1">
      <c r="B15" s="31">
        <v>11</v>
      </c>
      <c r="C15" s="32" t="s">
        <v>54</v>
      </c>
      <c r="D15" s="33">
        <v>337200</v>
      </c>
      <c r="E15" s="34">
        <v>286324</v>
      </c>
      <c r="F15" s="34"/>
      <c r="G15" s="34">
        <f t="shared" si="0"/>
        <v>299043</v>
      </c>
      <c r="H15" s="34">
        <v>144974.15788060887</v>
      </c>
      <c r="I15" s="35">
        <f t="shared" si="1"/>
        <v>222009</v>
      </c>
      <c r="J15" s="33">
        <v>377700</v>
      </c>
      <c r="K15" s="34">
        <v>286324</v>
      </c>
      <c r="L15" s="34"/>
      <c r="M15" s="34">
        <f t="shared" si="2"/>
        <v>309168</v>
      </c>
      <c r="N15" s="34">
        <v>157110.82986202004</v>
      </c>
      <c r="O15" s="35">
        <f t="shared" si="3"/>
        <v>233139</v>
      </c>
      <c r="P15" s="33">
        <v>354100</v>
      </c>
      <c r="Q15" s="34">
        <v>286324</v>
      </c>
      <c r="R15" s="34"/>
      <c r="S15" s="34">
        <f t="shared" si="24"/>
        <v>303268</v>
      </c>
      <c r="T15" s="34">
        <v>171265.76641840846</v>
      </c>
      <c r="U15" s="35">
        <f t="shared" si="25"/>
        <v>237267</v>
      </c>
      <c r="V15" s="33">
        <v>354100</v>
      </c>
      <c r="W15" s="34">
        <v>286324</v>
      </c>
      <c r="X15" s="34"/>
      <c r="Y15" s="34">
        <f t="shared" si="26"/>
        <v>303268</v>
      </c>
      <c r="Z15" s="34">
        <v>189800.92549059668</v>
      </c>
      <c r="AA15" s="35">
        <f t="shared" si="27"/>
        <v>246534</v>
      </c>
      <c r="AB15" s="33">
        <v>404700</v>
      </c>
      <c r="AC15" s="34">
        <v>286324</v>
      </c>
      <c r="AD15" s="34"/>
      <c r="AE15" s="34">
        <f t="shared" si="8"/>
        <v>315918</v>
      </c>
      <c r="AF15" s="34">
        <v>228527.13585683092</v>
      </c>
      <c r="AG15" s="35">
        <f t="shared" si="9"/>
        <v>272223</v>
      </c>
      <c r="AH15" s="33">
        <v>377700</v>
      </c>
      <c r="AI15" s="34">
        <v>286324</v>
      </c>
      <c r="AJ15" s="34"/>
      <c r="AK15" s="34">
        <f t="shared" si="28"/>
        <v>309168</v>
      </c>
      <c r="AL15" s="34">
        <v>214031.30778268835</v>
      </c>
      <c r="AM15" s="35">
        <f t="shared" si="29"/>
        <v>261600</v>
      </c>
      <c r="AN15" s="33">
        <v>438400</v>
      </c>
      <c r="AO15" s="34">
        <v>286324</v>
      </c>
      <c r="AP15" s="34"/>
      <c r="AQ15" s="34">
        <f t="shared" si="12"/>
        <v>324343</v>
      </c>
      <c r="AR15" s="36">
        <v>302089.65748944745</v>
      </c>
      <c r="AS15" s="35">
        <f t="shared" si="13"/>
        <v>313216</v>
      </c>
      <c r="AT15" s="33">
        <v>337200</v>
      </c>
      <c r="AU15" s="34">
        <v>286324</v>
      </c>
      <c r="AV15" s="34"/>
      <c r="AW15" s="34">
        <f t="shared" si="14"/>
        <v>299043</v>
      </c>
      <c r="AX15" s="34">
        <v>162736.94082900893</v>
      </c>
      <c r="AY15" s="35">
        <f t="shared" si="15"/>
        <v>230890</v>
      </c>
    </row>
    <row r="16" spans="2:76" s="37" customFormat="1" ht="63.75">
      <c r="B16" s="31">
        <v>12</v>
      </c>
      <c r="C16" s="32" t="s">
        <v>55</v>
      </c>
      <c r="D16" s="33">
        <v>492900</v>
      </c>
      <c r="E16" s="34">
        <v>454049</v>
      </c>
      <c r="F16" s="34"/>
      <c r="G16" s="34">
        <f t="shared" si="0"/>
        <v>463762</v>
      </c>
      <c r="H16" s="34">
        <v>226717.24576211255</v>
      </c>
      <c r="I16" s="35">
        <f t="shared" si="1"/>
        <v>345240</v>
      </c>
      <c r="J16" s="33">
        <v>552000</v>
      </c>
      <c r="K16" s="34">
        <v>454049</v>
      </c>
      <c r="L16" s="34"/>
      <c r="M16" s="34">
        <f t="shared" si="2"/>
        <v>478537</v>
      </c>
      <c r="N16" s="34">
        <v>235903.15661495776</v>
      </c>
      <c r="O16" s="35">
        <f t="shared" si="3"/>
        <v>357220</v>
      </c>
      <c r="P16" s="33">
        <v>517500</v>
      </c>
      <c r="Q16" s="34">
        <v>454049</v>
      </c>
      <c r="R16" s="34"/>
      <c r="S16" s="34">
        <f t="shared" si="24"/>
        <v>469912</v>
      </c>
      <c r="T16" s="34">
        <v>244341.90797683503</v>
      </c>
      <c r="U16" s="35">
        <f t="shared" si="25"/>
        <v>357127</v>
      </c>
      <c r="V16" s="33">
        <v>517500</v>
      </c>
      <c r="W16" s="34">
        <v>454049</v>
      </c>
      <c r="X16" s="34"/>
      <c r="Y16" s="34">
        <f t="shared" si="26"/>
        <v>469912</v>
      </c>
      <c r="Z16" s="34">
        <v>275034.38968858757</v>
      </c>
      <c r="AA16" s="35">
        <f t="shared" si="27"/>
        <v>372473</v>
      </c>
      <c r="AB16" s="33">
        <v>591500</v>
      </c>
      <c r="AC16" s="34">
        <v>454049</v>
      </c>
      <c r="AD16" s="34"/>
      <c r="AE16" s="34">
        <f t="shared" si="8"/>
        <v>488412</v>
      </c>
      <c r="AF16" s="34">
        <v>296768.42910363397</v>
      </c>
      <c r="AG16" s="35">
        <f t="shared" si="9"/>
        <v>392590</v>
      </c>
      <c r="AH16" s="33">
        <v>552000</v>
      </c>
      <c r="AI16" s="34">
        <v>454049</v>
      </c>
      <c r="AJ16" s="34"/>
      <c r="AK16" s="34">
        <f t="shared" si="28"/>
        <v>478537</v>
      </c>
      <c r="AL16" s="34">
        <v>282500.17335778213</v>
      </c>
      <c r="AM16" s="35">
        <f t="shared" si="29"/>
        <v>380519</v>
      </c>
      <c r="AN16" s="33">
        <v>640800</v>
      </c>
      <c r="AO16" s="34">
        <v>454049</v>
      </c>
      <c r="AP16" s="34"/>
      <c r="AQ16" s="34">
        <f t="shared" si="12"/>
        <v>500737</v>
      </c>
      <c r="AR16" s="36">
        <v>390293.70329694526</v>
      </c>
      <c r="AS16" s="35">
        <f t="shared" si="13"/>
        <v>445515</v>
      </c>
      <c r="AT16" s="33">
        <v>492900</v>
      </c>
      <c r="AU16" s="34">
        <v>454049</v>
      </c>
      <c r="AV16" s="34"/>
      <c r="AW16" s="34">
        <f t="shared" si="14"/>
        <v>463762</v>
      </c>
      <c r="AX16" s="34">
        <v>238043.35346797499</v>
      </c>
      <c r="AY16" s="35">
        <f t="shared" si="15"/>
        <v>350903</v>
      </c>
    </row>
    <row r="17" spans="2:51" s="37" customFormat="1" ht="63.75">
      <c r="B17" s="31">
        <v>13</v>
      </c>
      <c r="C17" s="32" t="s">
        <v>56</v>
      </c>
      <c r="D17" s="33">
        <v>804200</v>
      </c>
      <c r="E17" s="34">
        <v>742456</v>
      </c>
      <c r="F17" s="34"/>
      <c r="G17" s="34">
        <f t="shared" si="0"/>
        <v>757892</v>
      </c>
      <c r="H17" s="34">
        <v>295697.50049991324</v>
      </c>
      <c r="I17" s="35">
        <f t="shared" si="1"/>
        <v>526795</v>
      </c>
      <c r="J17" s="33">
        <v>900700</v>
      </c>
      <c r="K17" s="34">
        <v>742456</v>
      </c>
      <c r="L17" s="34"/>
      <c r="M17" s="34">
        <f t="shared" si="2"/>
        <v>782017</v>
      </c>
      <c r="N17" s="34">
        <v>384781.32660802582</v>
      </c>
      <c r="O17" s="35">
        <f t="shared" si="3"/>
        <v>583399</v>
      </c>
      <c r="P17" s="38" t="s">
        <v>47</v>
      </c>
      <c r="Q17" s="36" t="s">
        <v>47</v>
      </c>
      <c r="R17" s="36" t="s">
        <v>47</v>
      </c>
      <c r="S17" s="36" t="s">
        <v>47</v>
      </c>
      <c r="T17" s="36" t="s">
        <v>47</v>
      </c>
      <c r="U17" s="39" t="s">
        <v>47</v>
      </c>
      <c r="V17" s="38" t="s">
        <v>47</v>
      </c>
      <c r="W17" s="36" t="s">
        <v>47</v>
      </c>
      <c r="X17" s="36" t="s">
        <v>47</v>
      </c>
      <c r="Y17" s="36" t="s">
        <v>47</v>
      </c>
      <c r="Z17" s="36" t="s">
        <v>47</v>
      </c>
      <c r="AA17" s="39" t="s">
        <v>47</v>
      </c>
      <c r="AB17" s="33">
        <v>965000</v>
      </c>
      <c r="AC17" s="34">
        <v>742456</v>
      </c>
      <c r="AD17" s="34"/>
      <c r="AE17" s="34">
        <f t="shared" si="8"/>
        <v>798092</v>
      </c>
      <c r="AF17" s="34">
        <v>368180.27289592952</v>
      </c>
      <c r="AG17" s="35">
        <f t="shared" si="9"/>
        <v>583136</v>
      </c>
      <c r="AH17" s="38" t="s">
        <v>47</v>
      </c>
      <c r="AI17" s="36" t="s">
        <v>47</v>
      </c>
      <c r="AJ17" s="36" t="s">
        <v>47</v>
      </c>
      <c r="AK17" s="36" t="s">
        <v>47</v>
      </c>
      <c r="AL17" s="36" t="s">
        <v>47</v>
      </c>
      <c r="AM17" s="39" t="s">
        <v>47</v>
      </c>
      <c r="AN17" s="33">
        <v>1045500</v>
      </c>
      <c r="AO17" s="34">
        <v>742456</v>
      </c>
      <c r="AP17" s="34"/>
      <c r="AQ17" s="34">
        <f t="shared" si="12"/>
        <v>818217</v>
      </c>
      <c r="AR17" s="36" t="s">
        <v>47</v>
      </c>
      <c r="AS17" s="35">
        <f t="shared" si="13"/>
        <v>818217</v>
      </c>
      <c r="AT17" s="33">
        <v>804200</v>
      </c>
      <c r="AU17" s="34">
        <v>742456</v>
      </c>
      <c r="AV17" s="34"/>
      <c r="AW17" s="34">
        <f t="shared" si="14"/>
        <v>757892</v>
      </c>
      <c r="AX17" s="34">
        <v>308888.18622434692</v>
      </c>
      <c r="AY17" s="35">
        <f t="shared" si="15"/>
        <v>533390</v>
      </c>
    </row>
    <row r="18" spans="2:51" s="37" customFormat="1" ht="63.75">
      <c r="B18" s="31">
        <v>14</v>
      </c>
      <c r="C18" s="32" t="s">
        <v>57</v>
      </c>
      <c r="D18" s="33">
        <v>389100</v>
      </c>
      <c r="E18" s="34">
        <v>364827</v>
      </c>
      <c r="F18" s="34"/>
      <c r="G18" s="34">
        <f t="shared" si="0"/>
        <v>370895</v>
      </c>
      <c r="H18" s="34">
        <v>156154.67325788405</v>
      </c>
      <c r="I18" s="35">
        <f t="shared" si="1"/>
        <v>263525</v>
      </c>
      <c r="J18" s="33">
        <v>435800</v>
      </c>
      <c r="K18" s="34">
        <v>364827</v>
      </c>
      <c r="L18" s="34"/>
      <c r="M18" s="34">
        <f t="shared" si="2"/>
        <v>382570</v>
      </c>
      <c r="N18" s="34">
        <v>165108.13449131706</v>
      </c>
      <c r="O18" s="35">
        <f t="shared" si="3"/>
        <v>273839</v>
      </c>
      <c r="P18" s="33">
        <v>408600</v>
      </c>
      <c r="Q18" s="34">
        <v>364827</v>
      </c>
      <c r="R18" s="34"/>
      <c r="S18" s="34">
        <f t="shared" ref="S18:S19" si="30">+ROUND(AVERAGE(AVERAGE(P18:R18),MIN(P18:R18)),0)</f>
        <v>375770</v>
      </c>
      <c r="T18" s="34">
        <v>171483.0653036983</v>
      </c>
      <c r="U18" s="35">
        <f t="shared" ref="U18:U19" si="31">+ROUND(AVERAGE(S18:T18),0)</f>
        <v>273627</v>
      </c>
      <c r="V18" s="33">
        <v>408600</v>
      </c>
      <c r="W18" s="34">
        <v>364827</v>
      </c>
      <c r="X18" s="34"/>
      <c r="Y18" s="34">
        <f t="shared" ref="Y18:Y19" si="32">+ROUND(AVERAGE(AVERAGE(V18:X18),MIN(V18:X18)),0)</f>
        <v>375770</v>
      </c>
      <c r="Z18" s="34">
        <v>180654.03296672419</v>
      </c>
      <c r="AA18" s="35">
        <f t="shared" ref="AA18:AA19" si="33">+ROUND(AVERAGE(Y18:Z18),0)</f>
        <v>278212</v>
      </c>
      <c r="AB18" s="33">
        <v>467000</v>
      </c>
      <c r="AC18" s="34">
        <v>364827</v>
      </c>
      <c r="AD18" s="34"/>
      <c r="AE18" s="34">
        <f t="shared" si="8"/>
        <v>390370</v>
      </c>
      <c r="AF18" s="34">
        <v>212580.98819299831</v>
      </c>
      <c r="AG18" s="35">
        <f t="shared" si="9"/>
        <v>301475</v>
      </c>
      <c r="AH18" s="33">
        <v>435800</v>
      </c>
      <c r="AI18" s="34">
        <v>364827</v>
      </c>
      <c r="AJ18" s="34"/>
      <c r="AK18" s="34">
        <f t="shared" ref="AK18:AK19" si="34">+ROUND(AVERAGE(AVERAGE(AH18:AJ18),MIN(AH18:AJ18)),0)</f>
        <v>382570</v>
      </c>
      <c r="AL18" s="34">
        <v>204025.18184420274</v>
      </c>
      <c r="AM18" s="35">
        <f t="shared" ref="AM18:AM19" si="35">+ROUND(AVERAGE(AK18:AL18),0)</f>
        <v>293298</v>
      </c>
      <c r="AN18" s="33">
        <v>505900</v>
      </c>
      <c r="AO18" s="34">
        <v>364827</v>
      </c>
      <c r="AP18" s="34"/>
      <c r="AQ18" s="34">
        <f t="shared" si="12"/>
        <v>400095</v>
      </c>
      <c r="AR18" s="36">
        <v>284418.71289514547</v>
      </c>
      <c r="AS18" s="35">
        <f t="shared" si="13"/>
        <v>342257</v>
      </c>
      <c r="AT18" s="33">
        <v>389100</v>
      </c>
      <c r="AU18" s="34">
        <v>364827</v>
      </c>
      <c r="AV18" s="34"/>
      <c r="AW18" s="34">
        <f t="shared" si="14"/>
        <v>370895</v>
      </c>
      <c r="AX18" s="34">
        <v>165454.31838879886</v>
      </c>
      <c r="AY18" s="35">
        <f t="shared" si="15"/>
        <v>268175</v>
      </c>
    </row>
    <row r="19" spans="2:51" s="37" customFormat="1" ht="63.75">
      <c r="B19" s="31">
        <v>15</v>
      </c>
      <c r="C19" s="32" t="s">
        <v>58</v>
      </c>
      <c r="D19" s="33">
        <v>518800</v>
      </c>
      <c r="E19" s="34">
        <v>341243</v>
      </c>
      <c r="F19" s="34"/>
      <c r="G19" s="34">
        <f t="shared" si="0"/>
        <v>385632</v>
      </c>
      <c r="H19" s="34">
        <v>241044.44409002969</v>
      </c>
      <c r="I19" s="35">
        <f t="shared" si="1"/>
        <v>313338</v>
      </c>
      <c r="J19" s="33">
        <v>581100</v>
      </c>
      <c r="K19" s="34">
        <v>341243</v>
      </c>
      <c r="L19" s="34"/>
      <c r="M19" s="34">
        <f t="shared" si="2"/>
        <v>401207</v>
      </c>
      <c r="N19" s="34">
        <v>252507.53103590291</v>
      </c>
      <c r="O19" s="35">
        <f t="shared" si="3"/>
        <v>326857</v>
      </c>
      <c r="P19" s="33">
        <v>544800</v>
      </c>
      <c r="Q19" s="34">
        <v>341243</v>
      </c>
      <c r="R19" s="34"/>
      <c r="S19" s="34">
        <f t="shared" si="30"/>
        <v>392132</v>
      </c>
      <c r="T19" s="34">
        <v>260939.64098008277</v>
      </c>
      <c r="U19" s="35">
        <f t="shared" si="31"/>
        <v>326536</v>
      </c>
      <c r="V19" s="33">
        <v>544800</v>
      </c>
      <c r="W19" s="34">
        <v>341243</v>
      </c>
      <c r="X19" s="34"/>
      <c r="Y19" s="34">
        <f t="shared" si="32"/>
        <v>392132</v>
      </c>
      <c r="Z19" s="34">
        <v>266545.82769397914</v>
      </c>
      <c r="AA19" s="35">
        <f t="shared" si="33"/>
        <v>329339</v>
      </c>
      <c r="AB19" s="33">
        <v>622600</v>
      </c>
      <c r="AC19" s="34">
        <v>341243</v>
      </c>
      <c r="AD19" s="34"/>
      <c r="AE19" s="34">
        <f t="shared" si="8"/>
        <v>411582</v>
      </c>
      <c r="AF19" s="34">
        <v>291490.99256576353</v>
      </c>
      <c r="AG19" s="35">
        <f t="shared" si="9"/>
        <v>351536</v>
      </c>
      <c r="AH19" s="33">
        <v>581100</v>
      </c>
      <c r="AI19" s="34">
        <v>341243</v>
      </c>
      <c r="AJ19" s="34"/>
      <c r="AK19" s="34">
        <f t="shared" si="34"/>
        <v>401207</v>
      </c>
      <c r="AL19" s="34">
        <v>278272.08081611554</v>
      </c>
      <c r="AM19" s="35">
        <f t="shared" si="35"/>
        <v>339740</v>
      </c>
      <c r="AN19" s="33">
        <v>674500</v>
      </c>
      <c r="AO19" s="34">
        <v>341243</v>
      </c>
      <c r="AP19" s="34"/>
      <c r="AQ19" s="34">
        <f t="shared" si="12"/>
        <v>424557</v>
      </c>
      <c r="AR19" s="36">
        <v>397145.15582912165</v>
      </c>
      <c r="AS19" s="35">
        <f t="shared" si="13"/>
        <v>410851</v>
      </c>
      <c r="AT19" s="33">
        <v>518800</v>
      </c>
      <c r="AU19" s="34">
        <v>341243</v>
      </c>
      <c r="AV19" s="34"/>
      <c r="AW19" s="34">
        <f t="shared" si="14"/>
        <v>385632</v>
      </c>
      <c r="AX19" s="34">
        <v>248369.0976331525</v>
      </c>
      <c r="AY19" s="35">
        <f t="shared" si="15"/>
        <v>317001</v>
      </c>
    </row>
    <row r="20" spans="2:51" s="37" customFormat="1" ht="63.75">
      <c r="B20" s="31">
        <v>16</v>
      </c>
      <c r="C20" s="32" t="s">
        <v>59</v>
      </c>
      <c r="D20" s="33">
        <v>933900</v>
      </c>
      <c r="E20" s="34">
        <v>787755</v>
      </c>
      <c r="F20" s="34"/>
      <c r="G20" s="34">
        <f t="shared" si="0"/>
        <v>824291</v>
      </c>
      <c r="H20" s="34">
        <v>390217.3269934241</v>
      </c>
      <c r="I20" s="35">
        <f t="shared" si="1"/>
        <v>607254</v>
      </c>
      <c r="J20" s="33">
        <v>1046000</v>
      </c>
      <c r="K20" s="34">
        <v>787755</v>
      </c>
      <c r="L20" s="34"/>
      <c r="M20" s="34">
        <f t="shared" si="2"/>
        <v>852316</v>
      </c>
      <c r="N20" s="34">
        <v>521351.28925321472</v>
      </c>
      <c r="O20" s="35">
        <f t="shared" si="3"/>
        <v>686834</v>
      </c>
      <c r="P20" s="38" t="s">
        <v>47</v>
      </c>
      <c r="Q20" s="36" t="s">
        <v>47</v>
      </c>
      <c r="R20" s="36" t="s">
        <v>47</v>
      </c>
      <c r="S20" s="36" t="s">
        <v>47</v>
      </c>
      <c r="T20" s="36" t="s">
        <v>47</v>
      </c>
      <c r="U20" s="39" t="s">
        <v>47</v>
      </c>
      <c r="V20" s="38" t="s">
        <v>47</v>
      </c>
      <c r="W20" s="36" t="s">
        <v>47</v>
      </c>
      <c r="X20" s="36" t="s">
        <v>47</v>
      </c>
      <c r="Y20" s="36" t="s">
        <v>47</v>
      </c>
      <c r="Z20" s="36" t="s">
        <v>47</v>
      </c>
      <c r="AA20" s="39" t="s">
        <v>47</v>
      </c>
      <c r="AB20" s="33">
        <v>1120700</v>
      </c>
      <c r="AC20" s="34">
        <v>787755</v>
      </c>
      <c r="AD20" s="34"/>
      <c r="AE20" s="34">
        <f t="shared" si="8"/>
        <v>870991</v>
      </c>
      <c r="AF20" s="34">
        <v>525547.00488360599</v>
      </c>
      <c r="AG20" s="35">
        <f t="shared" si="9"/>
        <v>698269</v>
      </c>
      <c r="AH20" s="38" t="s">
        <v>47</v>
      </c>
      <c r="AI20" s="36" t="s">
        <v>47</v>
      </c>
      <c r="AJ20" s="36" t="s">
        <v>47</v>
      </c>
      <c r="AK20" s="36" t="s">
        <v>47</v>
      </c>
      <c r="AL20" s="36" t="s">
        <v>47</v>
      </c>
      <c r="AM20" s="39" t="s">
        <v>47</v>
      </c>
      <c r="AN20" s="33">
        <v>1214100</v>
      </c>
      <c r="AO20" s="34">
        <v>787755</v>
      </c>
      <c r="AP20" s="34"/>
      <c r="AQ20" s="34">
        <f t="shared" si="12"/>
        <v>894341</v>
      </c>
      <c r="AR20" s="36" t="s">
        <v>47</v>
      </c>
      <c r="AS20" s="35">
        <f t="shared" si="13"/>
        <v>894341</v>
      </c>
      <c r="AT20" s="33">
        <v>933900</v>
      </c>
      <c r="AU20" s="34">
        <v>787755</v>
      </c>
      <c r="AV20" s="34"/>
      <c r="AW20" s="34">
        <f t="shared" si="14"/>
        <v>824291</v>
      </c>
      <c r="AX20" s="34">
        <v>421417.04698182264</v>
      </c>
      <c r="AY20" s="35">
        <f t="shared" si="15"/>
        <v>622854</v>
      </c>
    </row>
    <row r="21" spans="2:51" s="37" customFormat="1">
      <c r="B21" s="31">
        <v>17</v>
      </c>
      <c r="C21" s="32" t="s">
        <v>60</v>
      </c>
      <c r="D21" s="33">
        <v>194600</v>
      </c>
      <c r="E21" s="34">
        <v>283298</v>
      </c>
      <c r="F21" s="34"/>
      <c r="G21" s="34">
        <f t="shared" si="0"/>
        <v>216775</v>
      </c>
      <c r="H21" s="34">
        <v>131054.57656387532</v>
      </c>
      <c r="I21" s="35">
        <f t="shared" si="1"/>
        <v>173915</v>
      </c>
      <c r="J21" s="33">
        <v>217900</v>
      </c>
      <c r="K21" s="34">
        <v>283298</v>
      </c>
      <c r="L21" s="34"/>
      <c r="M21" s="34">
        <f t="shared" si="2"/>
        <v>234250</v>
      </c>
      <c r="N21" s="34">
        <v>140346.43878342593</v>
      </c>
      <c r="O21" s="35">
        <f t="shared" si="3"/>
        <v>187298</v>
      </c>
      <c r="P21" s="33">
        <v>204300</v>
      </c>
      <c r="Q21" s="34">
        <v>283298</v>
      </c>
      <c r="R21" s="34"/>
      <c r="S21" s="34">
        <f>+ROUND(AVERAGE(AVERAGE(P21:R21),MIN(P21:R21)),0)</f>
        <v>224050</v>
      </c>
      <c r="T21" s="34">
        <v>156402.89624432786</v>
      </c>
      <c r="U21" s="35">
        <f>+ROUND(AVERAGE(S21:T21),0)</f>
        <v>190226</v>
      </c>
      <c r="V21" s="33">
        <v>204300</v>
      </c>
      <c r="W21" s="33">
        <v>283298</v>
      </c>
      <c r="X21" s="33"/>
      <c r="Y21" s="34">
        <f>+ROUND(AVERAGE(AVERAGE(V21:X21),MIN(V21:X21)),0)</f>
        <v>224050</v>
      </c>
      <c r="Z21" s="34">
        <v>168800.14009821412</v>
      </c>
      <c r="AA21" s="35">
        <f>+ROUND(AVERAGE(Y21:Z21),0)</f>
        <v>196425</v>
      </c>
      <c r="AB21" s="33">
        <v>233500</v>
      </c>
      <c r="AC21" s="34">
        <v>283298</v>
      </c>
      <c r="AD21" s="34"/>
      <c r="AE21" s="34">
        <f t="shared" si="8"/>
        <v>245950</v>
      </c>
      <c r="AF21" s="34">
        <v>195734.30579824618</v>
      </c>
      <c r="AG21" s="35">
        <f t="shared" si="9"/>
        <v>220842</v>
      </c>
      <c r="AH21" s="33">
        <v>217900</v>
      </c>
      <c r="AI21" s="34">
        <v>283298</v>
      </c>
      <c r="AJ21" s="34"/>
      <c r="AK21" s="34">
        <f t="shared" ref="AK21" si="36">+ROUND(AVERAGE(AVERAGE(AH21:AJ21),MIN(AH21:AJ21)),0)</f>
        <v>234250</v>
      </c>
      <c r="AL21" s="34">
        <v>181938.93974688606</v>
      </c>
      <c r="AM21" s="35">
        <f t="shared" ref="AM21" si="37">+ROUND(AVERAGE(AK21:AL21),0)</f>
        <v>208094</v>
      </c>
      <c r="AN21" s="33">
        <v>252900</v>
      </c>
      <c r="AO21" s="34">
        <v>283298</v>
      </c>
      <c r="AP21" s="34"/>
      <c r="AQ21" s="34">
        <f t="shared" si="12"/>
        <v>260500</v>
      </c>
      <c r="AR21" s="36">
        <v>293425.40924230992</v>
      </c>
      <c r="AS21" s="35">
        <f t="shared" si="13"/>
        <v>276963</v>
      </c>
      <c r="AT21" s="33">
        <v>194600</v>
      </c>
      <c r="AU21" s="34">
        <v>283298</v>
      </c>
      <c r="AV21" s="34"/>
      <c r="AW21" s="34">
        <f t="shared" si="14"/>
        <v>216775</v>
      </c>
      <c r="AX21" s="34">
        <v>137835.04894440976</v>
      </c>
      <c r="AY21" s="35">
        <f t="shared" si="15"/>
        <v>177305</v>
      </c>
    </row>
    <row r="22" spans="2:51" s="37" customFormat="1">
      <c r="B22" s="31">
        <v>18</v>
      </c>
      <c r="C22" s="32" t="s">
        <v>61</v>
      </c>
      <c r="D22" s="33">
        <v>123200</v>
      </c>
      <c r="E22" s="34">
        <v>206317</v>
      </c>
      <c r="F22" s="34"/>
      <c r="G22" s="34">
        <f t="shared" si="0"/>
        <v>143979</v>
      </c>
      <c r="H22" s="34">
        <v>108080.35616597357</v>
      </c>
      <c r="I22" s="35">
        <f t="shared" si="1"/>
        <v>126030</v>
      </c>
      <c r="J22" s="33">
        <v>138000</v>
      </c>
      <c r="K22" s="34">
        <v>206317</v>
      </c>
      <c r="L22" s="34"/>
      <c r="M22" s="34">
        <f t="shared" si="2"/>
        <v>155079</v>
      </c>
      <c r="N22" s="34">
        <v>147896.48543965738</v>
      </c>
      <c r="O22" s="35">
        <f t="shared" si="3"/>
        <v>151488</v>
      </c>
      <c r="P22" s="38" t="s">
        <v>47</v>
      </c>
      <c r="Q22" s="36" t="s">
        <v>47</v>
      </c>
      <c r="R22" s="36" t="s">
        <v>47</v>
      </c>
      <c r="S22" s="36" t="s">
        <v>47</v>
      </c>
      <c r="T22" s="36" t="s">
        <v>47</v>
      </c>
      <c r="U22" s="39" t="s">
        <v>47</v>
      </c>
      <c r="V22" s="38" t="s">
        <v>47</v>
      </c>
      <c r="W22" s="36" t="s">
        <v>47</v>
      </c>
      <c r="X22" s="36" t="s">
        <v>47</v>
      </c>
      <c r="Y22" s="36" t="s">
        <v>47</v>
      </c>
      <c r="Z22" s="36" t="s">
        <v>47</v>
      </c>
      <c r="AA22" s="39" t="s">
        <v>47</v>
      </c>
      <c r="AB22" s="33">
        <v>147900</v>
      </c>
      <c r="AC22" s="34">
        <v>206317</v>
      </c>
      <c r="AD22" s="34"/>
      <c r="AE22" s="34">
        <f t="shared" si="8"/>
        <v>162504</v>
      </c>
      <c r="AF22" s="34">
        <v>140422.08868188641</v>
      </c>
      <c r="AG22" s="35">
        <f t="shared" si="9"/>
        <v>151463</v>
      </c>
      <c r="AH22" s="38" t="s">
        <v>47</v>
      </c>
      <c r="AI22" s="36" t="s">
        <v>47</v>
      </c>
      <c r="AJ22" s="36" t="s">
        <v>47</v>
      </c>
      <c r="AK22" s="36" t="s">
        <v>47</v>
      </c>
      <c r="AL22" s="36" t="s">
        <v>47</v>
      </c>
      <c r="AM22" s="39" t="s">
        <v>47</v>
      </c>
      <c r="AN22" s="33">
        <v>160200</v>
      </c>
      <c r="AO22" s="34">
        <v>206317</v>
      </c>
      <c r="AP22" s="34"/>
      <c r="AQ22" s="34">
        <f t="shared" si="12"/>
        <v>171729</v>
      </c>
      <c r="AR22" s="36" t="s">
        <v>47</v>
      </c>
      <c r="AS22" s="35">
        <f t="shared" si="13"/>
        <v>171729</v>
      </c>
      <c r="AT22" s="33">
        <v>123200</v>
      </c>
      <c r="AU22" s="34">
        <v>206317</v>
      </c>
      <c r="AV22" s="34"/>
      <c r="AW22" s="34">
        <f t="shared" si="14"/>
        <v>143979</v>
      </c>
      <c r="AX22" s="34">
        <v>115693.91137893729</v>
      </c>
      <c r="AY22" s="35">
        <f t="shared" si="15"/>
        <v>129836</v>
      </c>
    </row>
    <row r="23" spans="2:51" s="37" customFormat="1">
      <c r="B23" s="31">
        <v>19</v>
      </c>
      <c r="C23" s="32" t="s">
        <v>62</v>
      </c>
      <c r="D23" s="33">
        <v>168600</v>
      </c>
      <c r="E23" s="34">
        <v>254789</v>
      </c>
      <c r="F23" s="34"/>
      <c r="G23" s="34">
        <f t="shared" si="0"/>
        <v>190147</v>
      </c>
      <c r="H23" s="34">
        <v>115661.11937905593</v>
      </c>
      <c r="I23" s="35">
        <f t="shared" si="1"/>
        <v>152904</v>
      </c>
      <c r="J23" s="33">
        <v>188900</v>
      </c>
      <c r="K23" s="34">
        <v>254789</v>
      </c>
      <c r="L23" s="34"/>
      <c r="M23" s="34">
        <f t="shared" si="2"/>
        <v>205372</v>
      </c>
      <c r="N23" s="34">
        <v>126750.62657944519</v>
      </c>
      <c r="O23" s="35">
        <f t="shared" si="3"/>
        <v>166061</v>
      </c>
      <c r="P23" s="33">
        <v>177100</v>
      </c>
      <c r="Q23" s="34">
        <v>254789</v>
      </c>
      <c r="R23" s="34"/>
      <c r="S23" s="34">
        <f>+ROUND(AVERAGE(AVERAGE(P23:R23),MIN(P23:R23)),0)</f>
        <v>196522</v>
      </c>
      <c r="T23" s="34">
        <v>133032.57754406153</v>
      </c>
      <c r="U23" s="35">
        <f>+ROUND(AVERAGE(S23:T23),0)</f>
        <v>164777</v>
      </c>
      <c r="V23" s="33">
        <v>177100</v>
      </c>
      <c r="W23" s="33">
        <v>254789</v>
      </c>
      <c r="X23" s="33"/>
      <c r="Y23" s="34">
        <f>+ROUND(AVERAGE(AVERAGE(V23:X23),MIN(V23:X23)),0)</f>
        <v>196522</v>
      </c>
      <c r="Z23" s="34">
        <v>140857.82794613289</v>
      </c>
      <c r="AA23" s="35">
        <f>+ROUND(AVERAGE(Y23:Z23),0)</f>
        <v>168690</v>
      </c>
      <c r="AB23" s="33">
        <v>202300</v>
      </c>
      <c r="AC23" s="34">
        <v>254789</v>
      </c>
      <c r="AD23" s="34"/>
      <c r="AE23" s="34">
        <f t="shared" si="8"/>
        <v>215422</v>
      </c>
      <c r="AF23" s="34">
        <v>154614.6945292778</v>
      </c>
      <c r="AG23" s="35">
        <f t="shared" si="9"/>
        <v>185018</v>
      </c>
      <c r="AH23" s="33">
        <v>188900</v>
      </c>
      <c r="AI23" s="34">
        <v>254789</v>
      </c>
      <c r="AJ23" s="34"/>
      <c r="AK23" s="34">
        <f t="shared" ref="AK23" si="38">+ROUND(AVERAGE(AVERAGE(AH23:AJ23),MIN(AH23:AJ23)),0)</f>
        <v>205372</v>
      </c>
      <c r="AL23" s="34">
        <v>143810.7682898808</v>
      </c>
      <c r="AM23" s="35">
        <f t="shared" ref="AM23" si="39">+ROUND(AVERAGE(AK23:AL23),0)</f>
        <v>174591</v>
      </c>
      <c r="AN23" s="33">
        <v>219200</v>
      </c>
      <c r="AO23" s="34">
        <v>254789</v>
      </c>
      <c r="AP23" s="34"/>
      <c r="AQ23" s="34">
        <f t="shared" si="12"/>
        <v>228097</v>
      </c>
      <c r="AR23" s="36">
        <v>204789.77505662662</v>
      </c>
      <c r="AS23" s="35">
        <f t="shared" si="13"/>
        <v>216443</v>
      </c>
      <c r="AT23" s="33">
        <v>168600</v>
      </c>
      <c r="AU23" s="34">
        <v>254789</v>
      </c>
      <c r="AV23" s="34"/>
      <c r="AW23" s="34">
        <f t="shared" si="14"/>
        <v>190147</v>
      </c>
      <c r="AX23" s="34">
        <v>121142.77951112438</v>
      </c>
      <c r="AY23" s="35">
        <f t="shared" si="15"/>
        <v>155645</v>
      </c>
    </row>
    <row r="24" spans="2:51" s="37" customFormat="1">
      <c r="B24" s="31">
        <v>20</v>
      </c>
      <c r="C24" s="32" t="s">
        <v>63</v>
      </c>
      <c r="D24" s="33">
        <v>110300</v>
      </c>
      <c r="E24" s="34">
        <v>229666</v>
      </c>
      <c r="F24" s="34"/>
      <c r="G24" s="34">
        <f t="shared" si="0"/>
        <v>140142</v>
      </c>
      <c r="H24" s="34">
        <v>126565.08197252145</v>
      </c>
      <c r="I24" s="35">
        <f t="shared" si="1"/>
        <v>133354</v>
      </c>
      <c r="J24" s="33">
        <v>123500</v>
      </c>
      <c r="K24" s="34">
        <v>229666</v>
      </c>
      <c r="L24" s="34"/>
      <c r="M24" s="34">
        <f t="shared" si="2"/>
        <v>150042</v>
      </c>
      <c r="N24" s="34">
        <v>143108.12705191629</v>
      </c>
      <c r="O24" s="35">
        <f t="shared" si="3"/>
        <v>146575</v>
      </c>
      <c r="P24" s="38" t="s">
        <v>47</v>
      </c>
      <c r="Q24" s="36" t="s">
        <v>47</v>
      </c>
      <c r="R24" s="36" t="s">
        <v>47</v>
      </c>
      <c r="S24" s="36" t="s">
        <v>47</v>
      </c>
      <c r="T24" s="36" t="s">
        <v>47</v>
      </c>
      <c r="U24" s="39" t="s">
        <v>47</v>
      </c>
      <c r="V24" s="38" t="s">
        <v>47</v>
      </c>
      <c r="W24" s="36" t="s">
        <v>47</v>
      </c>
      <c r="X24" s="36" t="s">
        <v>47</v>
      </c>
      <c r="Y24" s="36" t="s">
        <v>47</v>
      </c>
      <c r="Z24" s="36" t="s">
        <v>47</v>
      </c>
      <c r="AA24" s="39" t="s">
        <v>47</v>
      </c>
      <c r="AB24" s="33">
        <v>132300</v>
      </c>
      <c r="AC24" s="34">
        <v>229666</v>
      </c>
      <c r="AD24" s="34"/>
      <c r="AE24" s="34">
        <f t="shared" si="8"/>
        <v>156642</v>
      </c>
      <c r="AF24" s="34">
        <v>168551.70956746727</v>
      </c>
      <c r="AG24" s="35">
        <f t="shared" si="9"/>
        <v>162597</v>
      </c>
      <c r="AH24" s="38" t="s">
        <v>47</v>
      </c>
      <c r="AI24" s="36" t="s">
        <v>47</v>
      </c>
      <c r="AJ24" s="36" t="s">
        <v>47</v>
      </c>
      <c r="AK24" s="36" t="s">
        <v>47</v>
      </c>
      <c r="AL24" s="36" t="s">
        <v>47</v>
      </c>
      <c r="AM24" s="39" t="s">
        <v>47</v>
      </c>
      <c r="AN24" s="33">
        <v>143300</v>
      </c>
      <c r="AO24" s="34">
        <v>229666</v>
      </c>
      <c r="AP24" s="34"/>
      <c r="AQ24" s="34">
        <f t="shared" si="12"/>
        <v>164892</v>
      </c>
      <c r="AR24" s="36" t="s">
        <v>47</v>
      </c>
      <c r="AS24" s="35">
        <f t="shared" si="13"/>
        <v>164892</v>
      </c>
      <c r="AT24" s="33">
        <v>110300</v>
      </c>
      <c r="AU24" s="34">
        <v>229666</v>
      </c>
      <c r="AV24" s="34"/>
      <c r="AW24" s="34">
        <f t="shared" si="14"/>
        <v>140142</v>
      </c>
      <c r="AX24" s="34">
        <v>134405.58688086673</v>
      </c>
      <c r="AY24" s="35">
        <f t="shared" si="15"/>
        <v>137274</v>
      </c>
    </row>
    <row r="25" spans="2:51" s="37" customFormat="1">
      <c r="B25" s="31">
        <v>21</v>
      </c>
      <c r="C25" s="32" t="s">
        <v>64</v>
      </c>
      <c r="D25" s="33">
        <v>110300</v>
      </c>
      <c r="E25" s="34">
        <v>195770</v>
      </c>
      <c r="F25" s="34"/>
      <c r="G25" s="34">
        <f t="shared" si="0"/>
        <v>131668</v>
      </c>
      <c r="H25" s="34">
        <v>91710.50680747116</v>
      </c>
      <c r="I25" s="35">
        <f t="shared" si="1"/>
        <v>111689</v>
      </c>
      <c r="J25" s="33">
        <v>123500</v>
      </c>
      <c r="K25" s="34">
        <v>195770</v>
      </c>
      <c r="L25" s="34"/>
      <c r="M25" s="34">
        <f t="shared" si="2"/>
        <v>141568</v>
      </c>
      <c r="N25" s="34">
        <v>123556.10466695095</v>
      </c>
      <c r="O25" s="35">
        <f t="shared" si="3"/>
        <v>132562</v>
      </c>
      <c r="P25" s="38" t="s">
        <v>47</v>
      </c>
      <c r="Q25" s="36" t="s">
        <v>47</v>
      </c>
      <c r="R25" s="36" t="s">
        <v>47</v>
      </c>
      <c r="S25" s="36" t="s">
        <v>47</v>
      </c>
      <c r="T25" s="36" t="s">
        <v>47</v>
      </c>
      <c r="U25" s="39" t="s">
        <v>47</v>
      </c>
      <c r="V25" s="38" t="s">
        <v>47</v>
      </c>
      <c r="W25" s="36" t="s">
        <v>47</v>
      </c>
      <c r="X25" s="36" t="s">
        <v>47</v>
      </c>
      <c r="Y25" s="36" t="s">
        <v>47</v>
      </c>
      <c r="Z25" s="36" t="s">
        <v>47</v>
      </c>
      <c r="AA25" s="39" t="s">
        <v>47</v>
      </c>
      <c r="AB25" s="33">
        <v>132300</v>
      </c>
      <c r="AC25" s="34">
        <v>195770</v>
      </c>
      <c r="AD25" s="34"/>
      <c r="AE25" s="34">
        <f t="shared" si="8"/>
        <v>148168</v>
      </c>
      <c r="AF25" s="34">
        <v>122122.38862150464</v>
      </c>
      <c r="AG25" s="35">
        <f t="shared" si="9"/>
        <v>135145</v>
      </c>
      <c r="AH25" s="38" t="s">
        <v>47</v>
      </c>
      <c r="AI25" s="36" t="s">
        <v>47</v>
      </c>
      <c r="AJ25" s="36" t="s">
        <v>47</v>
      </c>
      <c r="AK25" s="36" t="s">
        <v>47</v>
      </c>
      <c r="AL25" s="36" t="s">
        <v>47</v>
      </c>
      <c r="AM25" s="39" t="s">
        <v>47</v>
      </c>
      <c r="AN25" s="33">
        <v>143300</v>
      </c>
      <c r="AO25" s="34">
        <v>195770</v>
      </c>
      <c r="AP25" s="34"/>
      <c r="AQ25" s="34">
        <f t="shared" si="12"/>
        <v>156418</v>
      </c>
      <c r="AR25" s="36" t="s">
        <v>47</v>
      </c>
      <c r="AS25" s="35">
        <f t="shared" si="13"/>
        <v>156418</v>
      </c>
      <c r="AT25" s="33">
        <v>110300</v>
      </c>
      <c r="AU25" s="34">
        <v>195770</v>
      </c>
      <c r="AV25" s="34"/>
      <c r="AW25" s="34">
        <f t="shared" si="14"/>
        <v>131668</v>
      </c>
      <c r="AX25" s="34">
        <v>102341.75618673336</v>
      </c>
      <c r="AY25" s="35">
        <f t="shared" si="15"/>
        <v>117005</v>
      </c>
    </row>
    <row r="26" spans="2:51" s="37" customFormat="1">
      <c r="B26" s="31">
        <v>22</v>
      </c>
      <c r="C26" s="32" t="s">
        <v>65</v>
      </c>
      <c r="D26" s="33">
        <v>142700</v>
      </c>
      <c r="E26" s="34">
        <v>199350</v>
      </c>
      <c r="F26" s="34"/>
      <c r="G26" s="34">
        <f t="shared" si="0"/>
        <v>156863</v>
      </c>
      <c r="H26" s="34">
        <v>93301.956523232977</v>
      </c>
      <c r="I26" s="35">
        <f t="shared" si="1"/>
        <v>125082</v>
      </c>
      <c r="J26" s="33">
        <v>159800</v>
      </c>
      <c r="K26" s="34">
        <v>199350</v>
      </c>
      <c r="L26" s="34"/>
      <c r="M26" s="34">
        <f t="shared" si="2"/>
        <v>169688</v>
      </c>
      <c r="N26" s="34">
        <v>105931.44245222842</v>
      </c>
      <c r="O26" s="35">
        <f t="shared" si="3"/>
        <v>137810</v>
      </c>
      <c r="P26" s="38" t="s">
        <v>47</v>
      </c>
      <c r="Q26" s="36" t="s">
        <v>47</v>
      </c>
      <c r="R26" s="36" t="s">
        <v>47</v>
      </c>
      <c r="S26" s="36" t="s">
        <v>47</v>
      </c>
      <c r="T26" s="36" t="s">
        <v>47</v>
      </c>
      <c r="U26" s="39" t="s">
        <v>47</v>
      </c>
      <c r="V26" s="38" t="s">
        <v>47</v>
      </c>
      <c r="W26" s="36" t="s">
        <v>47</v>
      </c>
      <c r="X26" s="36" t="s">
        <v>47</v>
      </c>
      <c r="Y26" s="36" t="s">
        <v>47</v>
      </c>
      <c r="Z26" s="36" t="s">
        <v>47</v>
      </c>
      <c r="AA26" s="39" t="s">
        <v>47</v>
      </c>
      <c r="AB26" s="33">
        <v>171200</v>
      </c>
      <c r="AC26" s="34">
        <v>199350</v>
      </c>
      <c r="AD26" s="34"/>
      <c r="AE26" s="34">
        <f t="shared" si="8"/>
        <v>178238</v>
      </c>
      <c r="AF26" s="34">
        <v>125976.9014176872</v>
      </c>
      <c r="AG26" s="35">
        <f t="shared" si="9"/>
        <v>152107</v>
      </c>
      <c r="AH26" s="38" t="s">
        <v>47</v>
      </c>
      <c r="AI26" s="36" t="s">
        <v>47</v>
      </c>
      <c r="AJ26" s="36" t="s">
        <v>47</v>
      </c>
      <c r="AK26" s="36" t="s">
        <v>47</v>
      </c>
      <c r="AL26" s="36" t="s">
        <v>47</v>
      </c>
      <c r="AM26" s="39" t="s">
        <v>47</v>
      </c>
      <c r="AN26" s="33">
        <v>185500</v>
      </c>
      <c r="AO26" s="34">
        <v>199350</v>
      </c>
      <c r="AP26" s="34"/>
      <c r="AQ26" s="34">
        <f t="shared" si="12"/>
        <v>188963</v>
      </c>
      <c r="AR26" s="36" t="s">
        <v>47</v>
      </c>
      <c r="AS26" s="35">
        <f t="shared" si="13"/>
        <v>188963</v>
      </c>
      <c r="AT26" s="33">
        <v>142700</v>
      </c>
      <c r="AU26" s="34">
        <v>199350</v>
      </c>
      <c r="AV26" s="34"/>
      <c r="AW26" s="34">
        <f t="shared" si="14"/>
        <v>156863</v>
      </c>
      <c r="AX26" s="34">
        <v>100771.89107848842</v>
      </c>
      <c r="AY26" s="35">
        <f t="shared" si="15"/>
        <v>128817</v>
      </c>
    </row>
    <row r="27" spans="2:51" s="37" customFormat="1">
      <c r="B27" s="31">
        <v>23</v>
      </c>
      <c r="C27" s="32" t="s">
        <v>66</v>
      </c>
      <c r="D27" s="33">
        <v>123200</v>
      </c>
      <c r="E27" s="34">
        <v>200816</v>
      </c>
      <c r="F27" s="34"/>
      <c r="G27" s="34">
        <f t="shared" si="0"/>
        <v>142604</v>
      </c>
      <c r="H27" s="34">
        <v>94211.830747789529</v>
      </c>
      <c r="I27" s="35">
        <f t="shared" si="1"/>
        <v>118408</v>
      </c>
      <c r="J27" s="33">
        <v>138000</v>
      </c>
      <c r="K27" s="34">
        <v>200816</v>
      </c>
      <c r="L27" s="34"/>
      <c r="M27" s="34">
        <f t="shared" si="2"/>
        <v>153704</v>
      </c>
      <c r="N27" s="34">
        <v>137794.47403316415</v>
      </c>
      <c r="O27" s="35">
        <f t="shared" si="3"/>
        <v>145749</v>
      </c>
      <c r="P27" s="38" t="s">
        <v>47</v>
      </c>
      <c r="Q27" s="36" t="s">
        <v>47</v>
      </c>
      <c r="R27" s="36" t="s">
        <v>47</v>
      </c>
      <c r="S27" s="36" t="s">
        <v>47</v>
      </c>
      <c r="T27" s="36" t="s">
        <v>47</v>
      </c>
      <c r="U27" s="39" t="s">
        <v>47</v>
      </c>
      <c r="V27" s="38" t="s">
        <v>47</v>
      </c>
      <c r="W27" s="36" t="s">
        <v>47</v>
      </c>
      <c r="X27" s="36" t="s">
        <v>47</v>
      </c>
      <c r="Y27" s="36" t="s">
        <v>47</v>
      </c>
      <c r="Z27" s="36" t="s">
        <v>47</v>
      </c>
      <c r="AA27" s="39" t="s">
        <v>47</v>
      </c>
      <c r="AB27" s="33">
        <v>147900</v>
      </c>
      <c r="AC27" s="34">
        <v>200816</v>
      </c>
      <c r="AD27" s="34"/>
      <c r="AE27" s="34">
        <f t="shared" si="8"/>
        <v>161129</v>
      </c>
      <c r="AF27" s="34">
        <v>132991.8988606644</v>
      </c>
      <c r="AG27" s="35">
        <f t="shared" si="9"/>
        <v>147060</v>
      </c>
      <c r="AH27" s="38" t="s">
        <v>47</v>
      </c>
      <c r="AI27" s="36" t="s">
        <v>47</v>
      </c>
      <c r="AJ27" s="36" t="s">
        <v>47</v>
      </c>
      <c r="AK27" s="36" t="s">
        <v>47</v>
      </c>
      <c r="AL27" s="36" t="s">
        <v>47</v>
      </c>
      <c r="AM27" s="39" t="s">
        <v>47</v>
      </c>
      <c r="AN27" s="33">
        <v>160200</v>
      </c>
      <c r="AO27" s="34">
        <v>200816</v>
      </c>
      <c r="AP27" s="34"/>
      <c r="AQ27" s="34">
        <f t="shared" si="12"/>
        <v>170354</v>
      </c>
      <c r="AR27" s="36" t="s">
        <v>47</v>
      </c>
      <c r="AS27" s="35">
        <f t="shared" si="13"/>
        <v>170354</v>
      </c>
      <c r="AT27" s="33">
        <v>123200</v>
      </c>
      <c r="AU27" s="34">
        <v>200816</v>
      </c>
      <c r="AV27" s="34"/>
      <c r="AW27" s="34">
        <f t="shared" si="14"/>
        <v>142604</v>
      </c>
      <c r="AX27" s="34">
        <v>103862.64083945932</v>
      </c>
      <c r="AY27" s="35">
        <f t="shared" si="15"/>
        <v>123233</v>
      </c>
    </row>
    <row r="28" spans="2:51" s="37" customFormat="1" ht="38.25">
      <c r="B28" s="31">
        <v>24</v>
      </c>
      <c r="C28" s="32" t="s">
        <v>67</v>
      </c>
      <c r="D28" s="33">
        <v>246400</v>
      </c>
      <c r="E28" s="34">
        <v>320000</v>
      </c>
      <c r="F28" s="34"/>
      <c r="G28" s="34">
        <f t="shared" si="0"/>
        <v>264800</v>
      </c>
      <c r="H28" s="34">
        <v>67904.345070806841</v>
      </c>
      <c r="I28" s="35">
        <f t="shared" si="1"/>
        <v>166352</v>
      </c>
      <c r="J28" s="33">
        <v>276000</v>
      </c>
      <c r="K28" s="34">
        <v>320000</v>
      </c>
      <c r="L28" s="34"/>
      <c r="M28" s="34">
        <f t="shared" si="2"/>
        <v>287000</v>
      </c>
      <c r="N28" s="34">
        <v>85192.785514593779</v>
      </c>
      <c r="O28" s="35">
        <f t="shared" si="3"/>
        <v>186096</v>
      </c>
      <c r="P28" s="38" t="s">
        <v>47</v>
      </c>
      <c r="Q28" s="36" t="s">
        <v>47</v>
      </c>
      <c r="R28" s="36" t="s">
        <v>47</v>
      </c>
      <c r="S28" s="36" t="s">
        <v>47</v>
      </c>
      <c r="T28" s="36" t="s">
        <v>47</v>
      </c>
      <c r="U28" s="39" t="s">
        <v>47</v>
      </c>
      <c r="V28" s="38" t="s">
        <v>47</v>
      </c>
      <c r="W28" s="36" t="s">
        <v>47</v>
      </c>
      <c r="X28" s="36" t="s">
        <v>47</v>
      </c>
      <c r="Y28" s="36" t="s">
        <v>47</v>
      </c>
      <c r="Z28" s="36" t="s">
        <v>47</v>
      </c>
      <c r="AA28" s="39" t="s">
        <v>47</v>
      </c>
      <c r="AB28" s="33">
        <v>295700</v>
      </c>
      <c r="AC28" s="34">
        <v>320000</v>
      </c>
      <c r="AD28" s="34"/>
      <c r="AE28" s="34">
        <f t="shared" si="8"/>
        <v>301775</v>
      </c>
      <c r="AF28" s="34">
        <v>93267.089080321108</v>
      </c>
      <c r="AG28" s="35">
        <f t="shared" si="9"/>
        <v>197521</v>
      </c>
      <c r="AH28" s="38" t="s">
        <v>47</v>
      </c>
      <c r="AI28" s="36" t="s">
        <v>47</v>
      </c>
      <c r="AJ28" s="36" t="s">
        <v>47</v>
      </c>
      <c r="AK28" s="36" t="s">
        <v>47</v>
      </c>
      <c r="AL28" s="36" t="s">
        <v>47</v>
      </c>
      <c r="AM28" s="39" t="s">
        <v>47</v>
      </c>
      <c r="AN28" s="33">
        <v>320400</v>
      </c>
      <c r="AO28" s="34">
        <v>320000</v>
      </c>
      <c r="AP28" s="34"/>
      <c r="AQ28" s="34">
        <f t="shared" si="12"/>
        <v>320100</v>
      </c>
      <c r="AR28" s="36" t="s">
        <v>47</v>
      </c>
      <c r="AS28" s="35">
        <f t="shared" si="13"/>
        <v>320100</v>
      </c>
      <c r="AT28" s="33">
        <v>246400</v>
      </c>
      <c r="AU28" s="34">
        <v>320000</v>
      </c>
      <c r="AV28" s="34"/>
      <c r="AW28" s="34">
        <f t="shared" si="14"/>
        <v>264800</v>
      </c>
      <c r="AX28" s="34">
        <v>76905.956582546671</v>
      </c>
      <c r="AY28" s="35">
        <f t="shared" si="15"/>
        <v>170853</v>
      </c>
    </row>
    <row r="29" spans="2:51" s="37" customFormat="1" ht="38.25">
      <c r="B29" s="31">
        <v>25</v>
      </c>
      <c r="C29" s="32" t="s">
        <v>68</v>
      </c>
      <c r="D29" s="33">
        <v>214000</v>
      </c>
      <c r="E29" s="34">
        <v>430000</v>
      </c>
      <c r="F29" s="34"/>
      <c r="G29" s="34">
        <f t="shared" si="0"/>
        <v>268000</v>
      </c>
      <c r="H29" s="34">
        <v>98575.242175042542</v>
      </c>
      <c r="I29" s="35">
        <f t="shared" si="1"/>
        <v>183288</v>
      </c>
      <c r="J29" s="33">
        <v>239700</v>
      </c>
      <c r="K29" s="34">
        <v>430000</v>
      </c>
      <c r="L29" s="34"/>
      <c r="M29" s="34">
        <f t="shared" si="2"/>
        <v>287275</v>
      </c>
      <c r="N29" s="34">
        <v>113516.77163997783</v>
      </c>
      <c r="O29" s="35">
        <f t="shared" si="3"/>
        <v>200396</v>
      </c>
      <c r="P29" s="38" t="s">
        <v>47</v>
      </c>
      <c r="Q29" s="36" t="s">
        <v>47</v>
      </c>
      <c r="R29" s="36" t="s">
        <v>47</v>
      </c>
      <c r="S29" s="36" t="s">
        <v>47</v>
      </c>
      <c r="T29" s="36" t="s">
        <v>47</v>
      </c>
      <c r="U29" s="39" t="s">
        <v>47</v>
      </c>
      <c r="V29" s="38" t="s">
        <v>47</v>
      </c>
      <c r="W29" s="36" t="s">
        <v>47</v>
      </c>
      <c r="X29" s="36" t="s">
        <v>47</v>
      </c>
      <c r="Y29" s="36" t="s">
        <v>47</v>
      </c>
      <c r="Z29" s="36" t="s">
        <v>47</v>
      </c>
      <c r="AA29" s="39" t="s">
        <v>47</v>
      </c>
      <c r="AB29" s="33">
        <v>256800</v>
      </c>
      <c r="AC29" s="34">
        <v>430000</v>
      </c>
      <c r="AD29" s="34"/>
      <c r="AE29" s="34">
        <f t="shared" si="8"/>
        <v>300100</v>
      </c>
      <c r="AF29" s="34">
        <v>132531.15050790081</v>
      </c>
      <c r="AG29" s="35">
        <f t="shared" si="9"/>
        <v>216316</v>
      </c>
      <c r="AH29" s="38" t="s">
        <v>47</v>
      </c>
      <c r="AI29" s="36" t="s">
        <v>47</v>
      </c>
      <c r="AJ29" s="36" t="s">
        <v>47</v>
      </c>
      <c r="AK29" s="36" t="s">
        <v>47</v>
      </c>
      <c r="AL29" s="36" t="s">
        <v>47</v>
      </c>
      <c r="AM29" s="39" t="s">
        <v>47</v>
      </c>
      <c r="AN29" s="33">
        <v>278200</v>
      </c>
      <c r="AO29" s="34">
        <v>430000</v>
      </c>
      <c r="AP29" s="34"/>
      <c r="AQ29" s="34">
        <f t="shared" si="12"/>
        <v>316150</v>
      </c>
      <c r="AR29" s="36" t="s">
        <v>47</v>
      </c>
      <c r="AS29" s="35">
        <f t="shared" si="13"/>
        <v>316150</v>
      </c>
      <c r="AT29" s="33">
        <v>214000</v>
      </c>
      <c r="AU29" s="34">
        <v>430000</v>
      </c>
      <c r="AV29" s="34"/>
      <c r="AW29" s="34">
        <f t="shared" si="14"/>
        <v>268000</v>
      </c>
      <c r="AX29" s="34">
        <v>110395.30532215603</v>
      </c>
      <c r="AY29" s="35">
        <f t="shared" si="15"/>
        <v>189198</v>
      </c>
    </row>
    <row r="30" spans="2:51" s="37" customFormat="1" ht="38.25">
      <c r="B30" s="31">
        <v>26</v>
      </c>
      <c r="C30" s="32" t="s">
        <v>69</v>
      </c>
      <c r="D30" s="33">
        <v>363200</v>
      </c>
      <c r="E30" s="34">
        <v>730000</v>
      </c>
      <c r="F30" s="34"/>
      <c r="G30" s="34">
        <f t="shared" si="0"/>
        <v>454900</v>
      </c>
      <c r="H30" s="34">
        <v>112469.91817541046</v>
      </c>
      <c r="I30" s="35">
        <f t="shared" si="1"/>
        <v>283685</v>
      </c>
      <c r="J30" s="33">
        <v>406800</v>
      </c>
      <c r="K30" s="34">
        <v>730000</v>
      </c>
      <c r="L30" s="34"/>
      <c r="M30" s="34">
        <f t="shared" si="2"/>
        <v>487600</v>
      </c>
      <c r="N30" s="34">
        <v>131697.65258686541</v>
      </c>
      <c r="O30" s="35">
        <f t="shared" si="3"/>
        <v>309649</v>
      </c>
      <c r="P30" s="38" t="s">
        <v>47</v>
      </c>
      <c r="Q30" s="36" t="s">
        <v>47</v>
      </c>
      <c r="R30" s="36" t="s">
        <v>47</v>
      </c>
      <c r="S30" s="36" t="s">
        <v>47</v>
      </c>
      <c r="T30" s="36" t="s">
        <v>47</v>
      </c>
      <c r="U30" s="39" t="s">
        <v>47</v>
      </c>
      <c r="V30" s="38" t="s">
        <v>47</v>
      </c>
      <c r="W30" s="36" t="s">
        <v>47</v>
      </c>
      <c r="X30" s="36" t="s">
        <v>47</v>
      </c>
      <c r="Y30" s="36" t="s">
        <v>47</v>
      </c>
      <c r="Z30" s="36" t="s">
        <v>47</v>
      </c>
      <c r="AA30" s="39" t="s">
        <v>47</v>
      </c>
      <c r="AB30" s="33">
        <v>435800</v>
      </c>
      <c r="AC30" s="34">
        <v>730000</v>
      </c>
      <c r="AD30" s="34"/>
      <c r="AE30" s="34">
        <f t="shared" si="8"/>
        <v>509350</v>
      </c>
      <c r="AF30" s="34">
        <v>139014.00435786636</v>
      </c>
      <c r="AG30" s="35">
        <f t="shared" si="9"/>
        <v>324182</v>
      </c>
      <c r="AH30" s="38" t="s">
        <v>47</v>
      </c>
      <c r="AI30" s="36" t="s">
        <v>47</v>
      </c>
      <c r="AJ30" s="36" t="s">
        <v>47</v>
      </c>
      <c r="AK30" s="36" t="s">
        <v>47</v>
      </c>
      <c r="AL30" s="36" t="s">
        <v>47</v>
      </c>
      <c r="AM30" s="39" t="s">
        <v>47</v>
      </c>
      <c r="AN30" s="33">
        <v>472100</v>
      </c>
      <c r="AO30" s="34">
        <v>730000</v>
      </c>
      <c r="AP30" s="34"/>
      <c r="AQ30" s="34">
        <f t="shared" si="12"/>
        <v>536575</v>
      </c>
      <c r="AR30" s="36" t="s">
        <v>47</v>
      </c>
      <c r="AS30" s="35">
        <f t="shared" si="13"/>
        <v>536575</v>
      </c>
      <c r="AT30" s="33">
        <v>363200</v>
      </c>
      <c r="AU30" s="34">
        <v>730000</v>
      </c>
      <c r="AV30" s="34"/>
      <c r="AW30" s="34">
        <f t="shared" si="14"/>
        <v>454900</v>
      </c>
      <c r="AX30" s="34">
        <v>122967.50902351062</v>
      </c>
      <c r="AY30" s="35">
        <f t="shared" si="15"/>
        <v>288934</v>
      </c>
    </row>
    <row r="31" spans="2:51" s="37" customFormat="1">
      <c r="B31" s="31">
        <v>27</v>
      </c>
      <c r="C31" s="32" t="s">
        <v>70</v>
      </c>
      <c r="D31" s="40">
        <v>123200</v>
      </c>
      <c r="E31" s="41">
        <v>250000</v>
      </c>
      <c r="F31" s="41"/>
      <c r="G31" s="41">
        <f t="shared" si="0"/>
        <v>154900</v>
      </c>
      <c r="H31" s="41"/>
      <c r="I31" s="42">
        <f t="shared" si="1"/>
        <v>154900</v>
      </c>
      <c r="J31" s="40">
        <v>138000</v>
      </c>
      <c r="K31" s="41">
        <v>250000</v>
      </c>
      <c r="L31" s="41"/>
      <c r="M31" s="41">
        <f t="shared" si="2"/>
        <v>166000</v>
      </c>
      <c r="N31" s="41">
        <v>0</v>
      </c>
      <c r="O31" s="42">
        <f t="shared" si="3"/>
        <v>83000</v>
      </c>
      <c r="P31" s="43" t="s">
        <v>47</v>
      </c>
      <c r="Q31" s="44" t="s">
        <v>47</v>
      </c>
      <c r="R31" s="44" t="s">
        <v>47</v>
      </c>
      <c r="S31" s="44" t="s">
        <v>47</v>
      </c>
      <c r="T31" s="44" t="s">
        <v>47</v>
      </c>
      <c r="U31" s="45" t="s">
        <v>47</v>
      </c>
      <c r="V31" s="43" t="s">
        <v>47</v>
      </c>
      <c r="W31" s="44" t="s">
        <v>47</v>
      </c>
      <c r="X31" s="44" t="s">
        <v>47</v>
      </c>
      <c r="Y31" s="44" t="s">
        <v>47</v>
      </c>
      <c r="Z31" s="44" t="s">
        <v>47</v>
      </c>
      <c r="AA31" s="45" t="s">
        <v>47</v>
      </c>
      <c r="AB31" s="40">
        <v>147900</v>
      </c>
      <c r="AC31" s="41">
        <v>250000</v>
      </c>
      <c r="AD31" s="41"/>
      <c r="AE31" s="41">
        <f t="shared" si="8"/>
        <v>173425</v>
      </c>
      <c r="AF31" s="41"/>
      <c r="AG31" s="42">
        <f t="shared" si="9"/>
        <v>173425</v>
      </c>
      <c r="AH31" s="43" t="s">
        <v>47</v>
      </c>
      <c r="AI31" s="44" t="s">
        <v>47</v>
      </c>
      <c r="AJ31" s="44" t="s">
        <v>47</v>
      </c>
      <c r="AK31" s="44" t="s">
        <v>47</v>
      </c>
      <c r="AL31" s="44" t="s">
        <v>47</v>
      </c>
      <c r="AM31" s="45" t="s">
        <v>47</v>
      </c>
      <c r="AN31" s="40">
        <v>160200</v>
      </c>
      <c r="AO31" s="41">
        <v>250000</v>
      </c>
      <c r="AP31" s="41"/>
      <c r="AQ31" s="41">
        <f t="shared" si="12"/>
        <v>182650</v>
      </c>
      <c r="AR31" s="41"/>
      <c r="AS31" s="42">
        <f t="shared" si="13"/>
        <v>182650</v>
      </c>
      <c r="AT31" s="40">
        <v>123200</v>
      </c>
      <c r="AU31" s="41">
        <v>250000</v>
      </c>
      <c r="AV31" s="41"/>
      <c r="AW31" s="41">
        <f t="shared" si="14"/>
        <v>154900</v>
      </c>
      <c r="AX31" s="41"/>
      <c r="AY31" s="42">
        <f t="shared" si="15"/>
        <v>154900</v>
      </c>
    </row>
    <row r="32" spans="2:51" s="46" customFormat="1">
      <c r="B32" s="50"/>
      <c r="C32" s="51" t="s">
        <v>31</v>
      </c>
      <c r="D32" s="52">
        <f t="shared" ref="D32:AY32" si="40">SUM(D5:D31)</f>
        <v>9857900</v>
      </c>
      <c r="E32" s="52">
        <f t="shared" si="40"/>
        <v>12365076</v>
      </c>
      <c r="F32" s="52">
        <f t="shared" si="40"/>
        <v>0</v>
      </c>
      <c r="G32" s="52">
        <f t="shared" si="40"/>
        <v>10196173</v>
      </c>
      <c r="H32" s="52">
        <f t="shared" si="40"/>
        <v>5449531.8588682059</v>
      </c>
      <c r="I32" s="52">
        <f t="shared" si="40"/>
        <v>7900303</v>
      </c>
      <c r="J32" s="52">
        <f t="shared" si="40"/>
        <v>11040700</v>
      </c>
      <c r="K32" s="52">
        <f t="shared" si="40"/>
        <v>12365076</v>
      </c>
      <c r="L32" s="52">
        <f t="shared" si="40"/>
        <v>0</v>
      </c>
      <c r="M32" s="52">
        <f t="shared" si="40"/>
        <v>10849773</v>
      </c>
      <c r="N32" s="52">
        <f t="shared" si="40"/>
        <v>6274139.4121382916</v>
      </c>
      <c r="O32" s="52">
        <f t="shared" si="40"/>
        <v>8561954</v>
      </c>
      <c r="P32" s="52">
        <f t="shared" si="40"/>
        <v>4371900</v>
      </c>
      <c r="Q32" s="52">
        <f t="shared" si="40"/>
        <v>4967946</v>
      </c>
      <c r="R32" s="52">
        <f t="shared" si="40"/>
        <v>0</v>
      </c>
      <c r="S32" s="52">
        <f t="shared" si="40"/>
        <v>4331634</v>
      </c>
      <c r="T32" s="52">
        <f t="shared" si="40"/>
        <v>2810419.4633014598</v>
      </c>
      <c r="U32" s="52">
        <f t="shared" si="40"/>
        <v>3571027</v>
      </c>
      <c r="V32" s="52">
        <f t="shared" si="40"/>
        <v>4371900</v>
      </c>
      <c r="W32" s="52">
        <f t="shared" si="40"/>
        <v>4967946</v>
      </c>
      <c r="X32" s="52">
        <f t="shared" si="40"/>
        <v>0</v>
      </c>
      <c r="Y32" s="52">
        <f t="shared" si="40"/>
        <v>4331634</v>
      </c>
      <c r="Z32" s="52">
        <f t="shared" si="40"/>
        <v>3070545.8419300546</v>
      </c>
      <c r="AA32" s="52">
        <f t="shared" si="40"/>
        <v>3701089</v>
      </c>
      <c r="AB32" s="52">
        <f t="shared" si="40"/>
        <v>11829600</v>
      </c>
      <c r="AC32" s="52">
        <f t="shared" si="40"/>
        <v>12365076</v>
      </c>
      <c r="AD32" s="52">
        <f t="shared" si="40"/>
        <v>0</v>
      </c>
      <c r="AE32" s="52">
        <f t="shared" si="40"/>
        <v>11283748</v>
      </c>
      <c r="AF32" s="52">
        <f t="shared" si="40"/>
        <v>7125554.0102227945</v>
      </c>
      <c r="AG32" s="52">
        <f t="shared" si="40"/>
        <v>9291360</v>
      </c>
      <c r="AH32" s="52">
        <f t="shared" si="40"/>
        <v>4663100</v>
      </c>
      <c r="AI32" s="52">
        <f t="shared" si="40"/>
        <v>4967946</v>
      </c>
      <c r="AJ32" s="52">
        <f t="shared" si="40"/>
        <v>0</v>
      </c>
      <c r="AK32" s="52">
        <f t="shared" si="40"/>
        <v>4489234</v>
      </c>
      <c r="AL32" s="52">
        <f t="shared" si="40"/>
        <v>3244087.9542642785</v>
      </c>
      <c r="AM32" s="52">
        <f t="shared" si="40"/>
        <v>3866662</v>
      </c>
      <c r="AN32" s="52">
        <f t="shared" si="40"/>
        <v>12815300</v>
      </c>
      <c r="AO32" s="52">
        <f t="shared" si="40"/>
        <v>12365076</v>
      </c>
      <c r="AP32" s="52">
        <f t="shared" si="40"/>
        <v>0</v>
      </c>
      <c r="AQ32" s="52">
        <f t="shared" si="40"/>
        <v>11784672</v>
      </c>
      <c r="AR32" s="52">
        <f t="shared" si="40"/>
        <v>4594345.2468479807</v>
      </c>
      <c r="AS32" s="52">
        <f t="shared" si="40"/>
        <v>11648952</v>
      </c>
      <c r="AT32" s="52">
        <f t="shared" si="40"/>
        <v>9857900</v>
      </c>
      <c r="AU32" s="52">
        <f t="shared" si="40"/>
        <v>12365076</v>
      </c>
      <c r="AV32" s="52">
        <f t="shared" si="40"/>
        <v>0</v>
      </c>
      <c r="AW32" s="52">
        <f t="shared" si="40"/>
        <v>10196173</v>
      </c>
      <c r="AX32" s="52">
        <f t="shared" si="40"/>
        <v>5774136.7525293659</v>
      </c>
      <c r="AY32" s="52">
        <f t="shared" si="40"/>
        <v>8062606</v>
      </c>
    </row>
    <row r="34" spans="3:46">
      <c r="C34" s="55" t="s">
        <v>31</v>
      </c>
      <c r="D34" s="54">
        <f t="shared" ref="D34:I34" si="41">+D32+J32+P32+V32+AB32+AH32+AN32+AT32</f>
        <v>68808300</v>
      </c>
      <c r="E34" s="54">
        <f t="shared" si="41"/>
        <v>76729218</v>
      </c>
      <c r="F34" s="54">
        <f t="shared" si="41"/>
        <v>0</v>
      </c>
      <c r="G34" s="54">
        <f t="shared" si="41"/>
        <v>67463041</v>
      </c>
      <c r="H34" s="54">
        <f t="shared" si="41"/>
        <v>38342760.54010243</v>
      </c>
      <c r="I34" s="54">
        <f t="shared" si="41"/>
        <v>56603953</v>
      </c>
    </row>
    <row r="35" spans="3:46"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</row>
  </sheetData>
  <sheetProtection algorithmName="SHA-512" hashValue="uBVENQVVuYLcU1XZe5oNqolM8iKSxK0jCczxH4IgeLxS579S9qZHxK2zAj/XlbK/0v/eKPDcPzNyrswStOkuoQ==" saltValue="RCTAodEUbOXI9toPLM5yUQ==" spinCount="100000" sheet="1" formatCells="0" formatColumns="0" formatRows="0" insertColumns="0" insertRows="0" insertHyperlinks="0" deleteColumns="0" deleteRows="0" sort="0" autoFilter="0" pivotTables="0"/>
  <autoFilter ref="B4:BX32" xr:uid="{00000000-0009-0000-0000-000001000000}"/>
  <mergeCells count="2">
    <mergeCell ref="B2:C2"/>
    <mergeCell ref="B3:C3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X99"/>
  <sheetViews>
    <sheetView zoomScaleNormal="100" workbookViewId="0">
      <selection activeCell="N14" sqref="N14"/>
    </sheetView>
  </sheetViews>
  <sheetFormatPr baseColWidth="10" defaultColWidth="11" defaultRowHeight="12.75"/>
  <cols>
    <col min="1" max="1" width="11" style="48"/>
    <col min="2" max="2" width="5.85546875" style="48" customWidth="1"/>
    <col min="3" max="3" width="46.28515625" style="66" customWidth="1"/>
    <col min="4" max="4" width="12.5703125" style="48" customWidth="1"/>
    <col min="5" max="5" width="15.140625" style="48" customWidth="1"/>
    <col min="6" max="6" width="13.42578125" style="48" customWidth="1"/>
    <col min="7" max="8" width="0" style="48" hidden="1" customWidth="1"/>
    <col min="9" max="9" width="16.28515625" style="48" hidden="1" customWidth="1"/>
    <col min="10" max="11" width="13.85546875" style="48" hidden="1" customWidth="1"/>
    <col min="12" max="12" width="0" style="48" hidden="1" customWidth="1"/>
    <col min="13" max="13" width="13.85546875" style="48" hidden="1" customWidth="1"/>
    <col min="14" max="14" width="13.85546875" style="47" bestFit="1" customWidth="1"/>
    <col min="15" max="15" width="0" style="48" hidden="1" customWidth="1"/>
    <col min="16" max="16" width="16.28515625" style="48" hidden="1" customWidth="1"/>
    <col min="17" max="18" width="13.85546875" style="48" hidden="1" customWidth="1"/>
    <col min="19" max="19" width="0" style="48" hidden="1" customWidth="1"/>
    <col min="20" max="20" width="14.85546875" style="48" customWidth="1"/>
    <col min="21" max="16384" width="11" style="48"/>
  </cols>
  <sheetData>
    <row r="2" spans="1:154">
      <c r="B2" s="84" t="s">
        <v>1</v>
      </c>
      <c r="C2" s="84"/>
      <c r="D2" s="84"/>
    </row>
    <row r="3" spans="1:154" ht="38.25">
      <c r="B3" s="102" t="s">
        <v>71</v>
      </c>
      <c r="C3" s="102"/>
      <c r="D3" s="102"/>
      <c r="E3" s="56" t="s">
        <v>3</v>
      </c>
      <c r="F3" s="56" t="s">
        <v>4</v>
      </c>
      <c r="G3" s="56" t="s">
        <v>5</v>
      </c>
      <c r="H3" s="8"/>
      <c r="I3" s="57" t="s">
        <v>6</v>
      </c>
      <c r="J3" s="57" t="s">
        <v>7</v>
      </c>
      <c r="K3" s="57" t="s">
        <v>8</v>
      </c>
      <c r="L3" s="8"/>
      <c r="M3" s="56" t="s">
        <v>9</v>
      </c>
      <c r="N3" s="56" t="s">
        <v>10</v>
      </c>
      <c r="O3" s="8"/>
      <c r="P3" s="57" t="s">
        <v>6</v>
      </c>
      <c r="Q3" s="57" t="s">
        <v>7</v>
      </c>
      <c r="R3" s="57" t="s">
        <v>8</v>
      </c>
      <c r="S3" s="8"/>
      <c r="T3" s="58" t="s">
        <v>11</v>
      </c>
    </row>
    <row r="4" spans="1:154" ht="51">
      <c r="B4" s="12" t="s">
        <v>12</v>
      </c>
      <c r="C4" s="12" t="s">
        <v>13</v>
      </c>
      <c r="D4" s="12" t="s">
        <v>72</v>
      </c>
      <c r="E4" s="59" t="s">
        <v>73</v>
      </c>
      <c r="F4" s="59" t="s">
        <v>73</v>
      </c>
      <c r="G4" s="59" t="s">
        <v>73</v>
      </c>
      <c r="H4" s="8"/>
      <c r="I4" s="59" t="s">
        <v>73</v>
      </c>
      <c r="J4" s="59" t="s">
        <v>73</v>
      </c>
      <c r="K4" s="59" t="s">
        <v>73</v>
      </c>
      <c r="L4" s="8"/>
      <c r="M4" s="59" t="s">
        <v>73</v>
      </c>
      <c r="N4" s="59" t="s">
        <v>73</v>
      </c>
      <c r="O4" s="8"/>
      <c r="P4" s="59" t="s">
        <v>73</v>
      </c>
      <c r="Q4" s="59" t="s">
        <v>73</v>
      </c>
      <c r="R4" s="59" t="s">
        <v>73</v>
      </c>
      <c r="S4" s="8"/>
      <c r="T4" s="59" t="s">
        <v>73</v>
      </c>
    </row>
    <row r="5" spans="1:154" s="47" customFormat="1">
      <c r="B5" s="60">
        <v>1</v>
      </c>
      <c r="C5" s="61" t="s">
        <v>74</v>
      </c>
      <c r="D5" s="60" t="s">
        <v>75</v>
      </c>
      <c r="E5" s="62">
        <v>36300</v>
      </c>
      <c r="F5" s="62">
        <v>37474</v>
      </c>
      <c r="G5" s="62"/>
      <c r="I5" s="63">
        <f>+MIN(E5:G5)</f>
        <v>36300</v>
      </c>
      <c r="J5" s="64">
        <f>+ROUND(AVERAGE(E5:G5),0)</f>
        <v>36887</v>
      </c>
      <c r="K5" s="63">
        <f>+ROUND(AVERAGE(I5:J5),0)</f>
        <v>36594</v>
      </c>
      <c r="M5" s="62">
        <f>+K5</f>
        <v>36594</v>
      </c>
      <c r="N5" s="62">
        <v>10785.774935202375</v>
      </c>
      <c r="P5" s="63">
        <f>+MIN(M5:N5)</f>
        <v>10785.774935202375</v>
      </c>
      <c r="Q5" s="63">
        <f>+ROUND(AVERAGE(M5:N5),0)</f>
        <v>23690</v>
      </c>
      <c r="R5" s="63">
        <f>+ROUND(AVERAGE(P5:Q5),0)</f>
        <v>17238</v>
      </c>
      <c r="S5" s="8"/>
      <c r="T5" s="14">
        <f>+Q5</f>
        <v>23690</v>
      </c>
    </row>
    <row r="6" spans="1:154" s="47" customFormat="1">
      <c r="B6" s="60">
        <v>2</v>
      </c>
      <c r="C6" s="61" t="s">
        <v>76</v>
      </c>
      <c r="D6" s="60" t="s">
        <v>75</v>
      </c>
      <c r="E6" s="62">
        <v>41500</v>
      </c>
      <c r="F6" s="62">
        <v>36021</v>
      </c>
      <c r="G6" s="62"/>
      <c r="I6" s="63">
        <f t="shared" ref="I6:I69" si="0">+MIN(E6:G6)</f>
        <v>36021</v>
      </c>
      <c r="J6" s="64">
        <f t="shared" ref="J6:J69" si="1">+ROUND(AVERAGE(E6:G6),0)</f>
        <v>38761</v>
      </c>
      <c r="K6" s="63">
        <f t="shared" ref="K6:K69" si="2">+ROUND(AVERAGE(I6:J6),0)</f>
        <v>37391</v>
      </c>
      <c r="M6" s="62">
        <f t="shared" ref="M6:M69" si="3">+K6</f>
        <v>37391</v>
      </c>
      <c r="N6" s="62">
        <v>12425.866408682543</v>
      </c>
      <c r="P6" s="63">
        <f t="shared" ref="P6:P69" si="4">+MIN(M6:N6)</f>
        <v>12425.866408682543</v>
      </c>
      <c r="Q6" s="63">
        <f t="shared" ref="Q6:Q69" si="5">+ROUND(AVERAGE(M6:N6),0)</f>
        <v>24908</v>
      </c>
      <c r="R6" s="63">
        <f t="shared" ref="R6:R69" si="6">+ROUND(AVERAGE(P6:Q6),0)</f>
        <v>18667</v>
      </c>
      <c r="S6" s="8"/>
      <c r="T6" s="14">
        <f t="shared" ref="T6:T69" si="7">+Q6</f>
        <v>24908</v>
      </c>
    </row>
    <row r="7" spans="1:154" s="65" customFormat="1">
      <c r="A7" s="47"/>
      <c r="B7" s="60">
        <v>3</v>
      </c>
      <c r="C7" s="61" t="s">
        <v>77</v>
      </c>
      <c r="D7" s="60" t="s">
        <v>75</v>
      </c>
      <c r="E7" s="62">
        <v>49300</v>
      </c>
      <c r="F7" s="62">
        <v>37017</v>
      </c>
      <c r="G7" s="62"/>
      <c r="H7" s="47"/>
      <c r="I7" s="63">
        <f t="shared" si="0"/>
        <v>37017</v>
      </c>
      <c r="J7" s="64">
        <f t="shared" si="1"/>
        <v>43159</v>
      </c>
      <c r="K7" s="63">
        <f t="shared" si="2"/>
        <v>40088</v>
      </c>
      <c r="L7" s="47"/>
      <c r="M7" s="62">
        <f t="shared" si="3"/>
        <v>40088</v>
      </c>
      <c r="N7" s="62">
        <v>13215.515870605239</v>
      </c>
      <c r="O7" s="47"/>
      <c r="P7" s="63">
        <f t="shared" si="4"/>
        <v>13215.515870605239</v>
      </c>
      <c r="Q7" s="63">
        <f t="shared" si="5"/>
        <v>26652</v>
      </c>
      <c r="R7" s="63">
        <f t="shared" si="6"/>
        <v>19934</v>
      </c>
      <c r="S7" s="8"/>
      <c r="T7" s="14">
        <f t="shared" si="7"/>
        <v>26652</v>
      </c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</row>
    <row r="8" spans="1:154" s="65" customFormat="1">
      <c r="A8" s="47"/>
      <c r="B8" s="60">
        <v>4</v>
      </c>
      <c r="C8" s="61" t="s">
        <v>78</v>
      </c>
      <c r="D8" s="60" t="s">
        <v>75</v>
      </c>
      <c r="E8" s="62">
        <v>54500</v>
      </c>
      <c r="F8" s="62">
        <v>72030</v>
      </c>
      <c r="G8" s="62"/>
      <c r="H8" s="47"/>
      <c r="I8" s="63">
        <f t="shared" si="0"/>
        <v>54500</v>
      </c>
      <c r="J8" s="64">
        <f t="shared" si="1"/>
        <v>63265</v>
      </c>
      <c r="K8" s="63">
        <f t="shared" si="2"/>
        <v>58883</v>
      </c>
      <c r="L8" s="47"/>
      <c r="M8" s="62">
        <f t="shared" si="3"/>
        <v>58883</v>
      </c>
      <c r="N8" s="62">
        <v>21687.905503039055</v>
      </c>
      <c r="O8" s="47"/>
      <c r="P8" s="63">
        <f t="shared" si="4"/>
        <v>21687.905503039055</v>
      </c>
      <c r="Q8" s="63">
        <f t="shared" si="5"/>
        <v>40285</v>
      </c>
      <c r="R8" s="63">
        <f t="shared" si="6"/>
        <v>30986</v>
      </c>
      <c r="S8" s="8"/>
      <c r="T8" s="14">
        <f t="shared" si="7"/>
        <v>40285</v>
      </c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</row>
    <row r="9" spans="1:154" s="65" customFormat="1">
      <c r="A9" s="47"/>
      <c r="B9" s="60">
        <v>5</v>
      </c>
      <c r="C9" s="61" t="s">
        <v>79</v>
      </c>
      <c r="D9" s="60" t="s">
        <v>75</v>
      </c>
      <c r="E9" s="62">
        <v>57100</v>
      </c>
      <c r="F9" s="62">
        <v>74014</v>
      </c>
      <c r="G9" s="62"/>
      <c r="H9" s="47"/>
      <c r="I9" s="63">
        <f t="shared" si="0"/>
        <v>57100</v>
      </c>
      <c r="J9" s="64">
        <f t="shared" si="1"/>
        <v>65557</v>
      </c>
      <c r="K9" s="63">
        <f t="shared" si="2"/>
        <v>61329</v>
      </c>
      <c r="L9" s="47"/>
      <c r="M9" s="62">
        <f t="shared" si="3"/>
        <v>61329</v>
      </c>
      <c r="N9" s="62">
        <v>23892.779373126188</v>
      </c>
      <c r="O9" s="47"/>
      <c r="P9" s="63">
        <f t="shared" si="4"/>
        <v>23892.779373126188</v>
      </c>
      <c r="Q9" s="63">
        <f t="shared" si="5"/>
        <v>42611</v>
      </c>
      <c r="R9" s="63">
        <f t="shared" si="6"/>
        <v>33252</v>
      </c>
      <c r="S9" s="8"/>
      <c r="T9" s="14">
        <f t="shared" si="7"/>
        <v>42611</v>
      </c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</row>
    <row r="10" spans="1:154" s="65" customFormat="1">
      <c r="A10" s="47"/>
      <c r="B10" s="60">
        <v>6</v>
      </c>
      <c r="C10" s="61" t="s">
        <v>80</v>
      </c>
      <c r="D10" s="60" t="s">
        <v>75</v>
      </c>
      <c r="E10" s="62">
        <v>62300</v>
      </c>
      <c r="F10" s="62">
        <v>75693</v>
      </c>
      <c r="G10" s="62"/>
      <c r="H10" s="47"/>
      <c r="I10" s="63">
        <f t="shared" si="0"/>
        <v>62300</v>
      </c>
      <c r="J10" s="64">
        <f t="shared" si="1"/>
        <v>68997</v>
      </c>
      <c r="K10" s="63">
        <f t="shared" si="2"/>
        <v>65649</v>
      </c>
      <c r="L10" s="47"/>
      <c r="M10" s="62">
        <f t="shared" si="3"/>
        <v>65649</v>
      </c>
      <c r="N10" s="62">
        <v>25101.439849198257</v>
      </c>
      <c r="O10" s="47"/>
      <c r="P10" s="63">
        <f t="shared" si="4"/>
        <v>25101.439849198257</v>
      </c>
      <c r="Q10" s="63">
        <f t="shared" si="5"/>
        <v>45375</v>
      </c>
      <c r="R10" s="63">
        <f t="shared" si="6"/>
        <v>35238</v>
      </c>
      <c r="S10" s="8"/>
      <c r="T10" s="14">
        <f t="shared" si="7"/>
        <v>45375</v>
      </c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</row>
    <row r="11" spans="1:154" s="65" customFormat="1">
      <c r="A11" s="47"/>
      <c r="B11" s="60">
        <v>7</v>
      </c>
      <c r="C11" s="61" t="s">
        <v>81</v>
      </c>
      <c r="D11" s="60" t="s">
        <v>75</v>
      </c>
      <c r="E11" s="62">
        <v>64900</v>
      </c>
      <c r="F11" s="62">
        <v>77178</v>
      </c>
      <c r="G11" s="62"/>
      <c r="H11" s="47"/>
      <c r="I11" s="63">
        <f t="shared" si="0"/>
        <v>64900</v>
      </c>
      <c r="J11" s="64">
        <f t="shared" si="1"/>
        <v>71039</v>
      </c>
      <c r="K11" s="63">
        <f t="shared" si="2"/>
        <v>67970</v>
      </c>
      <c r="L11" s="47"/>
      <c r="M11" s="62">
        <f t="shared" si="3"/>
        <v>67970</v>
      </c>
      <c r="N11" s="62">
        <v>26459.140124374946</v>
      </c>
      <c r="O11" s="47"/>
      <c r="P11" s="63">
        <f t="shared" si="4"/>
        <v>26459.140124374946</v>
      </c>
      <c r="Q11" s="63">
        <f t="shared" si="5"/>
        <v>47215</v>
      </c>
      <c r="R11" s="63">
        <f t="shared" si="6"/>
        <v>36837</v>
      </c>
      <c r="S11" s="8"/>
      <c r="T11" s="14">
        <f t="shared" si="7"/>
        <v>47215</v>
      </c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  <c r="EU11" s="47"/>
      <c r="EV11" s="47"/>
      <c r="EW11" s="47"/>
      <c r="EX11" s="47"/>
    </row>
    <row r="12" spans="1:154" s="65" customFormat="1">
      <c r="A12" s="47"/>
      <c r="B12" s="60">
        <v>8</v>
      </c>
      <c r="C12" s="61" t="s">
        <v>82</v>
      </c>
      <c r="D12" s="60" t="s">
        <v>75</v>
      </c>
      <c r="E12" s="62">
        <v>72600</v>
      </c>
      <c r="F12" s="62">
        <v>80741</v>
      </c>
      <c r="G12" s="62"/>
      <c r="H12" s="47"/>
      <c r="I12" s="63">
        <f t="shared" si="0"/>
        <v>72600</v>
      </c>
      <c r="J12" s="64">
        <f t="shared" si="1"/>
        <v>76671</v>
      </c>
      <c r="K12" s="63">
        <f t="shared" si="2"/>
        <v>74636</v>
      </c>
      <c r="L12" s="47"/>
      <c r="M12" s="62">
        <f t="shared" si="3"/>
        <v>74636</v>
      </c>
      <c r="N12" s="62">
        <v>28737.22652735556</v>
      </c>
      <c r="O12" s="47"/>
      <c r="P12" s="63">
        <f t="shared" si="4"/>
        <v>28737.22652735556</v>
      </c>
      <c r="Q12" s="63">
        <f t="shared" si="5"/>
        <v>51687</v>
      </c>
      <c r="R12" s="63">
        <f t="shared" si="6"/>
        <v>40212</v>
      </c>
      <c r="S12" s="8"/>
      <c r="T12" s="14">
        <f t="shared" si="7"/>
        <v>51687</v>
      </c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  <c r="EU12" s="47"/>
      <c r="EV12" s="47"/>
      <c r="EW12" s="47"/>
      <c r="EX12" s="47"/>
    </row>
    <row r="13" spans="1:154" s="65" customFormat="1">
      <c r="A13" s="47"/>
      <c r="B13" s="60">
        <v>9</v>
      </c>
      <c r="C13" s="61" t="s">
        <v>83</v>
      </c>
      <c r="D13" s="60" t="s">
        <v>75</v>
      </c>
      <c r="E13" s="62">
        <v>36300</v>
      </c>
      <c r="F13" s="62">
        <v>35913</v>
      </c>
      <c r="G13" s="62"/>
      <c r="H13" s="47"/>
      <c r="I13" s="63">
        <f t="shared" si="0"/>
        <v>35913</v>
      </c>
      <c r="J13" s="64">
        <f t="shared" si="1"/>
        <v>36107</v>
      </c>
      <c r="K13" s="63">
        <f t="shared" si="2"/>
        <v>36010</v>
      </c>
      <c r="L13" s="47"/>
      <c r="M13" s="62">
        <f t="shared" si="3"/>
        <v>36010</v>
      </c>
      <c r="N13" s="62">
        <v>10754.398135390877</v>
      </c>
      <c r="O13" s="47"/>
      <c r="P13" s="63">
        <f t="shared" si="4"/>
        <v>10754.398135390877</v>
      </c>
      <c r="Q13" s="63">
        <f t="shared" si="5"/>
        <v>23382</v>
      </c>
      <c r="R13" s="63">
        <f t="shared" si="6"/>
        <v>17068</v>
      </c>
      <c r="S13" s="8"/>
      <c r="T13" s="14">
        <f t="shared" si="7"/>
        <v>23382</v>
      </c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  <c r="EU13" s="47"/>
      <c r="EV13" s="47"/>
      <c r="EW13" s="47"/>
      <c r="EX13" s="47"/>
    </row>
    <row r="14" spans="1:154" s="65" customFormat="1">
      <c r="A14" s="47"/>
      <c r="B14" s="60">
        <v>10</v>
      </c>
      <c r="C14" s="61" t="s">
        <v>84</v>
      </c>
      <c r="D14" s="60" t="s">
        <v>75</v>
      </c>
      <c r="E14" s="62">
        <v>70000</v>
      </c>
      <c r="F14" s="62">
        <v>89532</v>
      </c>
      <c r="G14" s="62"/>
      <c r="H14" s="47"/>
      <c r="I14" s="63">
        <f t="shared" si="0"/>
        <v>70000</v>
      </c>
      <c r="J14" s="64">
        <f t="shared" si="1"/>
        <v>79766</v>
      </c>
      <c r="K14" s="63">
        <f t="shared" si="2"/>
        <v>74883</v>
      </c>
      <c r="L14" s="47"/>
      <c r="M14" s="62">
        <f t="shared" si="3"/>
        <v>74883</v>
      </c>
      <c r="N14" s="62">
        <v>30715.27228213874</v>
      </c>
      <c r="O14" s="47"/>
      <c r="P14" s="63">
        <f t="shared" si="4"/>
        <v>30715.27228213874</v>
      </c>
      <c r="Q14" s="63">
        <f t="shared" si="5"/>
        <v>52799</v>
      </c>
      <c r="R14" s="63">
        <f t="shared" si="6"/>
        <v>41757</v>
      </c>
      <c r="S14" s="8"/>
      <c r="T14" s="14">
        <f t="shared" si="7"/>
        <v>52799</v>
      </c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</row>
    <row r="15" spans="1:154" s="65" customFormat="1">
      <c r="A15" s="47"/>
      <c r="B15" s="60">
        <v>11</v>
      </c>
      <c r="C15" s="61" t="s">
        <v>85</v>
      </c>
      <c r="D15" s="60" t="s">
        <v>75</v>
      </c>
      <c r="E15" s="62">
        <v>75200</v>
      </c>
      <c r="F15" s="62">
        <v>91080</v>
      </c>
      <c r="G15" s="62"/>
      <c r="H15" s="47"/>
      <c r="I15" s="63">
        <f t="shared" si="0"/>
        <v>75200</v>
      </c>
      <c r="J15" s="64">
        <f t="shared" si="1"/>
        <v>83140</v>
      </c>
      <c r="K15" s="63">
        <f t="shared" si="2"/>
        <v>79170</v>
      </c>
      <c r="L15" s="47"/>
      <c r="M15" s="62">
        <f t="shared" si="3"/>
        <v>79170</v>
      </c>
      <c r="N15" s="62">
        <v>31588.59321022543</v>
      </c>
      <c r="O15" s="47"/>
      <c r="P15" s="63">
        <f t="shared" si="4"/>
        <v>31588.59321022543</v>
      </c>
      <c r="Q15" s="63">
        <f t="shared" si="5"/>
        <v>55379</v>
      </c>
      <c r="R15" s="63">
        <f t="shared" si="6"/>
        <v>43484</v>
      </c>
      <c r="S15" s="8"/>
      <c r="T15" s="14">
        <f t="shared" si="7"/>
        <v>55379</v>
      </c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  <c r="EU15" s="47"/>
      <c r="EV15" s="47"/>
      <c r="EW15" s="47"/>
      <c r="EX15" s="47"/>
    </row>
    <row r="16" spans="1:154" s="65" customFormat="1">
      <c r="A16" s="47"/>
      <c r="B16" s="60">
        <v>12</v>
      </c>
      <c r="C16" s="61" t="s">
        <v>86</v>
      </c>
      <c r="D16" s="60" t="s">
        <v>75</v>
      </c>
      <c r="E16" s="62">
        <v>80400</v>
      </c>
      <c r="F16" s="62">
        <v>92587</v>
      </c>
      <c r="G16" s="62"/>
      <c r="H16" s="47"/>
      <c r="I16" s="63">
        <f t="shared" si="0"/>
        <v>80400</v>
      </c>
      <c r="J16" s="64">
        <f t="shared" si="1"/>
        <v>86494</v>
      </c>
      <c r="K16" s="63">
        <f t="shared" si="2"/>
        <v>83447</v>
      </c>
      <c r="L16" s="47"/>
      <c r="M16" s="62">
        <f t="shared" si="3"/>
        <v>83447</v>
      </c>
      <c r="N16" s="62">
        <v>32806.405252909193</v>
      </c>
      <c r="O16" s="47"/>
      <c r="P16" s="63">
        <f t="shared" si="4"/>
        <v>32806.405252909193</v>
      </c>
      <c r="Q16" s="63">
        <f t="shared" si="5"/>
        <v>58127</v>
      </c>
      <c r="R16" s="63">
        <f t="shared" si="6"/>
        <v>45467</v>
      </c>
      <c r="S16" s="8"/>
      <c r="T16" s="14">
        <f t="shared" si="7"/>
        <v>58127</v>
      </c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  <c r="EU16" s="47"/>
      <c r="EV16" s="47"/>
      <c r="EW16" s="47"/>
      <c r="EX16" s="47"/>
    </row>
    <row r="17" spans="1:154" s="65" customFormat="1">
      <c r="A17" s="47"/>
      <c r="B17" s="60">
        <v>13</v>
      </c>
      <c r="C17" s="61" t="s">
        <v>87</v>
      </c>
      <c r="D17" s="60" t="s">
        <v>75</v>
      </c>
      <c r="E17" s="62">
        <v>38900</v>
      </c>
      <c r="F17" s="62">
        <v>75069</v>
      </c>
      <c r="G17" s="62"/>
      <c r="H17" s="47"/>
      <c r="I17" s="63">
        <f t="shared" si="0"/>
        <v>38900</v>
      </c>
      <c r="J17" s="64">
        <f t="shared" si="1"/>
        <v>56985</v>
      </c>
      <c r="K17" s="63">
        <f t="shared" si="2"/>
        <v>47943</v>
      </c>
      <c r="L17" s="47"/>
      <c r="M17" s="62">
        <f t="shared" si="3"/>
        <v>47943</v>
      </c>
      <c r="N17" s="62">
        <v>16645.392299999592</v>
      </c>
      <c r="O17" s="47"/>
      <c r="P17" s="63">
        <f t="shared" si="4"/>
        <v>16645.392299999592</v>
      </c>
      <c r="Q17" s="63">
        <f t="shared" si="5"/>
        <v>32294</v>
      </c>
      <c r="R17" s="63">
        <f t="shared" si="6"/>
        <v>24470</v>
      </c>
      <c r="S17" s="8"/>
      <c r="T17" s="14">
        <f t="shared" si="7"/>
        <v>32294</v>
      </c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</row>
    <row r="18" spans="1:154" s="65" customFormat="1">
      <c r="A18" s="47"/>
      <c r="B18" s="60">
        <v>14</v>
      </c>
      <c r="C18" s="61" t="s">
        <v>88</v>
      </c>
      <c r="D18" s="60" t="s">
        <v>75</v>
      </c>
      <c r="E18" s="62">
        <v>88200</v>
      </c>
      <c r="F18" s="62">
        <v>95755</v>
      </c>
      <c r="G18" s="62"/>
      <c r="H18" s="47"/>
      <c r="I18" s="63">
        <f t="shared" si="0"/>
        <v>88200</v>
      </c>
      <c r="J18" s="64">
        <f t="shared" si="1"/>
        <v>91978</v>
      </c>
      <c r="K18" s="63">
        <f t="shared" si="2"/>
        <v>90089</v>
      </c>
      <c r="L18" s="47"/>
      <c r="M18" s="62">
        <f t="shared" si="3"/>
        <v>90089</v>
      </c>
      <c r="N18" s="62">
        <v>34600.765992129229</v>
      </c>
      <c r="O18" s="47"/>
      <c r="P18" s="63">
        <f t="shared" si="4"/>
        <v>34600.765992129229</v>
      </c>
      <c r="Q18" s="63">
        <f t="shared" si="5"/>
        <v>62345</v>
      </c>
      <c r="R18" s="63">
        <f t="shared" si="6"/>
        <v>48473</v>
      </c>
      <c r="S18" s="8"/>
      <c r="T18" s="14">
        <f t="shared" si="7"/>
        <v>62345</v>
      </c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</row>
    <row r="19" spans="1:154" s="65" customFormat="1">
      <c r="A19" s="47"/>
      <c r="B19" s="60">
        <v>15</v>
      </c>
      <c r="C19" s="61" t="s">
        <v>89</v>
      </c>
      <c r="D19" s="60" t="s">
        <v>75</v>
      </c>
      <c r="E19" s="62">
        <v>59700</v>
      </c>
      <c r="F19" s="62">
        <v>76825</v>
      </c>
      <c r="G19" s="62"/>
      <c r="H19" s="47"/>
      <c r="I19" s="63">
        <f t="shared" si="0"/>
        <v>59700</v>
      </c>
      <c r="J19" s="64">
        <f t="shared" si="1"/>
        <v>68263</v>
      </c>
      <c r="K19" s="63">
        <f t="shared" si="2"/>
        <v>63982</v>
      </c>
      <c r="L19" s="47"/>
      <c r="M19" s="62">
        <f t="shared" si="3"/>
        <v>63982</v>
      </c>
      <c r="N19" s="62">
        <v>27493.267151495562</v>
      </c>
      <c r="O19" s="47"/>
      <c r="P19" s="63">
        <f t="shared" si="4"/>
        <v>27493.267151495562</v>
      </c>
      <c r="Q19" s="63">
        <f t="shared" si="5"/>
        <v>45738</v>
      </c>
      <c r="R19" s="63">
        <f t="shared" si="6"/>
        <v>36616</v>
      </c>
      <c r="S19" s="8"/>
      <c r="T19" s="14">
        <f t="shared" si="7"/>
        <v>45738</v>
      </c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  <c r="EU19" s="47"/>
      <c r="EV19" s="47"/>
      <c r="EW19" s="47"/>
      <c r="EX19" s="47"/>
    </row>
    <row r="20" spans="1:154" s="65" customFormat="1">
      <c r="A20" s="47"/>
      <c r="B20" s="60">
        <v>16</v>
      </c>
      <c r="C20" s="61" t="s">
        <v>90</v>
      </c>
      <c r="D20" s="60" t="s">
        <v>75</v>
      </c>
      <c r="E20" s="62">
        <v>67400</v>
      </c>
      <c r="F20" s="62">
        <v>80000</v>
      </c>
      <c r="G20" s="62"/>
      <c r="H20" s="47"/>
      <c r="I20" s="63">
        <f t="shared" si="0"/>
        <v>67400</v>
      </c>
      <c r="J20" s="64">
        <f t="shared" si="1"/>
        <v>73700</v>
      </c>
      <c r="K20" s="63">
        <f t="shared" si="2"/>
        <v>70550</v>
      </c>
      <c r="L20" s="47"/>
      <c r="M20" s="62">
        <f t="shared" si="3"/>
        <v>70550</v>
      </c>
      <c r="N20" s="62">
        <v>28983.011459212299</v>
      </c>
      <c r="O20" s="47"/>
      <c r="P20" s="63">
        <f t="shared" si="4"/>
        <v>28983.011459212299</v>
      </c>
      <c r="Q20" s="63">
        <f t="shared" si="5"/>
        <v>49767</v>
      </c>
      <c r="R20" s="63">
        <f t="shared" si="6"/>
        <v>39375</v>
      </c>
      <c r="S20" s="8"/>
      <c r="T20" s="14">
        <f t="shared" si="7"/>
        <v>49767</v>
      </c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  <c r="EU20" s="47"/>
      <c r="EV20" s="47"/>
      <c r="EW20" s="47"/>
      <c r="EX20" s="47"/>
    </row>
    <row r="21" spans="1:154" s="65" customFormat="1">
      <c r="A21" s="47"/>
      <c r="B21" s="60">
        <v>17</v>
      </c>
      <c r="C21" s="61" t="s">
        <v>91</v>
      </c>
      <c r="D21" s="60" t="s">
        <v>75</v>
      </c>
      <c r="E21" s="62">
        <v>96000</v>
      </c>
      <c r="F21" s="62">
        <v>90000</v>
      </c>
      <c r="G21" s="62"/>
      <c r="H21" s="47"/>
      <c r="I21" s="63">
        <f t="shared" si="0"/>
        <v>90000</v>
      </c>
      <c r="J21" s="64">
        <f t="shared" si="1"/>
        <v>93000</v>
      </c>
      <c r="K21" s="63">
        <f t="shared" si="2"/>
        <v>91500</v>
      </c>
      <c r="L21" s="47"/>
      <c r="M21" s="62">
        <f t="shared" si="3"/>
        <v>91500</v>
      </c>
      <c r="N21" s="62">
        <v>37550.838857739422</v>
      </c>
      <c r="O21" s="47"/>
      <c r="P21" s="63">
        <f t="shared" si="4"/>
        <v>37550.838857739422</v>
      </c>
      <c r="Q21" s="63">
        <f t="shared" si="5"/>
        <v>64525</v>
      </c>
      <c r="R21" s="63">
        <f t="shared" si="6"/>
        <v>51038</v>
      </c>
      <c r="S21" s="8"/>
      <c r="T21" s="14">
        <f t="shared" si="7"/>
        <v>64525</v>
      </c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47"/>
      <c r="EJ21" s="47"/>
      <c r="EK21" s="47"/>
      <c r="EL21" s="47"/>
      <c r="EM21" s="47"/>
      <c r="EN21" s="47"/>
      <c r="EO21" s="47"/>
      <c r="EP21" s="47"/>
      <c r="EQ21" s="47"/>
      <c r="ER21" s="47"/>
      <c r="ES21" s="47"/>
      <c r="ET21" s="47"/>
      <c r="EU21" s="47"/>
      <c r="EV21" s="47"/>
      <c r="EW21" s="47"/>
      <c r="EX21" s="47"/>
    </row>
    <row r="22" spans="1:154" s="47" customFormat="1">
      <c r="B22" s="60">
        <v>18</v>
      </c>
      <c r="C22" s="61" t="s">
        <v>92</v>
      </c>
      <c r="D22" s="60" t="s">
        <v>75</v>
      </c>
      <c r="E22" s="62">
        <v>101200</v>
      </c>
      <c r="F22" s="62">
        <v>150000</v>
      </c>
      <c r="G22" s="62"/>
      <c r="I22" s="63">
        <f t="shared" si="0"/>
        <v>101200</v>
      </c>
      <c r="J22" s="64">
        <f t="shared" si="1"/>
        <v>125600</v>
      </c>
      <c r="K22" s="63">
        <f t="shared" si="2"/>
        <v>113400</v>
      </c>
      <c r="M22" s="62">
        <f t="shared" si="3"/>
        <v>113400</v>
      </c>
      <c r="N22" s="62">
        <v>69161.00361783526</v>
      </c>
      <c r="P22" s="63">
        <f t="shared" si="4"/>
        <v>69161.00361783526</v>
      </c>
      <c r="Q22" s="63">
        <f t="shared" si="5"/>
        <v>91281</v>
      </c>
      <c r="R22" s="63">
        <f t="shared" si="6"/>
        <v>80221</v>
      </c>
      <c r="S22" s="8"/>
      <c r="T22" s="14">
        <f t="shared" si="7"/>
        <v>91281</v>
      </c>
    </row>
    <row r="23" spans="1:154" s="47" customFormat="1">
      <c r="B23" s="60">
        <v>19</v>
      </c>
      <c r="C23" s="61" t="s">
        <v>93</v>
      </c>
      <c r="D23" s="60" t="s">
        <v>75</v>
      </c>
      <c r="E23" s="62">
        <v>101200</v>
      </c>
      <c r="F23" s="62">
        <v>159239</v>
      </c>
      <c r="G23" s="62"/>
      <c r="I23" s="63">
        <f t="shared" si="0"/>
        <v>101200</v>
      </c>
      <c r="J23" s="64">
        <f t="shared" si="1"/>
        <v>130220</v>
      </c>
      <c r="K23" s="63">
        <f t="shared" si="2"/>
        <v>115710</v>
      </c>
      <c r="M23" s="62">
        <f t="shared" si="3"/>
        <v>115710</v>
      </c>
      <c r="N23" s="62">
        <v>55448.688416881298</v>
      </c>
      <c r="P23" s="63">
        <f t="shared" si="4"/>
        <v>55448.688416881298</v>
      </c>
      <c r="Q23" s="63">
        <f t="shared" si="5"/>
        <v>85579</v>
      </c>
      <c r="R23" s="63">
        <f t="shared" si="6"/>
        <v>70514</v>
      </c>
      <c r="S23" s="8"/>
      <c r="T23" s="14">
        <f t="shared" si="7"/>
        <v>85579</v>
      </c>
    </row>
    <row r="24" spans="1:154" s="47" customFormat="1">
      <c r="B24" s="60">
        <v>20</v>
      </c>
      <c r="C24" s="61" t="s">
        <v>94</v>
      </c>
      <c r="D24" s="60" t="s">
        <v>75</v>
      </c>
      <c r="E24" s="62">
        <v>101200</v>
      </c>
      <c r="F24" s="62">
        <v>153353</v>
      </c>
      <c r="G24" s="62"/>
      <c r="I24" s="63">
        <f t="shared" si="0"/>
        <v>101200</v>
      </c>
      <c r="J24" s="64">
        <f t="shared" si="1"/>
        <v>127277</v>
      </c>
      <c r="K24" s="63">
        <f t="shared" si="2"/>
        <v>114239</v>
      </c>
      <c r="M24" s="62">
        <f t="shared" si="3"/>
        <v>114239</v>
      </c>
      <c r="N24" s="62">
        <v>57152.187173313898</v>
      </c>
      <c r="P24" s="63">
        <f t="shared" si="4"/>
        <v>57152.187173313898</v>
      </c>
      <c r="Q24" s="63">
        <f t="shared" si="5"/>
        <v>85696</v>
      </c>
      <c r="R24" s="63">
        <f t="shared" si="6"/>
        <v>71424</v>
      </c>
      <c r="S24" s="8"/>
      <c r="T24" s="14">
        <f t="shared" si="7"/>
        <v>85696</v>
      </c>
    </row>
    <row r="25" spans="1:154" s="47" customFormat="1">
      <c r="B25" s="60">
        <v>21</v>
      </c>
      <c r="C25" s="61" t="s">
        <v>95</v>
      </c>
      <c r="D25" s="60" t="s">
        <v>75</v>
      </c>
      <c r="E25" s="62">
        <v>114100</v>
      </c>
      <c r="F25" s="62">
        <v>174136</v>
      </c>
      <c r="G25" s="62"/>
      <c r="I25" s="63">
        <f t="shared" si="0"/>
        <v>114100</v>
      </c>
      <c r="J25" s="64">
        <f t="shared" si="1"/>
        <v>144118</v>
      </c>
      <c r="K25" s="63">
        <f t="shared" si="2"/>
        <v>129109</v>
      </c>
      <c r="M25" s="62">
        <f t="shared" si="3"/>
        <v>129109</v>
      </c>
      <c r="N25" s="62">
        <v>67720.939243153392</v>
      </c>
      <c r="P25" s="63">
        <f t="shared" si="4"/>
        <v>67720.939243153392</v>
      </c>
      <c r="Q25" s="63">
        <f t="shared" si="5"/>
        <v>98415</v>
      </c>
      <c r="R25" s="63">
        <f t="shared" si="6"/>
        <v>83068</v>
      </c>
      <c r="S25" s="8"/>
      <c r="T25" s="14">
        <f t="shared" si="7"/>
        <v>98415</v>
      </c>
    </row>
    <row r="26" spans="1:154" s="47" customFormat="1">
      <c r="B26" s="60">
        <v>22</v>
      </c>
      <c r="C26" s="61" t="s">
        <v>96</v>
      </c>
      <c r="D26" s="60" t="s">
        <v>75</v>
      </c>
      <c r="E26" s="62">
        <v>114100</v>
      </c>
      <c r="F26" s="62">
        <v>174194</v>
      </c>
      <c r="G26" s="62"/>
      <c r="I26" s="63">
        <f t="shared" si="0"/>
        <v>114100</v>
      </c>
      <c r="J26" s="64">
        <f t="shared" si="1"/>
        <v>144147</v>
      </c>
      <c r="K26" s="63">
        <f t="shared" si="2"/>
        <v>129124</v>
      </c>
      <c r="M26" s="62">
        <f t="shared" si="3"/>
        <v>129124</v>
      </c>
      <c r="N26" s="62">
        <v>67766.04339288242</v>
      </c>
      <c r="P26" s="63">
        <f t="shared" si="4"/>
        <v>67766.04339288242</v>
      </c>
      <c r="Q26" s="63">
        <f t="shared" si="5"/>
        <v>98445</v>
      </c>
      <c r="R26" s="63">
        <f t="shared" si="6"/>
        <v>83106</v>
      </c>
      <c r="S26" s="8"/>
      <c r="T26" s="14">
        <f t="shared" si="7"/>
        <v>98445</v>
      </c>
    </row>
    <row r="27" spans="1:154" s="47" customFormat="1">
      <c r="B27" s="60">
        <v>23</v>
      </c>
      <c r="C27" s="61" t="s">
        <v>97</v>
      </c>
      <c r="D27" s="60" t="s">
        <v>75</v>
      </c>
      <c r="E27" s="62">
        <v>123200</v>
      </c>
      <c r="F27" s="62">
        <v>178497</v>
      </c>
      <c r="G27" s="62"/>
      <c r="I27" s="63">
        <f t="shared" si="0"/>
        <v>123200</v>
      </c>
      <c r="J27" s="64">
        <f t="shared" si="1"/>
        <v>150849</v>
      </c>
      <c r="K27" s="63">
        <f t="shared" si="2"/>
        <v>137025</v>
      </c>
      <c r="M27" s="62">
        <f t="shared" si="3"/>
        <v>137025</v>
      </c>
      <c r="N27" s="62">
        <v>76214.900425457614</v>
      </c>
      <c r="P27" s="63">
        <f t="shared" si="4"/>
        <v>76214.900425457614</v>
      </c>
      <c r="Q27" s="63">
        <f t="shared" si="5"/>
        <v>106620</v>
      </c>
      <c r="R27" s="63">
        <f t="shared" si="6"/>
        <v>91417</v>
      </c>
      <c r="S27" s="8"/>
      <c r="T27" s="14">
        <f t="shared" si="7"/>
        <v>106620</v>
      </c>
    </row>
    <row r="28" spans="1:154" s="47" customFormat="1">
      <c r="B28" s="60">
        <v>24</v>
      </c>
      <c r="C28" s="61" t="s">
        <v>98</v>
      </c>
      <c r="D28" s="60" t="s">
        <v>75</v>
      </c>
      <c r="E28" s="62">
        <v>136200</v>
      </c>
      <c r="F28" s="62">
        <v>191333</v>
      </c>
      <c r="G28" s="62"/>
      <c r="I28" s="63">
        <f t="shared" si="0"/>
        <v>136200</v>
      </c>
      <c r="J28" s="64">
        <f t="shared" si="1"/>
        <v>163767</v>
      </c>
      <c r="K28" s="63">
        <f t="shared" si="2"/>
        <v>149984</v>
      </c>
      <c r="M28" s="62">
        <f t="shared" si="3"/>
        <v>149984</v>
      </c>
      <c r="N28" s="62">
        <v>79527.113855558826</v>
      </c>
      <c r="P28" s="63">
        <f t="shared" si="4"/>
        <v>79527.113855558826</v>
      </c>
      <c r="Q28" s="63">
        <f t="shared" si="5"/>
        <v>114756</v>
      </c>
      <c r="R28" s="63">
        <f t="shared" si="6"/>
        <v>97142</v>
      </c>
      <c r="S28" s="8"/>
      <c r="T28" s="14">
        <f t="shared" si="7"/>
        <v>114756</v>
      </c>
    </row>
    <row r="29" spans="1:154" s="47" customFormat="1">
      <c r="B29" s="60">
        <v>25</v>
      </c>
      <c r="C29" s="61" t="s">
        <v>99</v>
      </c>
      <c r="D29" s="60" t="s">
        <v>75</v>
      </c>
      <c r="E29" s="62">
        <v>136200</v>
      </c>
      <c r="F29" s="62">
        <v>184548</v>
      </c>
      <c r="G29" s="62"/>
      <c r="I29" s="63">
        <f t="shared" si="0"/>
        <v>136200</v>
      </c>
      <c r="J29" s="64">
        <f t="shared" si="1"/>
        <v>160374</v>
      </c>
      <c r="K29" s="63">
        <f t="shared" si="2"/>
        <v>148287</v>
      </c>
      <c r="M29" s="62">
        <f t="shared" si="3"/>
        <v>148287</v>
      </c>
      <c r="N29" s="62">
        <v>80679.557565301991</v>
      </c>
      <c r="P29" s="63">
        <f t="shared" si="4"/>
        <v>80679.557565301991</v>
      </c>
      <c r="Q29" s="63">
        <f t="shared" si="5"/>
        <v>114483</v>
      </c>
      <c r="R29" s="63">
        <f t="shared" si="6"/>
        <v>97581</v>
      </c>
      <c r="S29" s="8"/>
      <c r="T29" s="14">
        <f t="shared" si="7"/>
        <v>114483</v>
      </c>
    </row>
    <row r="30" spans="1:154" s="47" customFormat="1">
      <c r="B30" s="60">
        <v>26</v>
      </c>
      <c r="C30" s="61" t="s">
        <v>100</v>
      </c>
      <c r="D30" s="60" t="s">
        <v>75</v>
      </c>
      <c r="E30" s="62">
        <v>136200</v>
      </c>
      <c r="F30" s="62">
        <v>184273</v>
      </c>
      <c r="G30" s="62"/>
      <c r="I30" s="63">
        <f t="shared" si="0"/>
        <v>136200</v>
      </c>
      <c r="J30" s="64">
        <f t="shared" si="1"/>
        <v>160237</v>
      </c>
      <c r="K30" s="63">
        <f t="shared" si="2"/>
        <v>148219</v>
      </c>
      <c r="M30" s="62">
        <f t="shared" si="3"/>
        <v>148219</v>
      </c>
      <c r="N30" s="62">
        <v>85521.389986213748</v>
      </c>
      <c r="P30" s="63">
        <f t="shared" si="4"/>
        <v>85521.389986213748</v>
      </c>
      <c r="Q30" s="63">
        <f t="shared" si="5"/>
        <v>116870</v>
      </c>
      <c r="R30" s="63">
        <f t="shared" si="6"/>
        <v>101196</v>
      </c>
      <c r="S30" s="8"/>
      <c r="T30" s="14">
        <f t="shared" si="7"/>
        <v>116870</v>
      </c>
    </row>
    <row r="31" spans="1:154" s="47" customFormat="1">
      <c r="B31" s="60">
        <v>27</v>
      </c>
      <c r="C31" s="61" t="s">
        <v>101</v>
      </c>
      <c r="D31" s="60" t="s">
        <v>75</v>
      </c>
      <c r="E31" s="62">
        <v>162100</v>
      </c>
      <c r="F31" s="62">
        <v>210053</v>
      </c>
      <c r="G31" s="62"/>
      <c r="I31" s="63">
        <f t="shared" si="0"/>
        <v>162100</v>
      </c>
      <c r="J31" s="64">
        <f t="shared" si="1"/>
        <v>186077</v>
      </c>
      <c r="K31" s="63">
        <f t="shared" si="2"/>
        <v>174089</v>
      </c>
      <c r="M31" s="62">
        <f t="shared" si="3"/>
        <v>174089</v>
      </c>
      <c r="N31" s="62">
        <v>97109.234366597535</v>
      </c>
      <c r="P31" s="63">
        <f t="shared" si="4"/>
        <v>97109.234366597535</v>
      </c>
      <c r="Q31" s="63">
        <f t="shared" si="5"/>
        <v>135599</v>
      </c>
      <c r="R31" s="63">
        <f t="shared" si="6"/>
        <v>116354</v>
      </c>
      <c r="S31" s="8"/>
      <c r="T31" s="14">
        <f t="shared" si="7"/>
        <v>135599</v>
      </c>
    </row>
    <row r="32" spans="1:154" s="47" customFormat="1">
      <c r="B32" s="60">
        <v>28</v>
      </c>
      <c r="C32" s="61" t="s">
        <v>102</v>
      </c>
      <c r="D32" s="60" t="s">
        <v>75</v>
      </c>
      <c r="E32" s="62">
        <v>188100</v>
      </c>
      <c r="F32" s="62">
        <v>221310</v>
      </c>
      <c r="G32" s="62"/>
      <c r="I32" s="63">
        <f t="shared" si="0"/>
        <v>188100</v>
      </c>
      <c r="J32" s="64">
        <f t="shared" si="1"/>
        <v>204705</v>
      </c>
      <c r="K32" s="63">
        <f t="shared" si="2"/>
        <v>196403</v>
      </c>
      <c r="M32" s="62">
        <f t="shared" si="3"/>
        <v>196403</v>
      </c>
      <c r="N32" s="62">
        <v>104160.51644090227</v>
      </c>
      <c r="P32" s="63">
        <f t="shared" si="4"/>
        <v>104160.51644090227</v>
      </c>
      <c r="Q32" s="63">
        <f t="shared" si="5"/>
        <v>150282</v>
      </c>
      <c r="R32" s="63">
        <f t="shared" si="6"/>
        <v>127221</v>
      </c>
      <c r="S32" s="8"/>
      <c r="T32" s="14">
        <f t="shared" si="7"/>
        <v>150282</v>
      </c>
    </row>
    <row r="33" spans="2:20" s="47" customFormat="1">
      <c r="B33" s="60">
        <v>29</v>
      </c>
      <c r="C33" s="61" t="s">
        <v>103</v>
      </c>
      <c r="D33" s="60" t="s">
        <v>75</v>
      </c>
      <c r="E33" s="62">
        <v>188100</v>
      </c>
      <c r="F33" s="62">
        <v>259388</v>
      </c>
      <c r="G33" s="62"/>
      <c r="I33" s="63">
        <f t="shared" si="0"/>
        <v>188100</v>
      </c>
      <c r="J33" s="64">
        <f t="shared" si="1"/>
        <v>223744</v>
      </c>
      <c r="K33" s="63">
        <f t="shared" si="2"/>
        <v>205922</v>
      </c>
      <c r="M33" s="62">
        <f t="shared" si="3"/>
        <v>205922</v>
      </c>
      <c r="N33" s="62">
        <v>117980.03570787882</v>
      </c>
      <c r="P33" s="63">
        <f t="shared" si="4"/>
        <v>117980.03570787882</v>
      </c>
      <c r="Q33" s="63">
        <f t="shared" si="5"/>
        <v>161951</v>
      </c>
      <c r="R33" s="63">
        <f t="shared" si="6"/>
        <v>139966</v>
      </c>
      <c r="S33" s="8"/>
      <c r="T33" s="14">
        <f t="shared" si="7"/>
        <v>161951</v>
      </c>
    </row>
    <row r="34" spans="2:20" s="47" customFormat="1">
      <c r="B34" s="60">
        <v>30</v>
      </c>
      <c r="C34" s="61" t="s">
        <v>104</v>
      </c>
      <c r="D34" s="60" t="s">
        <v>75</v>
      </c>
      <c r="E34" s="62">
        <v>114100</v>
      </c>
      <c r="F34" s="62">
        <v>201828</v>
      </c>
      <c r="G34" s="62"/>
      <c r="I34" s="63">
        <f t="shared" si="0"/>
        <v>114100</v>
      </c>
      <c r="J34" s="64">
        <f t="shared" si="1"/>
        <v>157964</v>
      </c>
      <c r="K34" s="63">
        <f t="shared" si="2"/>
        <v>136032</v>
      </c>
      <c r="M34" s="62">
        <f t="shared" si="3"/>
        <v>136032</v>
      </c>
      <c r="N34" s="62">
        <v>111486.99919688699</v>
      </c>
      <c r="P34" s="63">
        <f t="shared" si="4"/>
        <v>111486.99919688699</v>
      </c>
      <c r="Q34" s="63">
        <f t="shared" si="5"/>
        <v>123759</v>
      </c>
      <c r="R34" s="63">
        <f t="shared" si="6"/>
        <v>117623</v>
      </c>
      <c r="S34" s="8"/>
      <c r="T34" s="14">
        <f t="shared" si="7"/>
        <v>123759</v>
      </c>
    </row>
    <row r="35" spans="2:20" s="47" customFormat="1">
      <c r="B35" s="60">
        <v>31</v>
      </c>
      <c r="C35" s="61" t="s">
        <v>105</v>
      </c>
      <c r="D35" s="60" t="s">
        <v>75</v>
      </c>
      <c r="E35" s="62">
        <v>67400</v>
      </c>
      <c r="F35" s="62">
        <v>138881</v>
      </c>
      <c r="G35" s="62"/>
      <c r="I35" s="63">
        <f t="shared" si="0"/>
        <v>67400</v>
      </c>
      <c r="J35" s="64">
        <f t="shared" si="1"/>
        <v>103141</v>
      </c>
      <c r="K35" s="63">
        <f t="shared" si="2"/>
        <v>85271</v>
      </c>
      <c r="M35" s="62">
        <f t="shared" si="3"/>
        <v>85271</v>
      </c>
      <c r="N35" s="62">
        <v>58558.260014866624</v>
      </c>
      <c r="P35" s="63">
        <f t="shared" si="4"/>
        <v>58558.260014866624</v>
      </c>
      <c r="Q35" s="63">
        <f t="shared" si="5"/>
        <v>71915</v>
      </c>
      <c r="R35" s="63">
        <f t="shared" si="6"/>
        <v>65237</v>
      </c>
      <c r="S35" s="8"/>
      <c r="T35" s="14">
        <f t="shared" si="7"/>
        <v>71915</v>
      </c>
    </row>
    <row r="36" spans="2:20" s="47" customFormat="1">
      <c r="B36" s="60">
        <v>32</v>
      </c>
      <c r="C36" s="61" t="s">
        <v>106</v>
      </c>
      <c r="D36" s="60" t="s">
        <v>75</v>
      </c>
      <c r="E36" s="62">
        <v>75200</v>
      </c>
      <c r="F36" s="62">
        <v>147623</v>
      </c>
      <c r="G36" s="62"/>
      <c r="I36" s="63">
        <f t="shared" si="0"/>
        <v>75200</v>
      </c>
      <c r="J36" s="64">
        <f t="shared" si="1"/>
        <v>111412</v>
      </c>
      <c r="K36" s="63">
        <f t="shared" si="2"/>
        <v>93306</v>
      </c>
      <c r="M36" s="62">
        <f t="shared" si="3"/>
        <v>93306</v>
      </c>
      <c r="N36" s="62">
        <v>58436.021232267653</v>
      </c>
      <c r="P36" s="63">
        <f t="shared" si="4"/>
        <v>58436.021232267653</v>
      </c>
      <c r="Q36" s="63">
        <f t="shared" si="5"/>
        <v>75871</v>
      </c>
      <c r="R36" s="63">
        <f t="shared" si="6"/>
        <v>67154</v>
      </c>
      <c r="S36" s="8"/>
      <c r="T36" s="14">
        <f t="shared" si="7"/>
        <v>75871</v>
      </c>
    </row>
    <row r="37" spans="2:20" s="47" customFormat="1">
      <c r="B37" s="60">
        <v>33</v>
      </c>
      <c r="C37" s="61" t="s">
        <v>107</v>
      </c>
      <c r="D37" s="60" t="s">
        <v>75</v>
      </c>
      <c r="E37" s="62">
        <v>58400</v>
      </c>
      <c r="F37" s="62">
        <v>135416</v>
      </c>
      <c r="G37" s="62"/>
      <c r="I37" s="63">
        <f t="shared" si="0"/>
        <v>58400</v>
      </c>
      <c r="J37" s="64">
        <f t="shared" si="1"/>
        <v>96908</v>
      </c>
      <c r="K37" s="63">
        <f t="shared" si="2"/>
        <v>77654</v>
      </c>
      <c r="M37" s="62">
        <f t="shared" si="3"/>
        <v>77654</v>
      </c>
      <c r="N37" s="62">
        <v>52707.79421668109</v>
      </c>
      <c r="P37" s="63">
        <f t="shared" si="4"/>
        <v>52707.79421668109</v>
      </c>
      <c r="Q37" s="63">
        <f t="shared" si="5"/>
        <v>65181</v>
      </c>
      <c r="R37" s="63">
        <f t="shared" si="6"/>
        <v>58944</v>
      </c>
      <c r="S37" s="8"/>
      <c r="T37" s="14">
        <f t="shared" si="7"/>
        <v>65181</v>
      </c>
    </row>
    <row r="38" spans="2:20" s="47" customFormat="1">
      <c r="B38" s="60">
        <v>34</v>
      </c>
      <c r="C38" s="61" t="s">
        <v>108</v>
      </c>
      <c r="D38" s="60" t="s">
        <v>75</v>
      </c>
      <c r="E38" s="62">
        <v>80400</v>
      </c>
      <c r="F38" s="62">
        <v>145572</v>
      </c>
      <c r="G38" s="62"/>
      <c r="I38" s="63">
        <f t="shared" si="0"/>
        <v>80400</v>
      </c>
      <c r="J38" s="64">
        <f t="shared" si="1"/>
        <v>112986</v>
      </c>
      <c r="K38" s="63">
        <f t="shared" si="2"/>
        <v>96693</v>
      </c>
      <c r="M38" s="62">
        <f t="shared" si="3"/>
        <v>96693</v>
      </c>
      <c r="N38" s="62">
        <v>59130.886611426453</v>
      </c>
      <c r="P38" s="63">
        <f t="shared" si="4"/>
        <v>59130.886611426453</v>
      </c>
      <c r="Q38" s="63">
        <f t="shared" si="5"/>
        <v>77912</v>
      </c>
      <c r="R38" s="63">
        <f t="shared" si="6"/>
        <v>68521</v>
      </c>
      <c r="S38" s="8"/>
      <c r="T38" s="14">
        <f t="shared" si="7"/>
        <v>77912</v>
      </c>
    </row>
    <row r="39" spans="2:20" s="47" customFormat="1">
      <c r="B39" s="60">
        <v>35</v>
      </c>
      <c r="C39" s="61" t="s">
        <v>109</v>
      </c>
      <c r="D39" s="60" t="s">
        <v>75</v>
      </c>
      <c r="E39" s="62">
        <v>162100</v>
      </c>
      <c r="F39" s="62">
        <v>210507</v>
      </c>
      <c r="G39" s="62"/>
      <c r="I39" s="63">
        <f t="shared" si="0"/>
        <v>162100</v>
      </c>
      <c r="J39" s="64">
        <f t="shared" si="1"/>
        <v>186304</v>
      </c>
      <c r="K39" s="63">
        <f t="shared" si="2"/>
        <v>174202</v>
      </c>
      <c r="M39" s="62">
        <f t="shared" si="3"/>
        <v>174202</v>
      </c>
      <c r="N39" s="62">
        <v>145962.91167309965</v>
      </c>
      <c r="P39" s="63">
        <f t="shared" si="4"/>
        <v>145962.91167309965</v>
      </c>
      <c r="Q39" s="63">
        <f t="shared" si="5"/>
        <v>160082</v>
      </c>
      <c r="R39" s="63">
        <f t="shared" si="6"/>
        <v>153022</v>
      </c>
      <c r="S39" s="8"/>
      <c r="T39" s="14">
        <f t="shared" si="7"/>
        <v>160082</v>
      </c>
    </row>
    <row r="40" spans="2:20" s="47" customFormat="1">
      <c r="B40" s="60">
        <v>36</v>
      </c>
      <c r="C40" s="61" t="s">
        <v>110</v>
      </c>
      <c r="D40" s="60" t="s">
        <v>75</v>
      </c>
      <c r="E40" s="62">
        <v>214000</v>
      </c>
      <c r="F40" s="62">
        <v>213045</v>
      </c>
      <c r="G40" s="62"/>
      <c r="I40" s="63">
        <f t="shared" si="0"/>
        <v>213045</v>
      </c>
      <c r="J40" s="64">
        <f t="shared" si="1"/>
        <v>213523</v>
      </c>
      <c r="K40" s="63">
        <f t="shared" si="2"/>
        <v>213284</v>
      </c>
      <c r="M40" s="62">
        <f t="shared" si="3"/>
        <v>213284</v>
      </c>
      <c r="N40" s="62">
        <v>145513.83122579759</v>
      </c>
      <c r="P40" s="63">
        <f t="shared" si="4"/>
        <v>145513.83122579759</v>
      </c>
      <c r="Q40" s="63">
        <f t="shared" si="5"/>
        <v>179399</v>
      </c>
      <c r="R40" s="63">
        <f t="shared" si="6"/>
        <v>162456</v>
      </c>
      <c r="S40" s="8"/>
      <c r="T40" s="14">
        <f t="shared" si="7"/>
        <v>179399</v>
      </c>
    </row>
    <row r="41" spans="2:20" s="47" customFormat="1">
      <c r="B41" s="60">
        <v>37</v>
      </c>
      <c r="C41" s="61" t="s">
        <v>111</v>
      </c>
      <c r="D41" s="60" t="s">
        <v>75</v>
      </c>
      <c r="E41" s="62">
        <v>41500</v>
      </c>
      <c r="F41" s="62">
        <v>38008</v>
      </c>
      <c r="G41" s="62"/>
      <c r="I41" s="63">
        <f t="shared" si="0"/>
        <v>38008</v>
      </c>
      <c r="J41" s="64">
        <f t="shared" si="1"/>
        <v>39754</v>
      </c>
      <c r="K41" s="63">
        <f t="shared" si="2"/>
        <v>38881</v>
      </c>
      <c r="M41" s="62">
        <f t="shared" si="3"/>
        <v>38881</v>
      </c>
      <c r="N41" s="62">
        <v>22316.095182598416</v>
      </c>
      <c r="P41" s="63">
        <f t="shared" si="4"/>
        <v>22316.095182598416</v>
      </c>
      <c r="Q41" s="63">
        <f t="shared" si="5"/>
        <v>30599</v>
      </c>
      <c r="R41" s="63">
        <f t="shared" si="6"/>
        <v>26458</v>
      </c>
      <c r="S41" s="8"/>
      <c r="T41" s="14">
        <f t="shared" si="7"/>
        <v>30599</v>
      </c>
    </row>
    <row r="42" spans="2:20" s="47" customFormat="1">
      <c r="B42" s="60">
        <v>38</v>
      </c>
      <c r="C42" s="61" t="s">
        <v>112</v>
      </c>
      <c r="D42" s="60" t="s">
        <v>75</v>
      </c>
      <c r="E42" s="62">
        <v>49300</v>
      </c>
      <c r="F42" s="62">
        <v>39029</v>
      </c>
      <c r="G42" s="62"/>
      <c r="I42" s="63">
        <f t="shared" si="0"/>
        <v>39029</v>
      </c>
      <c r="J42" s="64">
        <f t="shared" si="1"/>
        <v>44165</v>
      </c>
      <c r="K42" s="63">
        <f t="shared" si="2"/>
        <v>41597</v>
      </c>
      <c r="M42" s="62">
        <f t="shared" si="3"/>
        <v>41597</v>
      </c>
      <c r="N42" s="62">
        <v>24287.604104087532</v>
      </c>
      <c r="P42" s="63">
        <f t="shared" si="4"/>
        <v>24287.604104087532</v>
      </c>
      <c r="Q42" s="63">
        <f t="shared" si="5"/>
        <v>32942</v>
      </c>
      <c r="R42" s="63">
        <f t="shared" si="6"/>
        <v>28615</v>
      </c>
      <c r="S42" s="8"/>
      <c r="T42" s="14">
        <f t="shared" si="7"/>
        <v>32942</v>
      </c>
    </row>
    <row r="43" spans="2:20" s="47" customFormat="1">
      <c r="B43" s="60">
        <v>39</v>
      </c>
      <c r="C43" s="61" t="s">
        <v>113</v>
      </c>
      <c r="D43" s="60" t="s">
        <v>75</v>
      </c>
      <c r="E43" s="62">
        <v>28500</v>
      </c>
      <c r="F43" s="62">
        <v>38329</v>
      </c>
      <c r="G43" s="62"/>
      <c r="I43" s="63">
        <f t="shared" si="0"/>
        <v>28500</v>
      </c>
      <c r="J43" s="64">
        <f t="shared" si="1"/>
        <v>33415</v>
      </c>
      <c r="K43" s="63">
        <f t="shared" si="2"/>
        <v>30958</v>
      </c>
      <c r="M43" s="62">
        <f t="shared" si="3"/>
        <v>30958</v>
      </c>
      <c r="N43" s="62">
        <v>20635.475342695067</v>
      </c>
      <c r="P43" s="63">
        <f t="shared" si="4"/>
        <v>20635.475342695067</v>
      </c>
      <c r="Q43" s="63">
        <f t="shared" si="5"/>
        <v>25797</v>
      </c>
      <c r="R43" s="63">
        <f t="shared" si="6"/>
        <v>23216</v>
      </c>
      <c r="S43" s="8"/>
      <c r="T43" s="14">
        <f t="shared" si="7"/>
        <v>25797</v>
      </c>
    </row>
    <row r="44" spans="2:20" s="47" customFormat="1">
      <c r="B44" s="60">
        <v>40</v>
      </c>
      <c r="C44" s="61" t="s">
        <v>114</v>
      </c>
      <c r="D44" s="60" t="s">
        <v>75</v>
      </c>
      <c r="E44" s="62">
        <v>44100</v>
      </c>
      <c r="F44" s="62">
        <v>22000</v>
      </c>
      <c r="G44" s="62"/>
      <c r="I44" s="63">
        <f t="shared" si="0"/>
        <v>22000</v>
      </c>
      <c r="J44" s="64">
        <f t="shared" si="1"/>
        <v>33050</v>
      </c>
      <c r="K44" s="63">
        <f t="shared" si="2"/>
        <v>27525</v>
      </c>
      <c r="M44" s="62">
        <f t="shared" si="3"/>
        <v>27525</v>
      </c>
      <c r="N44" s="62">
        <v>20011.207763112139</v>
      </c>
      <c r="P44" s="63">
        <f t="shared" si="4"/>
        <v>20011.207763112139</v>
      </c>
      <c r="Q44" s="63">
        <f t="shared" si="5"/>
        <v>23768</v>
      </c>
      <c r="R44" s="63">
        <f t="shared" si="6"/>
        <v>21890</v>
      </c>
      <c r="S44" s="8"/>
      <c r="T44" s="14">
        <f t="shared" si="7"/>
        <v>23768</v>
      </c>
    </row>
    <row r="45" spans="2:20" s="47" customFormat="1">
      <c r="B45" s="60">
        <v>41</v>
      </c>
      <c r="C45" s="61" t="s">
        <v>114</v>
      </c>
      <c r="D45" s="60" t="s">
        <v>75</v>
      </c>
      <c r="E45" s="62">
        <v>44100</v>
      </c>
      <c r="F45" s="62">
        <v>22000</v>
      </c>
      <c r="G45" s="62"/>
      <c r="I45" s="63">
        <f t="shared" si="0"/>
        <v>22000</v>
      </c>
      <c r="J45" s="64">
        <f t="shared" si="1"/>
        <v>33050</v>
      </c>
      <c r="K45" s="63">
        <f t="shared" si="2"/>
        <v>27525</v>
      </c>
      <c r="M45" s="62">
        <f t="shared" si="3"/>
        <v>27525</v>
      </c>
      <c r="N45" s="62">
        <v>19612.460932174356</v>
      </c>
      <c r="P45" s="63">
        <f t="shared" si="4"/>
        <v>19612.460932174356</v>
      </c>
      <c r="Q45" s="63">
        <f t="shared" si="5"/>
        <v>23569</v>
      </c>
      <c r="R45" s="63">
        <f t="shared" si="6"/>
        <v>21591</v>
      </c>
      <c r="S45" s="8"/>
      <c r="T45" s="14">
        <f t="shared" si="7"/>
        <v>23569</v>
      </c>
    </row>
    <row r="46" spans="2:20" s="47" customFormat="1">
      <c r="B46" s="60">
        <v>42</v>
      </c>
      <c r="C46" s="61" t="s">
        <v>115</v>
      </c>
      <c r="D46" s="60" t="s">
        <v>75</v>
      </c>
      <c r="E46" s="62">
        <v>175100</v>
      </c>
      <c r="F46" s="62">
        <v>159208</v>
      </c>
      <c r="G46" s="62"/>
      <c r="I46" s="63">
        <f t="shared" si="0"/>
        <v>159208</v>
      </c>
      <c r="J46" s="64">
        <f t="shared" si="1"/>
        <v>167154</v>
      </c>
      <c r="K46" s="63">
        <f t="shared" si="2"/>
        <v>163181</v>
      </c>
      <c r="M46" s="62">
        <f t="shared" si="3"/>
        <v>163181</v>
      </c>
      <c r="N46" s="62">
        <v>68926.984985907839</v>
      </c>
      <c r="P46" s="63">
        <f t="shared" si="4"/>
        <v>68926.984985907839</v>
      </c>
      <c r="Q46" s="63">
        <f t="shared" si="5"/>
        <v>116054</v>
      </c>
      <c r="R46" s="63">
        <f t="shared" si="6"/>
        <v>92490</v>
      </c>
      <c r="S46" s="8"/>
      <c r="T46" s="14">
        <f t="shared" si="7"/>
        <v>116054</v>
      </c>
    </row>
    <row r="47" spans="2:20" s="47" customFormat="1">
      <c r="B47" s="60">
        <v>43</v>
      </c>
      <c r="C47" s="61" t="s">
        <v>116</v>
      </c>
      <c r="D47" s="60" t="s">
        <v>75</v>
      </c>
      <c r="E47" s="62">
        <v>54500</v>
      </c>
      <c r="F47" s="62">
        <v>95742</v>
      </c>
      <c r="G47" s="62"/>
      <c r="I47" s="63">
        <f t="shared" si="0"/>
        <v>54500</v>
      </c>
      <c r="J47" s="64">
        <f t="shared" si="1"/>
        <v>75121</v>
      </c>
      <c r="K47" s="63">
        <f t="shared" si="2"/>
        <v>64811</v>
      </c>
      <c r="M47" s="62">
        <f t="shared" si="3"/>
        <v>64811</v>
      </c>
      <c r="N47" s="62">
        <v>39864.877843837385</v>
      </c>
      <c r="P47" s="63">
        <f t="shared" si="4"/>
        <v>39864.877843837385</v>
      </c>
      <c r="Q47" s="63">
        <f t="shared" si="5"/>
        <v>52338</v>
      </c>
      <c r="R47" s="63">
        <f t="shared" si="6"/>
        <v>46101</v>
      </c>
      <c r="S47" s="8"/>
      <c r="T47" s="14">
        <f t="shared" si="7"/>
        <v>52338</v>
      </c>
    </row>
    <row r="48" spans="2:20" s="47" customFormat="1">
      <c r="B48" s="60">
        <v>44</v>
      </c>
      <c r="C48" s="61" t="s">
        <v>117</v>
      </c>
      <c r="D48" s="60" t="s">
        <v>75</v>
      </c>
      <c r="E48" s="62">
        <v>93400</v>
      </c>
      <c r="F48" s="62">
        <v>133089</v>
      </c>
      <c r="G48" s="62"/>
      <c r="I48" s="63">
        <f t="shared" si="0"/>
        <v>93400</v>
      </c>
      <c r="J48" s="64">
        <f t="shared" si="1"/>
        <v>113245</v>
      </c>
      <c r="K48" s="63">
        <f t="shared" si="2"/>
        <v>103323</v>
      </c>
      <c r="M48" s="62">
        <f t="shared" si="3"/>
        <v>103323</v>
      </c>
      <c r="N48" s="62">
        <v>55929.799347324268</v>
      </c>
      <c r="P48" s="63">
        <f t="shared" si="4"/>
        <v>55929.799347324268</v>
      </c>
      <c r="Q48" s="63">
        <f t="shared" si="5"/>
        <v>79626</v>
      </c>
      <c r="R48" s="63">
        <f t="shared" si="6"/>
        <v>67778</v>
      </c>
      <c r="S48" s="8"/>
      <c r="T48" s="14">
        <f t="shared" si="7"/>
        <v>79626</v>
      </c>
    </row>
    <row r="49" spans="2:20" s="47" customFormat="1">
      <c r="B49" s="60">
        <v>45</v>
      </c>
      <c r="C49" s="61" t="s">
        <v>118</v>
      </c>
      <c r="D49" s="60" t="s">
        <v>119</v>
      </c>
      <c r="E49" s="62">
        <v>23300</v>
      </c>
      <c r="F49" s="62">
        <v>43379</v>
      </c>
      <c r="G49" s="62"/>
      <c r="I49" s="63">
        <f t="shared" si="0"/>
        <v>23300</v>
      </c>
      <c r="J49" s="64">
        <f t="shared" si="1"/>
        <v>33340</v>
      </c>
      <c r="K49" s="63">
        <f t="shared" si="2"/>
        <v>28320</v>
      </c>
      <c r="M49" s="62">
        <f t="shared" si="3"/>
        <v>28320</v>
      </c>
      <c r="N49" s="62">
        <v>18854.188270063158</v>
      </c>
      <c r="P49" s="63">
        <f t="shared" si="4"/>
        <v>18854.188270063158</v>
      </c>
      <c r="Q49" s="63">
        <f t="shared" si="5"/>
        <v>23587</v>
      </c>
      <c r="R49" s="63">
        <f t="shared" si="6"/>
        <v>21221</v>
      </c>
      <c r="S49" s="8"/>
      <c r="T49" s="14">
        <f t="shared" si="7"/>
        <v>23587</v>
      </c>
    </row>
    <row r="50" spans="2:20" s="47" customFormat="1">
      <c r="B50" s="60">
        <v>46</v>
      </c>
      <c r="C50" s="61" t="s">
        <v>120</v>
      </c>
      <c r="D50" s="60" t="s">
        <v>119</v>
      </c>
      <c r="E50" s="62">
        <v>20800</v>
      </c>
      <c r="F50" s="62">
        <v>34595</v>
      </c>
      <c r="G50" s="62"/>
      <c r="I50" s="63">
        <f t="shared" si="0"/>
        <v>20800</v>
      </c>
      <c r="J50" s="64">
        <f t="shared" si="1"/>
        <v>27698</v>
      </c>
      <c r="K50" s="63">
        <f t="shared" si="2"/>
        <v>24249</v>
      </c>
      <c r="M50" s="62">
        <f t="shared" si="3"/>
        <v>24249</v>
      </c>
      <c r="N50" s="62">
        <v>18001.785208517464</v>
      </c>
      <c r="P50" s="63">
        <f t="shared" si="4"/>
        <v>18001.785208517464</v>
      </c>
      <c r="Q50" s="63">
        <f t="shared" si="5"/>
        <v>21125</v>
      </c>
      <c r="R50" s="63">
        <f t="shared" si="6"/>
        <v>19563</v>
      </c>
      <c r="S50" s="8"/>
      <c r="T50" s="14">
        <f t="shared" si="7"/>
        <v>21125</v>
      </c>
    </row>
    <row r="51" spans="2:20" s="47" customFormat="1" ht="25.5">
      <c r="B51" s="60">
        <v>47</v>
      </c>
      <c r="C51" s="61" t="s">
        <v>121</v>
      </c>
      <c r="D51" s="60" t="s">
        <v>75</v>
      </c>
      <c r="E51" s="62">
        <v>162100</v>
      </c>
      <c r="F51" s="62">
        <v>391500</v>
      </c>
      <c r="G51" s="62"/>
      <c r="I51" s="63">
        <f t="shared" si="0"/>
        <v>162100</v>
      </c>
      <c r="J51" s="64">
        <f t="shared" si="1"/>
        <v>276800</v>
      </c>
      <c r="K51" s="63">
        <f t="shared" si="2"/>
        <v>219450</v>
      </c>
      <c r="M51" s="62">
        <f t="shared" si="3"/>
        <v>219450</v>
      </c>
      <c r="N51" s="62">
        <v>145002.6508622019</v>
      </c>
      <c r="P51" s="63">
        <f t="shared" si="4"/>
        <v>145002.6508622019</v>
      </c>
      <c r="Q51" s="63">
        <f t="shared" si="5"/>
        <v>182226</v>
      </c>
      <c r="R51" s="63">
        <f t="shared" si="6"/>
        <v>163614</v>
      </c>
      <c r="S51" s="8"/>
      <c r="T51" s="14">
        <f t="shared" si="7"/>
        <v>182226</v>
      </c>
    </row>
    <row r="52" spans="2:20" s="47" customFormat="1" ht="38.25">
      <c r="B52" s="60">
        <v>48</v>
      </c>
      <c r="C52" s="61" t="s">
        <v>122</v>
      </c>
      <c r="D52" s="60" t="s">
        <v>75</v>
      </c>
      <c r="E52" s="62">
        <v>240000</v>
      </c>
      <c r="F52" s="62">
        <v>446806</v>
      </c>
      <c r="G52" s="62"/>
      <c r="I52" s="63">
        <f t="shared" si="0"/>
        <v>240000</v>
      </c>
      <c r="J52" s="64">
        <f t="shared" si="1"/>
        <v>343403</v>
      </c>
      <c r="K52" s="63">
        <f t="shared" si="2"/>
        <v>291702</v>
      </c>
      <c r="M52" s="62">
        <f t="shared" si="3"/>
        <v>291702</v>
      </c>
      <c r="N52" s="62">
        <v>224517.99841783146</v>
      </c>
      <c r="P52" s="63">
        <f t="shared" si="4"/>
        <v>224517.99841783146</v>
      </c>
      <c r="Q52" s="63">
        <f t="shared" si="5"/>
        <v>258110</v>
      </c>
      <c r="R52" s="63">
        <f t="shared" si="6"/>
        <v>241314</v>
      </c>
      <c r="S52" s="8"/>
      <c r="T52" s="14">
        <f t="shared" si="7"/>
        <v>258110</v>
      </c>
    </row>
    <row r="53" spans="2:20" s="47" customFormat="1">
      <c r="B53" s="60">
        <v>49</v>
      </c>
      <c r="C53" s="61" t="s">
        <v>123</v>
      </c>
      <c r="D53" s="60" t="s">
        <v>75</v>
      </c>
      <c r="E53" s="62">
        <v>33700</v>
      </c>
      <c r="F53" s="62">
        <v>25177</v>
      </c>
      <c r="G53" s="62"/>
      <c r="I53" s="63">
        <f t="shared" si="0"/>
        <v>25177</v>
      </c>
      <c r="J53" s="64">
        <f t="shared" si="1"/>
        <v>29439</v>
      </c>
      <c r="K53" s="63">
        <f t="shared" si="2"/>
        <v>27308</v>
      </c>
      <c r="M53" s="62">
        <f t="shared" si="3"/>
        <v>27308</v>
      </c>
      <c r="N53" s="62">
        <v>12067.647944167942</v>
      </c>
      <c r="P53" s="63">
        <f t="shared" si="4"/>
        <v>12067.647944167942</v>
      </c>
      <c r="Q53" s="63">
        <f t="shared" si="5"/>
        <v>19688</v>
      </c>
      <c r="R53" s="63">
        <f t="shared" si="6"/>
        <v>15878</v>
      </c>
      <c r="S53" s="8"/>
      <c r="T53" s="14">
        <f t="shared" si="7"/>
        <v>19688</v>
      </c>
    </row>
    <row r="54" spans="2:20" s="47" customFormat="1">
      <c r="B54" s="60">
        <v>50</v>
      </c>
      <c r="C54" s="61" t="s">
        <v>124</v>
      </c>
      <c r="D54" s="60" t="s">
        <v>75</v>
      </c>
      <c r="E54" s="62">
        <v>1011700</v>
      </c>
      <c r="F54" s="62">
        <v>900000</v>
      </c>
      <c r="G54" s="62"/>
      <c r="I54" s="63">
        <f t="shared" si="0"/>
        <v>900000</v>
      </c>
      <c r="J54" s="64">
        <f t="shared" si="1"/>
        <v>955850</v>
      </c>
      <c r="K54" s="63">
        <f t="shared" si="2"/>
        <v>927925</v>
      </c>
      <c r="M54" s="62">
        <f t="shared" si="3"/>
        <v>927925</v>
      </c>
      <c r="N54" s="62">
        <v>467757.4873898566</v>
      </c>
      <c r="P54" s="63">
        <f t="shared" si="4"/>
        <v>467757.4873898566</v>
      </c>
      <c r="Q54" s="63">
        <f t="shared" si="5"/>
        <v>697841</v>
      </c>
      <c r="R54" s="63">
        <f t="shared" si="6"/>
        <v>582799</v>
      </c>
      <c r="S54" s="8"/>
      <c r="T54" s="14">
        <f t="shared" si="7"/>
        <v>697841</v>
      </c>
    </row>
    <row r="55" spans="2:20" s="47" customFormat="1">
      <c r="B55" s="60">
        <v>51</v>
      </c>
      <c r="C55" s="61" t="s">
        <v>125</v>
      </c>
      <c r="D55" s="60" t="s">
        <v>75</v>
      </c>
      <c r="E55" s="62">
        <v>1232200</v>
      </c>
      <c r="F55" s="62">
        <v>1200000</v>
      </c>
      <c r="G55" s="62"/>
      <c r="I55" s="63">
        <f t="shared" si="0"/>
        <v>1200000</v>
      </c>
      <c r="J55" s="64">
        <f t="shared" si="1"/>
        <v>1216100</v>
      </c>
      <c r="K55" s="63">
        <f t="shared" si="2"/>
        <v>1208050</v>
      </c>
      <c r="M55" s="62">
        <f t="shared" si="3"/>
        <v>1208050</v>
      </c>
      <c r="N55" s="62">
        <v>518413.36963553162</v>
      </c>
      <c r="P55" s="63">
        <f t="shared" si="4"/>
        <v>518413.36963553162</v>
      </c>
      <c r="Q55" s="63">
        <f t="shared" si="5"/>
        <v>863232</v>
      </c>
      <c r="R55" s="63">
        <f t="shared" si="6"/>
        <v>690823</v>
      </c>
      <c r="S55" s="8"/>
      <c r="T55" s="14">
        <f t="shared" si="7"/>
        <v>863232</v>
      </c>
    </row>
    <row r="56" spans="2:20" s="47" customFormat="1">
      <c r="B56" s="60">
        <v>52</v>
      </c>
      <c r="C56" s="61" t="s">
        <v>126</v>
      </c>
      <c r="D56" s="60" t="s">
        <v>119</v>
      </c>
      <c r="E56" s="62">
        <v>44100</v>
      </c>
      <c r="F56" s="62">
        <v>60851</v>
      </c>
      <c r="G56" s="62"/>
      <c r="I56" s="63">
        <f t="shared" si="0"/>
        <v>44100</v>
      </c>
      <c r="J56" s="64">
        <f t="shared" si="1"/>
        <v>52476</v>
      </c>
      <c r="K56" s="63">
        <f t="shared" si="2"/>
        <v>48288</v>
      </c>
      <c r="M56" s="62">
        <f t="shared" si="3"/>
        <v>48288</v>
      </c>
      <c r="N56" s="62">
        <v>25119.089299092222</v>
      </c>
      <c r="P56" s="63">
        <f t="shared" si="4"/>
        <v>25119.089299092222</v>
      </c>
      <c r="Q56" s="63">
        <f t="shared" si="5"/>
        <v>36704</v>
      </c>
      <c r="R56" s="63">
        <f t="shared" si="6"/>
        <v>30912</v>
      </c>
      <c r="S56" s="8"/>
      <c r="T56" s="14">
        <f t="shared" si="7"/>
        <v>36704</v>
      </c>
    </row>
    <row r="57" spans="2:20" s="47" customFormat="1">
      <c r="B57" s="60">
        <v>53</v>
      </c>
      <c r="C57" s="61" t="s">
        <v>127</v>
      </c>
      <c r="D57" s="60" t="s">
        <v>119</v>
      </c>
      <c r="E57" s="62">
        <v>23300</v>
      </c>
      <c r="F57" s="62">
        <v>42891</v>
      </c>
      <c r="G57" s="62"/>
      <c r="I57" s="63">
        <f t="shared" si="0"/>
        <v>23300</v>
      </c>
      <c r="J57" s="64">
        <f t="shared" si="1"/>
        <v>33096</v>
      </c>
      <c r="K57" s="63">
        <f t="shared" si="2"/>
        <v>28198</v>
      </c>
      <c r="M57" s="62">
        <f t="shared" si="3"/>
        <v>28198</v>
      </c>
      <c r="N57" s="62">
        <v>16742.79111608112</v>
      </c>
      <c r="P57" s="63">
        <f t="shared" si="4"/>
        <v>16742.79111608112</v>
      </c>
      <c r="Q57" s="63">
        <f t="shared" si="5"/>
        <v>22470</v>
      </c>
      <c r="R57" s="63">
        <f t="shared" si="6"/>
        <v>19606</v>
      </c>
      <c r="S57" s="8"/>
      <c r="T57" s="14">
        <f t="shared" si="7"/>
        <v>22470</v>
      </c>
    </row>
    <row r="58" spans="2:20" s="47" customFormat="1">
      <c r="B58" s="60">
        <v>54</v>
      </c>
      <c r="C58" s="61" t="s">
        <v>128</v>
      </c>
      <c r="D58" s="60" t="s">
        <v>119</v>
      </c>
      <c r="E58" s="62">
        <v>72600</v>
      </c>
      <c r="F58" s="62">
        <v>79445</v>
      </c>
      <c r="G58" s="62"/>
      <c r="I58" s="63">
        <f t="shared" si="0"/>
        <v>72600</v>
      </c>
      <c r="J58" s="64">
        <f t="shared" si="1"/>
        <v>76023</v>
      </c>
      <c r="K58" s="63">
        <f t="shared" si="2"/>
        <v>74312</v>
      </c>
      <c r="M58" s="62">
        <f t="shared" si="3"/>
        <v>74312</v>
      </c>
      <c r="N58" s="62">
        <v>36793.873562287044</v>
      </c>
      <c r="P58" s="63">
        <f t="shared" si="4"/>
        <v>36793.873562287044</v>
      </c>
      <c r="Q58" s="63">
        <f t="shared" si="5"/>
        <v>55553</v>
      </c>
      <c r="R58" s="63">
        <f t="shared" si="6"/>
        <v>46173</v>
      </c>
      <c r="S58" s="8"/>
      <c r="T58" s="14">
        <f t="shared" si="7"/>
        <v>55553</v>
      </c>
    </row>
    <row r="59" spans="2:20" s="47" customFormat="1">
      <c r="B59" s="60">
        <v>55</v>
      </c>
      <c r="C59" s="61" t="s">
        <v>129</v>
      </c>
      <c r="D59" s="60" t="s">
        <v>119</v>
      </c>
      <c r="E59" s="62">
        <v>31100</v>
      </c>
      <c r="F59" s="62">
        <v>48431</v>
      </c>
      <c r="G59" s="62"/>
      <c r="I59" s="63">
        <f t="shared" si="0"/>
        <v>31100</v>
      </c>
      <c r="J59" s="64">
        <f t="shared" si="1"/>
        <v>39766</v>
      </c>
      <c r="K59" s="63">
        <f t="shared" si="2"/>
        <v>35433</v>
      </c>
      <c r="M59" s="62">
        <f t="shared" si="3"/>
        <v>35433</v>
      </c>
      <c r="N59" s="62">
        <v>24917.101150305705</v>
      </c>
      <c r="P59" s="63">
        <f t="shared" si="4"/>
        <v>24917.101150305705</v>
      </c>
      <c r="Q59" s="63">
        <f t="shared" si="5"/>
        <v>30175</v>
      </c>
      <c r="R59" s="63">
        <f t="shared" si="6"/>
        <v>27546</v>
      </c>
      <c r="S59" s="8"/>
      <c r="T59" s="14">
        <f t="shared" si="7"/>
        <v>30175</v>
      </c>
    </row>
    <row r="60" spans="2:20" s="47" customFormat="1">
      <c r="B60" s="60">
        <v>56</v>
      </c>
      <c r="C60" s="61" t="s">
        <v>130</v>
      </c>
      <c r="D60" s="60" t="s">
        <v>119</v>
      </c>
      <c r="E60" s="62">
        <v>54500</v>
      </c>
      <c r="F60" s="62">
        <v>75491</v>
      </c>
      <c r="G60" s="62"/>
      <c r="I60" s="63">
        <f t="shared" si="0"/>
        <v>54500</v>
      </c>
      <c r="J60" s="64">
        <f t="shared" si="1"/>
        <v>64996</v>
      </c>
      <c r="K60" s="63">
        <f t="shared" si="2"/>
        <v>59748</v>
      </c>
      <c r="M60" s="62">
        <f t="shared" si="3"/>
        <v>59748</v>
      </c>
      <c r="N60" s="62">
        <v>40643.414689160178</v>
      </c>
      <c r="P60" s="63">
        <f t="shared" si="4"/>
        <v>40643.414689160178</v>
      </c>
      <c r="Q60" s="63">
        <f t="shared" si="5"/>
        <v>50196</v>
      </c>
      <c r="R60" s="63">
        <f t="shared" si="6"/>
        <v>45420</v>
      </c>
      <c r="S60" s="8"/>
      <c r="T60" s="14">
        <f t="shared" si="7"/>
        <v>50196</v>
      </c>
    </row>
    <row r="61" spans="2:20" s="47" customFormat="1">
      <c r="B61" s="60">
        <v>57</v>
      </c>
      <c r="C61" s="61" t="s">
        <v>131</v>
      </c>
      <c r="D61" s="60" t="s">
        <v>119</v>
      </c>
      <c r="E61" s="62">
        <v>88200</v>
      </c>
      <c r="F61" s="62">
        <v>107546</v>
      </c>
      <c r="G61" s="62"/>
      <c r="I61" s="63">
        <f t="shared" si="0"/>
        <v>88200</v>
      </c>
      <c r="J61" s="64">
        <f t="shared" si="1"/>
        <v>97873</v>
      </c>
      <c r="K61" s="63">
        <f t="shared" si="2"/>
        <v>93037</v>
      </c>
      <c r="M61" s="62">
        <f t="shared" si="3"/>
        <v>93037</v>
      </c>
      <c r="N61" s="62">
        <v>54441.362406266337</v>
      </c>
      <c r="P61" s="63">
        <f t="shared" si="4"/>
        <v>54441.362406266337</v>
      </c>
      <c r="Q61" s="63">
        <f t="shared" si="5"/>
        <v>73739</v>
      </c>
      <c r="R61" s="63">
        <f t="shared" si="6"/>
        <v>64090</v>
      </c>
      <c r="S61" s="8"/>
      <c r="T61" s="14">
        <f t="shared" si="7"/>
        <v>73739</v>
      </c>
    </row>
    <row r="62" spans="2:20" s="47" customFormat="1">
      <c r="B62" s="60">
        <v>58</v>
      </c>
      <c r="C62" s="61" t="s">
        <v>132</v>
      </c>
      <c r="D62" s="60" t="s">
        <v>119</v>
      </c>
      <c r="E62" s="62">
        <v>127100</v>
      </c>
      <c r="F62" s="62">
        <v>139130</v>
      </c>
      <c r="G62" s="62"/>
      <c r="I62" s="63">
        <f t="shared" si="0"/>
        <v>127100</v>
      </c>
      <c r="J62" s="64">
        <f t="shared" si="1"/>
        <v>133115</v>
      </c>
      <c r="K62" s="63">
        <f t="shared" si="2"/>
        <v>130108</v>
      </c>
      <c r="M62" s="62">
        <f t="shared" si="3"/>
        <v>130108</v>
      </c>
      <c r="N62" s="62">
        <v>71472.427870615604</v>
      </c>
      <c r="P62" s="63">
        <f t="shared" si="4"/>
        <v>71472.427870615604</v>
      </c>
      <c r="Q62" s="63">
        <f t="shared" si="5"/>
        <v>100790</v>
      </c>
      <c r="R62" s="63">
        <f t="shared" si="6"/>
        <v>86131</v>
      </c>
      <c r="S62" s="8"/>
      <c r="T62" s="14">
        <f t="shared" si="7"/>
        <v>100790</v>
      </c>
    </row>
    <row r="63" spans="2:20" s="47" customFormat="1">
      <c r="B63" s="60">
        <v>59</v>
      </c>
      <c r="C63" s="61" t="s">
        <v>133</v>
      </c>
      <c r="D63" s="60" t="s">
        <v>119</v>
      </c>
      <c r="E63" s="62">
        <v>33700</v>
      </c>
      <c r="F63" s="62">
        <v>71391</v>
      </c>
      <c r="G63" s="62"/>
      <c r="I63" s="63">
        <f t="shared" si="0"/>
        <v>33700</v>
      </c>
      <c r="J63" s="64">
        <f t="shared" si="1"/>
        <v>52546</v>
      </c>
      <c r="K63" s="63">
        <f t="shared" si="2"/>
        <v>43123</v>
      </c>
      <c r="M63" s="62">
        <f t="shared" si="3"/>
        <v>43123</v>
      </c>
      <c r="N63" s="62">
        <v>33516.305348644331</v>
      </c>
      <c r="P63" s="63">
        <f t="shared" si="4"/>
        <v>33516.305348644331</v>
      </c>
      <c r="Q63" s="63">
        <f t="shared" si="5"/>
        <v>38320</v>
      </c>
      <c r="R63" s="63">
        <f t="shared" si="6"/>
        <v>35918</v>
      </c>
      <c r="S63" s="8"/>
      <c r="T63" s="14">
        <f t="shared" si="7"/>
        <v>38320</v>
      </c>
    </row>
    <row r="64" spans="2:20" s="47" customFormat="1">
      <c r="B64" s="60">
        <v>60</v>
      </c>
      <c r="C64" s="61" t="s">
        <v>134</v>
      </c>
      <c r="D64" s="60" t="s">
        <v>119</v>
      </c>
      <c r="E64" s="62">
        <v>96000</v>
      </c>
      <c r="F64" s="62">
        <v>109126</v>
      </c>
      <c r="G64" s="62"/>
      <c r="I64" s="63">
        <f t="shared" si="0"/>
        <v>96000</v>
      </c>
      <c r="J64" s="64">
        <f t="shared" si="1"/>
        <v>102563</v>
      </c>
      <c r="K64" s="63">
        <f t="shared" si="2"/>
        <v>99282</v>
      </c>
      <c r="M64" s="62">
        <f t="shared" si="3"/>
        <v>99282</v>
      </c>
      <c r="N64" s="62">
        <v>51178.828909199976</v>
      </c>
      <c r="P64" s="63">
        <f t="shared" si="4"/>
        <v>51178.828909199976</v>
      </c>
      <c r="Q64" s="63">
        <f t="shared" si="5"/>
        <v>75230</v>
      </c>
      <c r="R64" s="63">
        <f t="shared" si="6"/>
        <v>63204</v>
      </c>
      <c r="S64" s="8"/>
      <c r="T64" s="14">
        <f t="shared" si="7"/>
        <v>75230</v>
      </c>
    </row>
    <row r="65" spans="2:20" s="47" customFormat="1" ht="25.5">
      <c r="B65" s="60">
        <v>61</v>
      </c>
      <c r="C65" s="61" t="s">
        <v>135</v>
      </c>
      <c r="D65" s="60" t="s">
        <v>75</v>
      </c>
      <c r="E65" s="62">
        <v>240000</v>
      </c>
      <c r="F65" s="62">
        <v>540593</v>
      </c>
      <c r="G65" s="62"/>
      <c r="I65" s="63">
        <f t="shared" si="0"/>
        <v>240000</v>
      </c>
      <c r="J65" s="64">
        <f t="shared" si="1"/>
        <v>390297</v>
      </c>
      <c r="K65" s="63">
        <f t="shared" si="2"/>
        <v>315149</v>
      </c>
      <c r="M65" s="62">
        <f t="shared" si="3"/>
        <v>315149</v>
      </c>
      <c r="N65" s="62">
        <v>201999.91508644653</v>
      </c>
      <c r="P65" s="63">
        <f t="shared" si="4"/>
        <v>201999.91508644653</v>
      </c>
      <c r="Q65" s="63">
        <f t="shared" si="5"/>
        <v>258574</v>
      </c>
      <c r="R65" s="63">
        <f t="shared" si="6"/>
        <v>230287</v>
      </c>
      <c r="S65" s="8"/>
      <c r="T65" s="14">
        <f t="shared" si="7"/>
        <v>258574</v>
      </c>
    </row>
    <row r="66" spans="2:20" s="47" customFormat="1" ht="25.5">
      <c r="B66" s="60">
        <v>62</v>
      </c>
      <c r="C66" s="61" t="s">
        <v>136</v>
      </c>
      <c r="D66" s="60" t="s">
        <v>75</v>
      </c>
      <c r="E66" s="62">
        <v>1102500</v>
      </c>
      <c r="F66" s="62">
        <v>1257861</v>
      </c>
      <c r="G66" s="62"/>
      <c r="I66" s="63">
        <f t="shared" si="0"/>
        <v>1102500</v>
      </c>
      <c r="J66" s="64">
        <f t="shared" si="1"/>
        <v>1180181</v>
      </c>
      <c r="K66" s="63">
        <f t="shared" si="2"/>
        <v>1141341</v>
      </c>
      <c r="M66" s="62">
        <f t="shared" si="3"/>
        <v>1141341</v>
      </c>
      <c r="N66" s="62">
        <v>732683.08423576492</v>
      </c>
      <c r="P66" s="63">
        <f t="shared" si="4"/>
        <v>732683.08423576492</v>
      </c>
      <c r="Q66" s="63">
        <f t="shared" si="5"/>
        <v>937012</v>
      </c>
      <c r="R66" s="63">
        <f t="shared" si="6"/>
        <v>834848</v>
      </c>
      <c r="S66" s="8"/>
      <c r="T66" s="14">
        <f t="shared" si="7"/>
        <v>937012</v>
      </c>
    </row>
    <row r="67" spans="2:20" s="47" customFormat="1" ht="25.5">
      <c r="B67" s="60">
        <v>63</v>
      </c>
      <c r="C67" s="61" t="s">
        <v>137</v>
      </c>
      <c r="D67" s="60" t="s">
        <v>75</v>
      </c>
      <c r="E67" s="62">
        <v>1154400</v>
      </c>
      <c r="F67" s="62">
        <v>1282134</v>
      </c>
      <c r="G67" s="62"/>
      <c r="I67" s="63">
        <f t="shared" si="0"/>
        <v>1154400</v>
      </c>
      <c r="J67" s="64">
        <f t="shared" si="1"/>
        <v>1218267</v>
      </c>
      <c r="K67" s="63">
        <f t="shared" si="2"/>
        <v>1186334</v>
      </c>
      <c r="M67" s="62">
        <f t="shared" si="3"/>
        <v>1186334</v>
      </c>
      <c r="N67" s="62">
        <v>775366.80801683431</v>
      </c>
      <c r="P67" s="63">
        <f t="shared" si="4"/>
        <v>775366.80801683431</v>
      </c>
      <c r="Q67" s="63">
        <f t="shared" si="5"/>
        <v>980850</v>
      </c>
      <c r="R67" s="63">
        <f t="shared" si="6"/>
        <v>878108</v>
      </c>
      <c r="S67" s="8"/>
      <c r="T67" s="14">
        <f t="shared" si="7"/>
        <v>980850</v>
      </c>
    </row>
    <row r="68" spans="2:20" s="47" customFormat="1" ht="25.5">
      <c r="B68" s="60">
        <v>64</v>
      </c>
      <c r="C68" s="61" t="s">
        <v>138</v>
      </c>
      <c r="D68" s="60" t="s">
        <v>75</v>
      </c>
      <c r="E68" s="62">
        <v>1362000</v>
      </c>
      <c r="F68" s="62">
        <v>1423843</v>
      </c>
      <c r="G68" s="62"/>
      <c r="I68" s="63">
        <f t="shared" si="0"/>
        <v>1362000</v>
      </c>
      <c r="J68" s="64">
        <f t="shared" si="1"/>
        <v>1392922</v>
      </c>
      <c r="K68" s="63">
        <f t="shared" si="2"/>
        <v>1377461</v>
      </c>
      <c r="M68" s="62">
        <f t="shared" si="3"/>
        <v>1377461</v>
      </c>
      <c r="N68" s="62">
        <v>878419.00437272817</v>
      </c>
      <c r="P68" s="63">
        <f t="shared" si="4"/>
        <v>878419.00437272817</v>
      </c>
      <c r="Q68" s="63">
        <f t="shared" si="5"/>
        <v>1127940</v>
      </c>
      <c r="R68" s="63">
        <f t="shared" si="6"/>
        <v>1003180</v>
      </c>
      <c r="S68" s="8"/>
      <c r="T68" s="14">
        <f t="shared" si="7"/>
        <v>1127940</v>
      </c>
    </row>
    <row r="69" spans="2:20" s="47" customFormat="1" ht="25.5">
      <c r="B69" s="60">
        <v>65</v>
      </c>
      <c r="C69" s="61" t="s">
        <v>139</v>
      </c>
      <c r="D69" s="60" t="s">
        <v>75</v>
      </c>
      <c r="E69" s="62">
        <v>1413800</v>
      </c>
      <c r="F69" s="62">
        <v>1456702</v>
      </c>
      <c r="G69" s="62"/>
      <c r="I69" s="63">
        <f t="shared" si="0"/>
        <v>1413800</v>
      </c>
      <c r="J69" s="64">
        <f t="shared" si="1"/>
        <v>1435251</v>
      </c>
      <c r="K69" s="63">
        <f t="shared" si="2"/>
        <v>1424526</v>
      </c>
      <c r="M69" s="62">
        <f t="shared" si="3"/>
        <v>1424526</v>
      </c>
      <c r="N69" s="62">
        <v>938597.00996744737</v>
      </c>
      <c r="P69" s="63">
        <f t="shared" si="4"/>
        <v>938597.00996744737</v>
      </c>
      <c r="Q69" s="63">
        <f t="shared" si="5"/>
        <v>1181562</v>
      </c>
      <c r="R69" s="63">
        <f t="shared" si="6"/>
        <v>1060080</v>
      </c>
      <c r="S69" s="8"/>
      <c r="T69" s="14">
        <f t="shared" si="7"/>
        <v>1181562</v>
      </c>
    </row>
    <row r="70" spans="2:20" s="47" customFormat="1" ht="25.5">
      <c r="B70" s="60">
        <v>66</v>
      </c>
      <c r="C70" s="61" t="s">
        <v>140</v>
      </c>
      <c r="D70" s="60" t="s">
        <v>75</v>
      </c>
      <c r="E70" s="62">
        <v>1751100</v>
      </c>
      <c r="F70" s="62">
        <v>1663131</v>
      </c>
      <c r="G70" s="62"/>
      <c r="I70" s="63">
        <f t="shared" ref="I70:I98" si="8">+MIN(E70:G70)</f>
        <v>1663131</v>
      </c>
      <c r="J70" s="64">
        <f t="shared" ref="J70:J98" si="9">+ROUND(AVERAGE(E70:G70),0)</f>
        <v>1707116</v>
      </c>
      <c r="K70" s="63">
        <f t="shared" ref="K70:K98" si="10">+ROUND(AVERAGE(I70:J70),0)</f>
        <v>1685124</v>
      </c>
      <c r="M70" s="62">
        <f t="shared" ref="M70:M98" si="11">+K70</f>
        <v>1685124</v>
      </c>
      <c r="N70" s="62">
        <v>1047650.0192872905</v>
      </c>
      <c r="P70" s="63">
        <f t="shared" ref="P70:P97" si="12">+MIN(M70:N70)</f>
        <v>1047650.0192872905</v>
      </c>
      <c r="Q70" s="63">
        <f t="shared" ref="Q70:Q97" si="13">+ROUND(AVERAGE(M70:N70),0)</f>
        <v>1366387</v>
      </c>
      <c r="R70" s="63">
        <f t="shared" ref="R70:R98" si="14">+ROUND(AVERAGE(P70:Q70),0)</f>
        <v>1207019</v>
      </c>
      <c r="S70" s="8"/>
      <c r="T70" s="14">
        <f t="shared" ref="T70:T98" si="15">+Q70</f>
        <v>1366387</v>
      </c>
    </row>
    <row r="71" spans="2:20" s="47" customFormat="1" ht="25.5">
      <c r="B71" s="60">
        <v>67</v>
      </c>
      <c r="C71" s="61" t="s">
        <v>141</v>
      </c>
      <c r="D71" s="60" t="s">
        <v>75</v>
      </c>
      <c r="E71" s="62">
        <v>1815900</v>
      </c>
      <c r="F71" s="62">
        <v>1689398</v>
      </c>
      <c r="G71" s="62"/>
      <c r="I71" s="63">
        <f t="shared" si="8"/>
        <v>1689398</v>
      </c>
      <c r="J71" s="64">
        <f t="shared" si="9"/>
        <v>1752649</v>
      </c>
      <c r="K71" s="63">
        <f t="shared" si="10"/>
        <v>1721024</v>
      </c>
      <c r="M71" s="62">
        <f t="shared" si="11"/>
        <v>1721024</v>
      </c>
      <c r="N71" s="62">
        <v>1091561.1152297358</v>
      </c>
      <c r="P71" s="63">
        <f t="shared" si="12"/>
        <v>1091561.1152297358</v>
      </c>
      <c r="Q71" s="63">
        <f t="shared" si="13"/>
        <v>1406293</v>
      </c>
      <c r="R71" s="63">
        <f t="shared" si="14"/>
        <v>1248927</v>
      </c>
      <c r="S71" s="8"/>
      <c r="T71" s="14">
        <f t="shared" si="15"/>
        <v>1406293</v>
      </c>
    </row>
    <row r="72" spans="2:20" s="47" customFormat="1" ht="25.5">
      <c r="B72" s="60">
        <v>68</v>
      </c>
      <c r="C72" s="61" t="s">
        <v>142</v>
      </c>
      <c r="D72" s="60" t="s">
        <v>75</v>
      </c>
      <c r="E72" s="62">
        <v>2334800</v>
      </c>
      <c r="F72" s="62">
        <v>2237873</v>
      </c>
      <c r="G72" s="62"/>
      <c r="I72" s="63">
        <f t="shared" si="8"/>
        <v>2237873</v>
      </c>
      <c r="J72" s="64">
        <f t="shared" si="9"/>
        <v>2286337</v>
      </c>
      <c r="K72" s="63">
        <f t="shared" si="10"/>
        <v>2262105</v>
      </c>
      <c r="M72" s="62">
        <f t="shared" si="11"/>
        <v>2262105</v>
      </c>
      <c r="N72" s="62">
        <v>1487883.92496125</v>
      </c>
      <c r="P72" s="63">
        <f t="shared" si="12"/>
        <v>1487883.92496125</v>
      </c>
      <c r="Q72" s="63">
        <f t="shared" si="13"/>
        <v>1874994</v>
      </c>
      <c r="R72" s="63">
        <f t="shared" si="14"/>
        <v>1681439</v>
      </c>
      <c r="S72" s="8"/>
      <c r="T72" s="14">
        <f t="shared" si="15"/>
        <v>1874994</v>
      </c>
    </row>
    <row r="73" spans="2:20" s="47" customFormat="1" ht="25.5">
      <c r="B73" s="60">
        <v>69</v>
      </c>
      <c r="C73" s="61" t="s">
        <v>143</v>
      </c>
      <c r="D73" s="60" t="s">
        <v>75</v>
      </c>
      <c r="E73" s="62">
        <v>2412600</v>
      </c>
      <c r="F73" s="62">
        <v>2275099</v>
      </c>
      <c r="G73" s="62"/>
      <c r="I73" s="63">
        <f t="shared" si="8"/>
        <v>2275099</v>
      </c>
      <c r="J73" s="64">
        <f t="shared" si="9"/>
        <v>2343850</v>
      </c>
      <c r="K73" s="63">
        <f t="shared" si="10"/>
        <v>2309475</v>
      </c>
      <c r="M73" s="62">
        <f t="shared" si="11"/>
        <v>2309475</v>
      </c>
      <c r="N73" s="62">
        <v>1489126.0049975382</v>
      </c>
      <c r="P73" s="63">
        <f t="shared" si="12"/>
        <v>1489126.0049975382</v>
      </c>
      <c r="Q73" s="63">
        <f t="shared" si="13"/>
        <v>1899301</v>
      </c>
      <c r="R73" s="63">
        <f t="shared" si="14"/>
        <v>1694214</v>
      </c>
      <c r="S73" s="8"/>
      <c r="T73" s="14">
        <f t="shared" si="15"/>
        <v>1899301</v>
      </c>
    </row>
    <row r="74" spans="2:20" s="47" customFormat="1" ht="25.5">
      <c r="B74" s="60">
        <v>70</v>
      </c>
      <c r="C74" s="61" t="s">
        <v>144</v>
      </c>
      <c r="D74" s="60" t="s">
        <v>75</v>
      </c>
      <c r="E74" s="62">
        <v>2464500</v>
      </c>
      <c r="F74" s="62">
        <v>2245069</v>
      </c>
      <c r="G74" s="62"/>
      <c r="I74" s="63">
        <f t="shared" si="8"/>
        <v>2245069</v>
      </c>
      <c r="J74" s="64">
        <f t="shared" si="9"/>
        <v>2354785</v>
      </c>
      <c r="K74" s="63">
        <f t="shared" si="10"/>
        <v>2299927</v>
      </c>
      <c r="M74" s="62">
        <f t="shared" si="11"/>
        <v>2299927</v>
      </c>
      <c r="N74" s="62">
        <v>1523391.6765729303</v>
      </c>
      <c r="P74" s="63">
        <f t="shared" si="12"/>
        <v>1523391.6765729303</v>
      </c>
      <c r="Q74" s="63">
        <f t="shared" si="13"/>
        <v>1911659</v>
      </c>
      <c r="R74" s="63">
        <f t="shared" si="14"/>
        <v>1717525</v>
      </c>
      <c r="S74" s="8"/>
      <c r="T74" s="14">
        <f t="shared" si="15"/>
        <v>1911659</v>
      </c>
    </row>
    <row r="75" spans="2:20" s="47" customFormat="1" ht="25.5">
      <c r="B75" s="60">
        <v>71</v>
      </c>
      <c r="C75" s="61" t="s">
        <v>145</v>
      </c>
      <c r="D75" s="60" t="s">
        <v>75</v>
      </c>
      <c r="E75" s="62">
        <v>2542300</v>
      </c>
      <c r="F75" s="62">
        <v>2281898</v>
      </c>
      <c r="G75" s="62"/>
      <c r="I75" s="63">
        <f t="shared" si="8"/>
        <v>2281898</v>
      </c>
      <c r="J75" s="64">
        <f t="shared" si="9"/>
        <v>2412099</v>
      </c>
      <c r="K75" s="63">
        <f t="shared" si="10"/>
        <v>2346999</v>
      </c>
      <c r="M75" s="62">
        <f t="shared" si="11"/>
        <v>2346999</v>
      </c>
      <c r="N75" s="62">
        <v>1562665.3795557362</v>
      </c>
      <c r="P75" s="63">
        <f t="shared" si="12"/>
        <v>1562665.3795557362</v>
      </c>
      <c r="Q75" s="63">
        <f t="shared" si="13"/>
        <v>1954832</v>
      </c>
      <c r="R75" s="63">
        <f t="shared" si="14"/>
        <v>1758749</v>
      </c>
      <c r="S75" s="8"/>
      <c r="T75" s="14">
        <f t="shared" si="15"/>
        <v>1954832</v>
      </c>
    </row>
    <row r="76" spans="2:20" s="47" customFormat="1" ht="25.5">
      <c r="B76" s="60">
        <v>72</v>
      </c>
      <c r="C76" s="61" t="s">
        <v>146</v>
      </c>
      <c r="D76" s="60" t="s">
        <v>75</v>
      </c>
      <c r="E76" s="62">
        <v>3696700</v>
      </c>
      <c r="F76" s="62">
        <v>3319567</v>
      </c>
      <c r="G76" s="62"/>
      <c r="I76" s="63">
        <f t="shared" si="8"/>
        <v>3319567</v>
      </c>
      <c r="J76" s="64">
        <f t="shared" si="9"/>
        <v>3508134</v>
      </c>
      <c r="K76" s="63">
        <f t="shared" si="10"/>
        <v>3413851</v>
      </c>
      <c r="M76" s="62">
        <f t="shared" si="11"/>
        <v>3413851</v>
      </c>
      <c r="N76" s="62">
        <v>2363949.669348116</v>
      </c>
      <c r="P76" s="63">
        <f t="shared" si="12"/>
        <v>2363949.669348116</v>
      </c>
      <c r="Q76" s="63">
        <f t="shared" si="13"/>
        <v>2888900</v>
      </c>
      <c r="R76" s="63">
        <f t="shared" si="14"/>
        <v>2626425</v>
      </c>
      <c r="S76" s="8"/>
      <c r="T76" s="14">
        <f t="shared" si="15"/>
        <v>2888900</v>
      </c>
    </row>
    <row r="77" spans="2:20" s="47" customFormat="1">
      <c r="B77" s="60">
        <v>73</v>
      </c>
      <c r="C77" s="61" t="s">
        <v>147</v>
      </c>
      <c r="D77" s="60" t="s">
        <v>75</v>
      </c>
      <c r="E77" s="62">
        <v>214000</v>
      </c>
      <c r="F77" s="62">
        <v>303186</v>
      </c>
      <c r="G77" s="62"/>
      <c r="I77" s="63">
        <f t="shared" si="8"/>
        <v>214000</v>
      </c>
      <c r="J77" s="64">
        <f t="shared" si="9"/>
        <v>258593</v>
      </c>
      <c r="K77" s="63">
        <f t="shared" si="10"/>
        <v>236297</v>
      </c>
      <c r="M77" s="62">
        <f t="shared" si="11"/>
        <v>236297</v>
      </c>
      <c r="N77" s="62">
        <v>212927.53930413004</v>
      </c>
      <c r="P77" s="63">
        <f t="shared" si="12"/>
        <v>212927.53930413004</v>
      </c>
      <c r="Q77" s="63">
        <f t="shared" si="13"/>
        <v>224612</v>
      </c>
      <c r="R77" s="63">
        <f t="shared" si="14"/>
        <v>218770</v>
      </c>
      <c r="S77" s="8"/>
      <c r="T77" s="14">
        <f t="shared" si="15"/>
        <v>224612</v>
      </c>
    </row>
    <row r="78" spans="2:20" s="47" customFormat="1">
      <c r="B78" s="60">
        <v>74</v>
      </c>
      <c r="C78" s="61" t="s">
        <v>148</v>
      </c>
      <c r="D78" s="60" t="s">
        <v>75</v>
      </c>
      <c r="E78" s="62">
        <v>252900</v>
      </c>
      <c r="F78" s="62">
        <v>288434</v>
      </c>
      <c r="G78" s="62"/>
      <c r="I78" s="63">
        <f t="shared" si="8"/>
        <v>252900</v>
      </c>
      <c r="J78" s="64">
        <f t="shared" si="9"/>
        <v>270667</v>
      </c>
      <c r="K78" s="63">
        <f t="shared" si="10"/>
        <v>261784</v>
      </c>
      <c r="M78" s="62">
        <f t="shared" si="11"/>
        <v>261784</v>
      </c>
      <c r="N78" s="62">
        <v>195799.07502369929</v>
      </c>
      <c r="P78" s="63">
        <f t="shared" si="12"/>
        <v>195799.07502369929</v>
      </c>
      <c r="Q78" s="63">
        <f t="shared" si="13"/>
        <v>228792</v>
      </c>
      <c r="R78" s="63">
        <f t="shared" si="14"/>
        <v>212296</v>
      </c>
      <c r="S78" s="8"/>
      <c r="T78" s="14">
        <f t="shared" si="15"/>
        <v>228792</v>
      </c>
    </row>
    <row r="79" spans="2:20" s="47" customFormat="1">
      <c r="B79" s="60">
        <v>75</v>
      </c>
      <c r="C79" s="61" t="s">
        <v>149</v>
      </c>
      <c r="D79" s="60" t="s">
        <v>75</v>
      </c>
      <c r="E79" s="62">
        <v>317800</v>
      </c>
      <c r="F79" s="62">
        <v>658296</v>
      </c>
      <c r="G79" s="62"/>
      <c r="I79" s="63">
        <f t="shared" si="8"/>
        <v>317800</v>
      </c>
      <c r="J79" s="64">
        <f t="shared" si="9"/>
        <v>488048</v>
      </c>
      <c r="K79" s="63">
        <f t="shared" si="10"/>
        <v>402924</v>
      </c>
      <c r="M79" s="62">
        <f t="shared" si="11"/>
        <v>402924</v>
      </c>
      <c r="N79" s="62">
        <v>239959.95970839422</v>
      </c>
      <c r="P79" s="63">
        <f t="shared" si="12"/>
        <v>239959.95970839422</v>
      </c>
      <c r="Q79" s="63">
        <f t="shared" si="13"/>
        <v>321442</v>
      </c>
      <c r="R79" s="63">
        <f t="shared" si="14"/>
        <v>280701</v>
      </c>
      <c r="S79" s="8"/>
      <c r="T79" s="14">
        <f t="shared" si="15"/>
        <v>321442</v>
      </c>
    </row>
    <row r="80" spans="2:20" s="47" customFormat="1" ht="25.5">
      <c r="B80" s="60">
        <v>76</v>
      </c>
      <c r="C80" s="61" t="s">
        <v>150</v>
      </c>
      <c r="D80" s="60" t="s">
        <v>75</v>
      </c>
      <c r="E80" s="62">
        <v>9339100</v>
      </c>
      <c r="F80" s="62">
        <v>5538694</v>
      </c>
      <c r="G80" s="62"/>
      <c r="I80" s="63">
        <f t="shared" si="8"/>
        <v>5538694</v>
      </c>
      <c r="J80" s="64">
        <f t="shared" si="9"/>
        <v>7438897</v>
      </c>
      <c r="K80" s="63">
        <f t="shared" si="10"/>
        <v>6488796</v>
      </c>
      <c r="M80" s="62">
        <f t="shared" si="11"/>
        <v>6488796</v>
      </c>
      <c r="N80" s="62">
        <v>3961324.8983015758</v>
      </c>
      <c r="P80" s="63">
        <f t="shared" si="12"/>
        <v>3961324.8983015758</v>
      </c>
      <c r="Q80" s="63">
        <f t="shared" si="13"/>
        <v>5225060</v>
      </c>
      <c r="R80" s="63">
        <f t="shared" si="14"/>
        <v>4593192</v>
      </c>
      <c r="S80" s="8"/>
      <c r="T80" s="14">
        <f t="shared" si="15"/>
        <v>5225060</v>
      </c>
    </row>
    <row r="81" spans="2:20" s="47" customFormat="1" ht="25.5">
      <c r="B81" s="60">
        <v>77</v>
      </c>
      <c r="C81" s="61" t="s">
        <v>151</v>
      </c>
      <c r="D81" s="60" t="s">
        <v>75</v>
      </c>
      <c r="E81" s="62">
        <v>9728200</v>
      </c>
      <c r="F81" s="62">
        <v>5616315</v>
      </c>
      <c r="G81" s="62"/>
      <c r="I81" s="63">
        <f t="shared" si="8"/>
        <v>5616315</v>
      </c>
      <c r="J81" s="64">
        <f t="shared" si="9"/>
        <v>7672258</v>
      </c>
      <c r="K81" s="63">
        <f t="shared" si="10"/>
        <v>6644287</v>
      </c>
      <c r="M81" s="62">
        <f t="shared" si="11"/>
        <v>6644287</v>
      </c>
      <c r="N81" s="62">
        <v>4087104.4383646813</v>
      </c>
      <c r="P81" s="63">
        <f t="shared" si="12"/>
        <v>4087104.4383646813</v>
      </c>
      <c r="Q81" s="63">
        <f t="shared" si="13"/>
        <v>5365696</v>
      </c>
      <c r="R81" s="63">
        <f t="shared" si="14"/>
        <v>4726400</v>
      </c>
      <c r="S81" s="8"/>
      <c r="T81" s="14">
        <f t="shared" si="15"/>
        <v>5365696</v>
      </c>
    </row>
    <row r="82" spans="2:20" s="47" customFormat="1" ht="25.5">
      <c r="B82" s="60">
        <v>78</v>
      </c>
      <c r="C82" s="61" t="s">
        <v>152</v>
      </c>
      <c r="D82" s="60" t="s">
        <v>75</v>
      </c>
      <c r="E82" s="62">
        <v>123200</v>
      </c>
      <c r="F82" s="62">
        <v>191391</v>
      </c>
      <c r="G82" s="62"/>
      <c r="I82" s="63">
        <f t="shared" si="8"/>
        <v>123200</v>
      </c>
      <c r="J82" s="64">
        <f t="shared" si="9"/>
        <v>157296</v>
      </c>
      <c r="K82" s="63">
        <f t="shared" si="10"/>
        <v>140248</v>
      </c>
      <c r="M82" s="62">
        <f t="shared" si="11"/>
        <v>140248</v>
      </c>
      <c r="N82" s="62">
        <v>146811.39263466888</v>
      </c>
      <c r="P82" s="63">
        <f t="shared" si="12"/>
        <v>140248</v>
      </c>
      <c r="Q82" s="63">
        <f t="shared" si="13"/>
        <v>143530</v>
      </c>
      <c r="R82" s="63">
        <f t="shared" si="14"/>
        <v>141889</v>
      </c>
      <c r="S82" s="8"/>
      <c r="T82" s="14">
        <f t="shared" si="15"/>
        <v>143530</v>
      </c>
    </row>
    <row r="83" spans="2:20" s="47" customFormat="1" ht="25.5">
      <c r="B83" s="60">
        <v>79</v>
      </c>
      <c r="C83" s="61" t="s">
        <v>153</v>
      </c>
      <c r="D83" s="60" t="s">
        <v>75</v>
      </c>
      <c r="E83" s="62">
        <v>142700</v>
      </c>
      <c r="F83" s="62">
        <v>197784</v>
      </c>
      <c r="G83" s="62"/>
      <c r="I83" s="63">
        <f t="shared" si="8"/>
        <v>142700</v>
      </c>
      <c r="J83" s="64">
        <f t="shared" si="9"/>
        <v>170242</v>
      </c>
      <c r="K83" s="63">
        <f t="shared" si="10"/>
        <v>156471</v>
      </c>
      <c r="M83" s="62">
        <f t="shared" si="11"/>
        <v>156471</v>
      </c>
      <c r="N83" s="62">
        <v>160645.29293489241</v>
      </c>
      <c r="P83" s="63">
        <f t="shared" si="12"/>
        <v>156471</v>
      </c>
      <c r="Q83" s="63">
        <f t="shared" si="13"/>
        <v>158558</v>
      </c>
      <c r="R83" s="63">
        <f t="shared" si="14"/>
        <v>157515</v>
      </c>
      <c r="S83" s="8"/>
      <c r="T83" s="14">
        <f t="shared" si="15"/>
        <v>158558</v>
      </c>
    </row>
    <row r="84" spans="2:20" s="47" customFormat="1" ht="25.5">
      <c r="B84" s="60">
        <v>80</v>
      </c>
      <c r="C84" s="61" t="s">
        <v>154</v>
      </c>
      <c r="D84" s="60" t="s">
        <v>75</v>
      </c>
      <c r="E84" s="62">
        <v>162100</v>
      </c>
      <c r="F84" s="62">
        <v>368059</v>
      </c>
      <c r="G84" s="62"/>
      <c r="I84" s="63">
        <f t="shared" si="8"/>
        <v>162100</v>
      </c>
      <c r="J84" s="64">
        <f t="shared" si="9"/>
        <v>265080</v>
      </c>
      <c r="K84" s="63">
        <f t="shared" si="10"/>
        <v>213590</v>
      </c>
      <c r="M84" s="62">
        <f t="shared" si="11"/>
        <v>213590</v>
      </c>
      <c r="N84" s="62">
        <v>254380.86763842448</v>
      </c>
      <c r="P84" s="63">
        <f t="shared" si="12"/>
        <v>213590</v>
      </c>
      <c r="Q84" s="63">
        <f t="shared" si="13"/>
        <v>233985</v>
      </c>
      <c r="R84" s="63">
        <f t="shared" si="14"/>
        <v>223788</v>
      </c>
      <c r="S84" s="8"/>
      <c r="T84" s="14">
        <f t="shared" si="15"/>
        <v>233985</v>
      </c>
    </row>
    <row r="85" spans="2:20" s="47" customFormat="1">
      <c r="B85" s="60">
        <v>81</v>
      </c>
      <c r="C85" s="61" t="s">
        <v>155</v>
      </c>
      <c r="D85" s="60" t="s">
        <v>75</v>
      </c>
      <c r="E85" s="62">
        <v>525300</v>
      </c>
      <c r="F85" s="62">
        <v>360654</v>
      </c>
      <c r="G85" s="62"/>
      <c r="I85" s="63">
        <f t="shared" si="8"/>
        <v>360654</v>
      </c>
      <c r="J85" s="64">
        <f t="shared" si="9"/>
        <v>442977</v>
      </c>
      <c r="K85" s="63">
        <f t="shared" si="10"/>
        <v>401816</v>
      </c>
      <c r="M85" s="62">
        <f t="shared" si="11"/>
        <v>401816</v>
      </c>
      <c r="N85" s="62">
        <v>287239.56755768624</v>
      </c>
      <c r="P85" s="63">
        <f t="shared" si="12"/>
        <v>287239.56755768624</v>
      </c>
      <c r="Q85" s="63">
        <f t="shared" si="13"/>
        <v>344528</v>
      </c>
      <c r="R85" s="63">
        <f t="shared" si="14"/>
        <v>315884</v>
      </c>
      <c r="S85" s="8"/>
      <c r="T85" s="14">
        <f t="shared" si="15"/>
        <v>344528</v>
      </c>
    </row>
    <row r="86" spans="2:20" s="47" customFormat="1" ht="25.5">
      <c r="B86" s="60">
        <v>82</v>
      </c>
      <c r="C86" s="61" t="s">
        <v>156</v>
      </c>
      <c r="D86" s="60" t="s">
        <v>75</v>
      </c>
      <c r="E86" s="62">
        <v>492900</v>
      </c>
      <c r="F86" s="62">
        <v>359165</v>
      </c>
      <c r="G86" s="62"/>
      <c r="I86" s="63">
        <f t="shared" si="8"/>
        <v>359165</v>
      </c>
      <c r="J86" s="64">
        <f t="shared" si="9"/>
        <v>426033</v>
      </c>
      <c r="K86" s="63">
        <f t="shared" si="10"/>
        <v>392599</v>
      </c>
      <c r="M86" s="62">
        <f t="shared" si="11"/>
        <v>392599</v>
      </c>
      <c r="N86" s="62">
        <v>282569.00016907888</v>
      </c>
      <c r="P86" s="63">
        <f t="shared" si="12"/>
        <v>282569.00016907888</v>
      </c>
      <c r="Q86" s="63">
        <f t="shared" si="13"/>
        <v>337584</v>
      </c>
      <c r="R86" s="63">
        <f t="shared" si="14"/>
        <v>310077</v>
      </c>
      <c r="S86" s="8"/>
      <c r="T86" s="14">
        <f t="shared" si="15"/>
        <v>337584</v>
      </c>
    </row>
    <row r="87" spans="2:20" s="47" customFormat="1">
      <c r="B87" s="60">
        <v>83</v>
      </c>
      <c r="C87" s="61" t="s">
        <v>157</v>
      </c>
      <c r="D87" s="60" t="s">
        <v>75</v>
      </c>
      <c r="E87" s="62">
        <v>376200</v>
      </c>
      <c r="F87" s="62">
        <v>266958</v>
      </c>
      <c r="G87" s="62"/>
      <c r="I87" s="63">
        <f t="shared" si="8"/>
        <v>266958</v>
      </c>
      <c r="J87" s="64">
        <f t="shared" si="9"/>
        <v>321579</v>
      </c>
      <c r="K87" s="63">
        <f t="shared" si="10"/>
        <v>294269</v>
      </c>
      <c r="M87" s="62">
        <f t="shared" si="11"/>
        <v>294269</v>
      </c>
      <c r="N87" s="62">
        <v>208458.96006430924</v>
      </c>
      <c r="P87" s="63">
        <f t="shared" si="12"/>
        <v>208458.96006430924</v>
      </c>
      <c r="Q87" s="63">
        <f t="shared" si="13"/>
        <v>251364</v>
      </c>
      <c r="R87" s="63">
        <f t="shared" si="14"/>
        <v>229911</v>
      </c>
      <c r="S87" s="8"/>
      <c r="T87" s="14">
        <f t="shared" si="15"/>
        <v>251364</v>
      </c>
    </row>
    <row r="88" spans="2:20" s="47" customFormat="1">
      <c r="B88" s="60">
        <v>84</v>
      </c>
      <c r="C88" s="61" t="s">
        <v>158</v>
      </c>
      <c r="D88" s="60" t="s">
        <v>75</v>
      </c>
      <c r="E88" s="62">
        <v>343700</v>
      </c>
      <c r="F88" s="62">
        <v>317105</v>
      </c>
      <c r="G88" s="62"/>
      <c r="I88" s="63">
        <f t="shared" si="8"/>
        <v>317105</v>
      </c>
      <c r="J88" s="64">
        <f t="shared" si="9"/>
        <v>330403</v>
      </c>
      <c r="K88" s="63">
        <f t="shared" si="10"/>
        <v>323754</v>
      </c>
      <c r="M88" s="62">
        <f t="shared" si="11"/>
        <v>323754</v>
      </c>
      <c r="N88" s="62">
        <v>244129.15198334699</v>
      </c>
      <c r="P88" s="63">
        <f t="shared" si="12"/>
        <v>244129.15198334699</v>
      </c>
      <c r="Q88" s="63">
        <f t="shared" si="13"/>
        <v>283942</v>
      </c>
      <c r="R88" s="63">
        <f t="shared" si="14"/>
        <v>264036</v>
      </c>
      <c r="S88" s="8"/>
      <c r="T88" s="14">
        <f t="shared" si="15"/>
        <v>283942</v>
      </c>
    </row>
    <row r="89" spans="2:20" s="47" customFormat="1" ht="25.5">
      <c r="B89" s="60">
        <v>85</v>
      </c>
      <c r="C89" s="61" t="s">
        <v>159</v>
      </c>
      <c r="D89" s="60" t="s">
        <v>75</v>
      </c>
      <c r="E89" s="62">
        <v>674500</v>
      </c>
      <c r="F89" s="62">
        <v>454030</v>
      </c>
      <c r="G89" s="62"/>
      <c r="I89" s="63">
        <f t="shared" si="8"/>
        <v>454030</v>
      </c>
      <c r="J89" s="64">
        <f t="shared" si="9"/>
        <v>564265</v>
      </c>
      <c r="K89" s="63">
        <f t="shared" si="10"/>
        <v>509148</v>
      </c>
      <c r="M89" s="62">
        <f t="shared" si="11"/>
        <v>509148</v>
      </c>
      <c r="N89" s="62">
        <v>342912.4693565538</v>
      </c>
      <c r="P89" s="63">
        <f t="shared" si="12"/>
        <v>342912.4693565538</v>
      </c>
      <c r="Q89" s="63">
        <f t="shared" si="13"/>
        <v>426030</v>
      </c>
      <c r="R89" s="63">
        <f t="shared" si="14"/>
        <v>384471</v>
      </c>
      <c r="S89" s="8"/>
      <c r="T89" s="14">
        <f t="shared" si="15"/>
        <v>426030</v>
      </c>
    </row>
    <row r="90" spans="2:20" s="47" customFormat="1" ht="25.5">
      <c r="B90" s="60">
        <v>86</v>
      </c>
      <c r="C90" s="61" t="s">
        <v>160</v>
      </c>
      <c r="D90" s="60" t="s">
        <v>75</v>
      </c>
      <c r="E90" s="62">
        <v>700400</v>
      </c>
      <c r="F90" s="62">
        <v>444612</v>
      </c>
      <c r="G90" s="62"/>
      <c r="I90" s="63">
        <f t="shared" si="8"/>
        <v>444612</v>
      </c>
      <c r="J90" s="64">
        <f t="shared" si="9"/>
        <v>572506</v>
      </c>
      <c r="K90" s="63">
        <f t="shared" si="10"/>
        <v>508559</v>
      </c>
      <c r="M90" s="62">
        <f t="shared" si="11"/>
        <v>508559</v>
      </c>
      <c r="N90" s="62">
        <v>354480.04955372604</v>
      </c>
      <c r="P90" s="63">
        <f t="shared" si="12"/>
        <v>354480.04955372604</v>
      </c>
      <c r="Q90" s="63">
        <f t="shared" si="13"/>
        <v>431520</v>
      </c>
      <c r="R90" s="63">
        <f t="shared" si="14"/>
        <v>393000</v>
      </c>
      <c r="S90" s="8"/>
      <c r="T90" s="14">
        <f t="shared" si="15"/>
        <v>431520</v>
      </c>
    </row>
    <row r="91" spans="2:20" s="47" customFormat="1">
      <c r="B91" s="60">
        <v>87</v>
      </c>
      <c r="C91" s="61" t="s">
        <v>161</v>
      </c>
      <c r="D91" s="60" t="s">
        <v>75</v>
      </c>
      <c r="E91" s="62">
        <v>175100</v>
      </c>
      <c r="F91" s="62">
        <v>64463</v>
      </c>
      <c r="G91" s="62"/>
      <c r="I91" s="63">
        <f t="shared" si="8"/>
        <v>64463</v>
      </c>
      <c r="J91" s="64">
        <f t="shared" si="9"/>
        <v>119782</v>
      </c>
      <c r="K91" s="63">
        <f t="shared" si="10"/>
        <v>92123</v>
      </c>
      <c r="M91" s="62">
        <f t="shared" si="11"/>
        <v>92123</v>
      </c>
      <c r="N91" s="62">
        <v>34742.615274610369</v>
      </c>
      <c r="P91" s="63">
        <f t="shared" si="12"/>
        <v>34742.615274610369</v>
      </c>
      <c r="Q91" s="63">
        <f t="shared" si="13"/>
        <v>63433</v>
      </c>
      <c r="R91" s="63">
        <f t="shared" si="14"/>
        <v>49088</v>
      </c>
      <c r="S91" s="8"/>
      <c r="T91" s="14">
        <f t="shared" si="15"/>
        <v>63433</v>
      </c>
    </row>
    <row r="92" spans="2:20" s="47" customFormat="1">
      <c r="B92" s="60">
        <v>88</v>
      </c>
      <c r="C92" s="61" t="s">
        <v>162</v>
      </c>
      <c r="D92" s="60" t="s">
        <v>75</v>
      </c>
      <c r="E92" s="62">
        <v>188100</v>
      </c>
      <c r="F92" s="62">
        <v>236294</v>
      </c>
      <c r="G92" s="62"/>
      <c r="I92" s="63">
        <f t="shared" si="8"/>
        <v>188100</v>
      </c>
      <c r="J92" s="64">
        <f t="shared" si="9"/>
        <v>212197</v>
      </c>
      <c r="K92" s="63">
        <f t="shared" si="10"/>
        <v>200149</v>
      </c>
      <c r="M92" s="62">
        <f t="shared" si="11"/>
        <v>200149</v>
      </c>
      <c r="N92" s="62">
        <v>166874.89506413354</v>
      </c>
      <c r="P92" s="63">
        <f t="shared" si="12"/>
        <v>166874.89506413354</v>
      </c>
      <c r="Q92" s="63">
        <f t="shared" si="13"/>
        <v>183512</v>
      </c>
      <c r="R92" s="63">
        <f t="shared" si="14"/>
        <v>175193</v>
      </c>
      <c r="S92" s="8"/>
      <c r="T92" s="14">
        <f t="shared" si="15"/>
        <v>183512</v>
      </c>
    </row>
    <row r="93" spans="2:20" s="47" customFormat="1">
      <c r="B93" s="60">
        <v>89</v>
      </c>
      <c r="C93" s="61" t="s">
        <v>163</v>
      </c>
      <c r="D93" s="60" t="s">
        <v>75</v>
      </c>
      <c r="E93" s="62">
        <v>252900</v>
      </c>
      <c r="F93" s="62">
        <v>384624</v>
      </c>
      <c r="G93" s="62"/>
      <c r="I93" s="63">
        <f t="shared" si="8"/>
        <v>252900</v>
      </c>
      <c r="J93" s="64">
        <f t="shared" si="9"/>
        <v>318762</v>
      </c>
      <c r="K93" s="63">
        <f t="shared" si="10"/>
        <v>285831</v>
      </c>
      <c r="M93" s="62">
        <f t="shared" si="11"/>
        <v>285831</v>
      </c>
      <c r="N93" s="62">
        <v>261162.83218101386</v>
      </c>
      <c r="P93" s="63">
        <f t="shared" si="12"/>
        <v>261162.83218101386</v>
      </c>
      <c r="Q93" s="63">
        <f t="shared" si="13"/>
        <v>273497</v>
      </c>
      <c r="R93" s="63">
        <f t="shared" si="14"/>
        <v>267330</v>
      </c>
      <c r="S93" s="8"/>
      <c r="T93" s="14">
        <f t="shared" si="15"/>
        <v>273497</v>
      </c>
    </row>
    <row r="94" spans="2:20" s="47" customFormat="1">
      <c r="B94" s="60">
        <v>90</v>
      </c>
      <c r="C94" s="61" t="s">
        <v>164</v>
      </c>
      <c r="D94" s="60" t="s">
        <v>75</v>
      </c>
      <c r="E94" s="62">
        <v>123200</v>
      </c>
      <c r="F94" s="62">
        <v>157508</v>
      </c>
      <c r="G94" s="62"/>
      <c r="I94" s="63">
        <f t="shared" si="8"/>
        <v>123200</v>
      </c>
      <c r="J94" s="64">
        <f t="shared" si="9"/>
        <v>140354</v>
      </c>
      <c r="K94" s="63">
        <f t="shared" si="10"/>
        <v>131777</v>
      </c>
      <c r="M94" s="62">
        <f t="shared" si="11"/>
        <v>131777</v>
      </c>
      <c r="N94" s="62">
        <v>111855.02291134269</v>
      </c>
      <c r="P94" s="63">
        <f t="shared" si="12"/>
        <v>111855.02291134269</v>
      </c>
      <c r="Q94" s="63">
        <f t="shared" si="13"/>
        <v>121816</v>
      </c>
      <c r="R94" s="63">
        <f t="shared" si="14"/>
        <v>116836</v>
      </c>
      <c r="S94" s="8"/>
      <c r="T94" s="14">
        <f t="shared" si="15"/>
        <v>121816</v>
      </c>
    </row>
    <row r="95" spans="2:20" s="47" customFormat="1" ht="25.5">
      <c r="B95" s="60">
        <v>91</v>
      </c>
      <c r="C95" s="61" t="s">
        <v>165</v>
      </c>
      <c r="D95" s="60" t="s">
        <v>75</v>
      </c>
      <c r="E95" s="62">
        <v>188100</v>
      </c>
      <c r="F95" s="62">
        <v>337500</v>
      </c>
      <c r="G95" s="62"/>
      <c r="I95" s="63">
        <f t="shared" si="8"/>
        <v>188100</v>
      </c>
      <c r="J95" s="64">
        <f t="shared" si="9"/>
        <v>262800</v>
      </c>
      <c r="K95" s="63">
        <f t="shared" si="10"/>
        <v>225450</v>
      </c>
      <c r="M95" s="62">
        <f t="shared" si="11"/>
        <v>225450</v>
      </c>
      <c r="N95" s="62">
        <v>146182.54927178012</v>
      </c>
      <c r="P95" s="63">
        <f t="shared" si="12"/>
        <v>146182.54927178012</v>
      </c>
      <c r="Q95" s="63">
        <f t="shared" si="13"/>
        <v>185816</v>
      </c>
      <c r="R95" s="63">
        <f t="shared" si="14"/>
        <v>165999</v>
      </c>
      <c r="S95" s="8"/>
      <c r="T95" s="14">
        <f t="shared" si="15"/>
        <v>185816</v>
      </c>
    </row>
    <row r="96" spans="2:20" s="47" customFormat="1">
      <c r="B96" s="60">
        <v>92</v>
      </c>
      <c r="C96" s="61" t="s">
        <v>166</v>
      </c>
      <c r="D96" s="60" t="s">
        <v>75</v>
      </c>
      <c r="E96" s="62">
        <v>15600</v>
      </c>
      <c r="F96" s="62">
        <v>15000</v>
      </c>
      <c r="G96" s="62"/>
      <c r="I96" s="63">
        <f t="shared" si="8"/>
        <v>15000</v>
      </c>
      <c r="J96" s="64">
        <f t="shared" si="9"/>
        <v>15300</v>
      </c>
      <c r="K96" s="63">
        <f t="shared" si="10"/>
        <v>15150</v>
      </c>
      <c r="M96" s="62">
        <f t="shared" si="11"/>
        <v>15150</v>
      </c>
      <c r="N96" s="62"/>
      <c r="P96" s="63">
        <f>+MIN(M96:N96)</f>
        <v>15150</v>
      </c>
      <c r="Q96" s="63">
        <f t="shared" si="13"/>
        <v>15150</v>
      </c>
      <c r="R96" s="63">
        <f t="shared" si="14"/>
        <v>15150</v>
      </c>
      <c r="S96" s="8"/>
      <c r="T96" s="14">
        <f t="shared" si="15"/>
        <v>15150</v>
      </c>
    </row>
    <row r="97" spans="2:20" s="47" customFormat="1">
      <c r="B97" s="60">
        <v>93</v>
      </c>
      <c r="C97" s="61" t="s">
        <v>167</v>
      </c>
      <c r="D97" s="60" t="s">
        <v>75</v>
      </c>
      <c r="E97" s="62">
        <v>18200</v>
      </c>
      <c r="F97" s="62">
        <v>20000</v>
      </c>
      <c r="G97" s="62"/>
      <c r="I97" s="63">
        <f t="shared" si="8"/>
        <v>18200</v>
      </c>
      <c r="J97" s="64">
        <f t="shared" si="9"/>
        <v>19100</v>
      </c>
      <c r="K97" s="63">
        <f t="shared" si="10"/>
        <v>18650</v>
      </c>
      <c r="M97" s="62">
        <f t="shared" si="11"/>
        <v>18650</v>
      </c>
      <c r="N97" s="62"/>
      <c r="P97" s="63">
        <f t="shared" si="12"/>
        <v>18650</v>
      </c>
      <c r="Q97" s="63">
        <f t="shared" si="13"/>
        <v>18650</v>
      </c>
      <c r="R97" s="63">
        <f t="shared" si="14"/>
        <v>18650</v>
      </c>
      <c r="S97" s="8"/>
      <c r="T97" s="14">
        <f t="shared" si="15"/>
        <v>18650</v>
      </c>
    </row>
    <row r="98" spans="2:20" s="47" customFormat="1">
      <c r="B98" s="67">
        <v>94</v>
      </c>
      <c r="C98" s="68" t="s">
        <v>168</v>
      </c>
      <c r="D98" s="67" t="s">
        <v>75</v>
      </c>
      <c r="E98" s="69">
        <v>49300</v>
      </c>
      <c r="F98" s="69">
        <v>40000</v>
      </c>
      <c r="G98" s="69"/>
      <c r="I98" s="70">
        <f t="shared" si="8"/>
        <v>40000</v>
      </c>
      <c r="J98" s="71">
        <f t="shared" si="9"/>
        <v>44650</v>
      </c>
      <c r="K98" s="70">
        <f t="shared" si="10"/>
        <v>42325</v>
      </c>
      <c r="M98" s="69">
        <f t="shared" si="11"/>
        <v>42325</v>
      </c>
      <c r="N98" s="69"/>
      <c r="P98" s="70">
        <f>+MIN(M98:N98)</f>
        <v>42325</v>
      </c>
      <c r="Q98" s="70">
        <f>+ROUND(AVERAGE(M98:N98),0)</f>
        <v>42325</v>
      </c>
      <c r="R98" s="70">
        <f t="shared" si="14"/>
        <v>42325</v>
      </c>
      <c r="S98" s="8"/>
      <c r="T98" s="72">
        <f t="shared" si="15"/>
        <v>42325</v>
      </c>
    </row>
    <row r="99" spans="2:20">
      <c r="B99" s="103" t="s">
        <v>31</v>
      </c>
      <c r="C99" s="103"/>
      <c r="D99" s="103"/>
      <c r="E99" s="73">
        <f>SUM(E5:E98)</f>
        <v>53943100</v>
      </c>
      <c r="F99" s="73">
        <f t="shared" ref="F99:G99" si="16">SUM(F5:F98)</f>
        <v>47266529</v>
      </c>
      <c r="G99" s="73">
        <f t="shared" si="16"/>
        <v>0</v>
      </c>
      <c r="H99" s="53"/>
      <c r="I99" s="73">
        <f t="shared" ref="I99:K99" si="17">SUM(I5:I98)</f>
        <v>43442549</v>
      </c>
      <c r="J99" s="73">
        <f t="shared" si="17"/>
        <v>50604837</v>
      </c>
      <c r="K99" s="73">
        <f t="shared" si="17"/>
        <v>47023714</v>
      </c>
      <c r="L99" s="53"/>
      <c r="M99" s="73">
        <f t="shared" ref="M99" si="18">SUM(M5:M98)</f>
        <v>47023714</v>
      </c>
      <c r="N99" s="74">
        <f t="shared" ref="N99" si="19">SUM(N5:N98)</f>
        <v>29827560.924107254</v>
      </c>
      <c r="O99" s="53"/>
      <c r="P99" s="73">
        <f t="shared" ref="P99:R99" si="20">SUM(P5:P98)</f>
        <v>29852157.370899271</v>
      </c>
      <c r="Q99" s="73">
        <f t="shared" ref="Q99" si="21">SUM(Q5:Q98)</f>
        <v>38463700</v>
      </c>
      <c r="R99" s="73">
        <f t="shared" si="20"/>
        <v>34157932</v>
      </c>
      <c r="S99" s="53"/>
      <c r="T99" s="73">
        <f>SUM(T5:T98)</f>
        <v>38463700</v>
      </c>
    </row>
  </sheetData>
  <sheetProtection algorithmName="SHA-512" hashValue="yaI7oUizi+lc+V3p9SqCKClvH49+HskHX1Jr6KCnEiGFfiO4dtFu80Gv1jLYGdWKtj2adtblWfqc2I+6TlkGdA==" saltValue="B3ayyQap+YuQIRiaUJy4QA==" spinCount="100000" sheet="1" formatCells="0" formatColumns="0" formatRows="0" insertColumns="0" insertRows="0" insertHyperlinks="0" deleteColumns="0" deleteRows="0" sort="0" autoFilter="0" pivotTables="0"/>
  <mergeCells count="3">
    <mergeCell ref="B2:D2"/>
    <mergeCell ref="B3:D3"/>
    <mergeCell ref="B99:D99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G7"/>
  <sheetViews>
    <sheetView workbookViewId="0">
      <selection activeCell="G11" sqref="G11"/>
    </sheetView>
  </sheetViews>
  <sheetFormatPr baseColWidth="10" defaultColWidth="11" defaultRowHeight="12.75"/>
  <cols>
    <col min="1" max="2" width="11" style="48"/>
    <col min="3" max="3" width="52.28515625" style="48" customWidth="1"/>
    <col min="4" max="5" width="13.140625" style="48" bestFit="1" customWidth="1"/>
    <col min="6" max="6" width="15.42578125" style="48" hidden="1" customWidth="1"/>
    <col min="7" max="7" width="15.140625" style="48" customWidth="1"/>
    <col min="8" max="16384" width="11" style="48"/>
  </cols>
  <sheetData>
    <row r="2" spans="2:7" ht="38.25">
      <c r="B2" s="84" t="s">
        <v>1</v>
      </c>
      <c r="C2" s="84"/>
      <c r="D2" s="56" t="s">
        <v>3</v>
      </c>
      <c r="E2" s="56" t="s">
        <v>4</v>
      </c>
      <c r="F2" s="8" t="s">
        <v>169</v>
      </c>
      <c r="G2" s="58" t="s">
        <v>11</v>
      </c>
    </row>
    <row r="3" spans="2:7">
      <c r="B3" s="75" t="s">
        <v>170</v>
      </c>
      <c r="C3" s="75" t="s">
        <v>13</v>
      </c>
      <c r="D3" s="76" t="s">
        <v>171</v>
      </c>
      <c r="E3" s="76" t="s">
        <v>171</v>
      </c>
      <c r="F3" s="76" t="s">
        <v>171</v>
      </c>
      <c r="G3" s="76" t="s">
        <v>171</v>
      </c>
    </row>
    <row r="4" spans="2:7">
      <c r="B4" s="77">
        <v>1</v>
      </c>
      <c r="C4" s="78" t="s">
        <v>172</v>
      </c>
      <c r="D4" s="82">
        <f>+'MTO PREVENTICO ATL'!E34</f>
        <v>6843400</v>
      </c>
      <c r="E4" s="82">
        <f>+'MTO PREVENTICO ATL'!F34</f>
        <v>8901250</v>
      </c>
      <c r="F4" s="79">
        <f>+'MTO PREVENTICO ATL'!G34</f>
        <v>0</v>
      </c>
      <c r="G4" s="79">
        <f>+'MTO PREVENTICO ATL'!T34</f>
        <v>6081438</v>
      </c>
    </row>
    <row r="5" spans="2:7">
      <c r="B5" s="77">
        <v>2</v>
      </c>
      <c r="C5" s="80" t="s">
        <v>34</v>
      </c>
      <c r="D5" s="82">
        <f>+'MANO OBRA CORRECTIVOS ATL'!D34</f>
        <v>68808300</v>
      </c>
      <c r="E5" s="82">
        <f>+'MANO OBRA CORRECTIVOS ATL'!E34</f>
        <v>76729218</v>
      </c>
      <c r="F5" s="79">
        <f>+'MANO OBRA CORRECTIVOS ATL'!F34</f>
        <v>0</v>
      </c>
      <c r="G5" s="79">
        <f>+'MANO OBRA CORRECTIVOS ATL'!I34</f>
        <v>56603953</v>
      </c>
    </row>
    <row r="6" spans="2:7">
      <c r="B6" s="77">
        <v>3</v>
      </c>
      <c r="C6" s="78" t="s">
        <v>173</v>
      </c>
      <c r="D6" s="82">
        <f>+'REPUESTOS ATL'!E99</f>
        <v>53943100</v>
      </c>
      <c r="E6" s="82">
        <f>+'REPUESTOS ATL'!F99</f>
        <v>47266529</v>
      </c>
      <c r="F6" s="79">
        <f>+'REPUESTOS ATL'!G99</f>
        <v>0</v>
      </c>
      <c r="G6" s="79">
        <f>+'REPUESTOS ATL'!T99</f>
        <v>38463700</v>
      </c>
    </row>
    <row r="7" spans="2:7">
      <c r="B7" s="85" t="s">
        <v>31</v>
      </c>
      <c r="C7" s="85"/>
      <c r="D7" s="83">
        <f t="shared" ref="D7:G7" si="0">SUM(D4:D6)</f>
        <v>129594800</v>
      </c>
      <c r="E7" s="83">
        <f t="shared" si="0"/>
        <v>132896997</v>
      </c>
      <c r="F7" s="81">
        <f t="shared" si="0"/>
        <v>0</v>
      </c>
      <c r="G7" s="81">
        <f t="shared" si="0"/>
        <v>101149091</v>
      </c>
    </row>
  </sheetData>
  <sheetProtection algorithmName="SHA-512" hashValue="nhsml8WCS0yfFg8xwZPi1ZPG2XH7T36uMCUSK5MPPusW9ype+SfqfqfqkNYqhwlOdadXL4TNAUVajoLhijsCJw==" saltValue="fxDgbBdCAghi1v9fjymF3w==" spinCount="100000" sheet="1" formatCells="0" formatColumns="0" formatRows="0" insertColumns="0" insertRows="0" insertHyperlinks="0" deleteColumns="0" deleteRows="0" sort="0" autoFilter="0" pivotTables="0"/>
  <mergeCells count="2">
    <mergeCell ref="B2:C2"/>
    <mergeCell ref="B7:C7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ATL</vt:lpstr>
      <vt:lpstr>MANO OBRA CORRECTIVOS ATL</vt:lpstr>
      <vt:lpstr>REPUESTOS ATL</vt:lpstr>
      <vt:lpstr>TOTAL</vt:lpstr>
      <vt:lpstr>'MANO OBRA CORRECTIVOS ATL'!Área_de_impresión</vt:lpstr>
      <vt:lpstr>'MTO PREVENTICO ATL'!Área_de_impresión</vt:lpstr>
      <vt:lpstr>'REPUESTOS ATL'!Área_de_impresión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2026-10-07T20:10:47Z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67975C11A920465D83B49145AA72D3BE_12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