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03299AB9-3077-4288-84AB-C55B5A353C99}" xr6:coauthVersionLast="47" xr6:coauthVersionMax="47" xr10:uidLastSave="{00000000-0000-0000-0000-000000000000}"/>
  <workbookProtection workbookAlgorithmName="SHA-512" workbookHashValue="DZMnigfJoqY2mYASre5A8tXzT52P0O9o+7hXZv56FUF6fMS9pqe0u/I3BAzexE/ERenLhtIPQFyTlDdHdTDDrQ==" workbookSaltValue="2cbQveRpZTYMz7MkJBCkyQ==" workbookSpinCount="100000" lockStructure="1"/>
  <bookViews>
    <workbookView xWindow="-120" yWindow="-120" windowWidth="29040" windowHeight="15720" xr2:uid="{00000000-000D-0000-FFFF-FFFF00000000}"/>
  </bookViews>
  <sheets>
    <sheet name="MTO PREVENTICO GUA" sheetId="10" r:id="rId1"/>
    <sheet name="MANO OBRA CORRECTIVOS GUA" sheetId="9" r:id="rId2"/>
    <sheet name="REPUESTOS GUA" sheetId="7" r:id="rId3"/>
    <sheet name="TOTAL" sheetId="11" r:id="rId4"/>
  </sheets>
  <definedNames>
    <definedName name="_xlnm._FilterDatabase" localSheetId="1" hidden="1">'MANO OBRA CORRECTIVOS GUA'!$B$4:$BX$32</definedName>
    <definedName name="_xlnm._FilterDatabase" localSheetId="0" hidden="1">'MTO PREVENTICO GUA'!$E$7:$E$27</definedName>
    <definedName name="_xlnm._FilterDatabase" localSheetId="2" hidden="1">'REPUESTOS GUA'!$B$4:$R$4</definedName>
    <definedName name="_xlnm.Print_Area" localSheetId="1">'MANO OBRA CORRECTIVOS GUA'!$B$2:$AT$34</definedName>
    <definedName name="_xlnm.Print_Area" localSheetId="0">'MTO PREVENTICO GUA'!$B$5:$E$29</definedName>
    <definedName name="_xlnm.Print_Area" localSheetId="2">'REPUESTOS GUA'!$B$2:$E$99</definedName>
    <definedName name="_xlnm.Print_Area" localSheetId="3">TOTAL!$B$2:$D$7</definedName>
    <definedName name="OLE_LINK1" localSheetId="2">'REPUESTOS GUA'!#REF!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7" l="1"/>
  <c r="M5" i="7"/>
  <c r="T9" i="10"/>
  <c r="M9" i="10"/>
  <c r="G6" i="11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Q92" i="7"/>
  <c r="P92" i="7"/>
  <c r="T27" i="10" l="1"/>
  <c r="G4" i="11" s="1"/>
  <c r="T10" i="10"/>
  <c r="T12" i="10"/>
  <c r="T14" i="10"/>
  <c r="T15" i="10"/>
  <c r="T17" i="10"/>
  <c r="T19" i="10"/>
  <c r="T21" i="10"/>
  <c r="T23" i="10"/>
  <c r="T24" i="10"/>
  <c r="T26" i="10"/>
  <c r="P9" i="10"/>
  <c r="M10" i="10"/>
  <c r="M11" i="10"/>
  <c r="M12" i="10"/>
  <c r="M13" i="10"/>
  <c r="M27" i="10" s="1"/>
  <c r="M14" i="10"/>
  <c r="M15" i="10"/>
  <c r="M16" i="10"/>
  <c r="M17" i="10"/>
  <c r="Q17" i="10" s="1"/>
  <c r="M18" i="10"/>
  <c r="M19" i="10"/>
  <c r="M20" i="10"/>
  <c r="M21" i="10"/>
  <c r="P21" i="10" s="1"/>
  <c r="R21" i="10" s="1"/>
  <c r="M22" i="10"/>
  <c r="M23" i="10"/>
  <c r="M24" i="10"/>
  <c r="M25" i="10"/>
  <c r="P25" i="10" s="1"/>
  <c r="M26" i="10"/>
  <c r="T99" i="7"/>
  <c r="N99" i="7"/>
  <c r="M99" i="7"/>
  <c r="K99" i="7"/>
  <c r="J99" i="7"/>
  <c r="I99" i="7"/>
  <c r="G99" i="7"/>
  <c r="F99" i="7"/>
  <c r="E99" i="7"/>
  <c r="Q98" i="7"/>
  <c r="P98" i="7"/>
  <c r="R98" i="7" s="1"/>
  <c r="K98" i="7"/>
  <c r="J98" i="7"/>
  <c r="I98" i="7"/>
  <c r="Q97" i="7"/>
  <c r="R97" i="7" s="1"/>
  <c r="P97" i="7"/>
  <c r="K97" i="7"/>
  <c r="J97" i="7"/>
  <c r="I97" i="7"/>
  <c r="Q96" i="7"/>
  <c r="P96" i="7"/>
  <c r="R96" i="7" s="1"/>
  <c r="K96" i="7"/>
  <c r="J96" i="7"/>
  <c r="I96" i="7"/>
  <c r="Q95" i="7"/>
  <c r="P95" i="7"/>
  <c r="R95" i="7" s="1"/>
  <c r="K95" i="7"/>
  <c r="J95" i="7"/>
  <c r="I95" i="7"/>
  <c r="Q94" i="7"/>
  <c r="P94" i="7"/>
  <c r="K94" i="7"/>
  <c r="J94" i="7"/>
  <c r="I94" i="7"/>
  <c r="Q93" i="7"/>
  <c r="R93" i="7" s="1"/>
  <c r="P93" i="7"/>
  <c r="K93" i="7"/>
  <c r="J93" i="7"/>
  <c r="I93" i="7"/>
  <c r="R92" i="7"/>
  <c r="K92" i="7"/>
  <c r="J92" i="7"/>
  <c r="I92" i="7"/>
  <c r="Q91" i="7"/>
  <c r="P91" i="7"/>
  <c r="R91" i="7" s="1"/>
  <c r="K91" i="7"/>
  <c r="J91" i="7"/>
  <c r="I91" i="7"/>
  <c r="Q90" i="7"/>
  <c r="P90" i="7"/>
  <c r="R90" i="7" s="1"/>
  <c r="K90" i="7"/>
  <c r="J90" i="7"/>
  <c r="I90" i="7"/>
  <c r="R89" i="7"/>
  <c r="Q89" i="7"/>
  <c r="P89" i="7"/>
  <c r="K89" i="7"/>
  <c r="J89" i="7"/>
  <c r="I89" i="7"/>
  <c r="Q88" i="7"/>
  <c r="P88" i="7"/>
  <c r="R88" i="7" s="1"/>
  <c r="K88" i="7"/>
  <c r="J88" i="7"/>
  <c r="I88" i="7"/>
  <c r="Q87" i="7"/>
  <c r="R87" i="7" s="1"/>
  <c r="P87" i="7"/>
  <c r="K87" i="7"/>
  <c r="J87" i="7"/>
  <c r="I87" i="7"/>
  <c r="Q86" i="7"/>
  <c r="P86" i="7"/>
  <c r="K86" i="7"/>
  <c r="J86" i="7"/>
  <c r="I86" i="7"/>
  <c r="Q85" i="7"/>
  <c r="P85" i="7"/>
  <c r="K85" i="7"/>
  <c r="J85" i="7"/>
  <c r="I85" i="7"/>
  <c r="Q84" i="7"/>
  <c r="P84" i="7"/>
  <c r="R84" i="7" s="1"/>
  <c r="K84" i="7"/>
  <c r="J84" i="7"/>
  <c r="I84" i="7"/>
  <c r="Q83" i="7"/>
  <c r="R83" i="7" s="1"/>
  <c r="P83" i="7"/>
  <c r="K83" i="7"/>
  <c r="J83" i="7"/>
  <c r="I83" i="7"/>
  <c r="Q82" i="7"/>
  <c r="P82" i="7"/>
  <c r="K82" i="7"/>
  <c r="J82" i="7"/>
  <c r="I82" i="7"/>
  <c r="Q81" i="7"/>
  <c r="P81" i="7"/>
  <c r="K81" i="7"/>
  <c r="J81" i="7"/>
  <c r="I81" i="7"/>
  <c r="Q80" i="7"/>
  <c r="P80" i="7"/>
  <c r="K80" i="7"/>
  <c r="J80" i="7"/>
  <c r="I80" i="7"/>
  <c r="Q79" i="7"/>
  <c r="P79" i="7"/>
  <c r="K79" i="7"/>
  <c r="J79" i="7"/>
  <c r="I79" i="7"/>
  <c r="Q78" i="7"/>
  <c r="P78" i="7"/>
  <c r="R78" i="7" s="1"/>
  <c r="K78" i="7"/>
  <c r="J78" i="7"/>
  <c r="I78" i="7"/>
  <c r="Q77" i="7"/>
  <c r="P77" i="7"/>
  <c r="R77" i="7" s="1"/>
  <c r="K77" i="7"/>
  <c r="J77" i="7"/>
  <c r="I77" i="7"/>
  <c r="Q76" i="7"/>
  <c r="R76" i="7" s="1"/>
  <c r="P76" i="7"/>
  <c r="K76" i="7"/>
  <c r="J76" i="7"/>
  <c r="I76" i="7"/>
  <c r="Q75" i="7"/>
  <c r="P75" i="7"/>
  <c r="K75" i="7"/>
  <c r="J75" i="7"/>
  <c r="I75" i="7"/>
  <c r="Q74" i="7"/>
  <c r="P74" i="7"/>
  <c r="K74" i="7"/>
  <c r="J74" i="7"/>
  <c r="I74" i="7"/>
  <c r="Q73" i="7"/>
  <c r="P73" i="7"/>
  <c r="R73" i="7" s="1"/>
  <c r="K73" i="7"/>
  <c r="J73" i="7"/>
  <c r="I73" i="7"/>
  <c r="Q72" i="7"/>
  <c r="P72" i="7"/>
  <c r="K72" i="7"/>
  <c r="J72" i="7"/>
  <c r="I72" i="7"/>
  <c r="Q71" i="7"/>
  <c r="P71" i="7"/>
  <c r="R71" i="7" s="1"/>
  <c r="K71" i="7"/>
  <c r="J71" i="7"/>
  <c r="I71" i="7"/>
  <c r="Q70" i="7"/>
  <c r="P70" i="7"/>
  <c r="R70" i="7" s="1"/>
  <c r="K70" i="7"/>
  <c r="J70" i="7"/>
  <c r="I70" i="7"/>
  <c r="Q69" i="7"/>
  <c r="R69" i="7" s="1"/>
  <c r="P69" i="7"/>
  <c r="K69" i="7"/>
  <c r="J69" i="7"/>
  <c r="I69" i="7"/>
  <c r="Q68" i="7"/>
  <c r="P68" i="7"/>
  <c r="K68" i="7"/>
  <c r="J68" i="7"/>
  <c r="I68" i="7"/>
  <c r="Q67" i="7"/>
  <c r="P67" i="7"/>
  <c r="R67" i="7" s="1"/>
  <c r="K67" i="7"/>
  <c r="J67" i="7"/>
  <c r="I67" i="7"/>
  <c r="Q66" i="7"/>
  <c r="P66" i="7"/>
  <c r="K66" i="7"/>
  <c r="J66" i="7"/>
  <c r="I66" i="7"/>
  <c r="Q65" i="7"/>
  <c r="P65" i="7"/>
  <c r="K65" i="7"/>
  <c r="J65" i="7"/>
  <c r="I65" i="7"/>
  <c r="Q64" i="7"/>
  <c r="R64" i="7" s="1"/>
  <c r="P64" i="7"/>
  <c r="K64" i="7"/>
  <c r="J64" i="7"/>
  <c r="I64" i="7"/>
  <c r="Q63" i="7"/>
  <c r="P63" i="7"/>
  <c r="R63" i="7" s="1"/>
  <c r="K63" i="7"/>
  <c r="J63" i="7"/>
  <c r="I63" i="7"/>
  <c r="Q62" i="7"/>
  <c r="P62" i="7"/>
  <c r="R62" i="7" s="1"/>
  <c r="K62" i="7"/>
  <c r="J62" i="7"/>
  <c r="I62" i="7"/>
  <c r="R61" i="7"/>
  <c r="Q61" i="7"/>
  <c r="P61" i="7"/>
  <c r="K61" i="7"/>
  <c r="J61" i="7"/>
  <c r="I61" i="7"/>
  <c r="Q60" i="7"/>
  <c r="P60" i="7"/>
  <c r="K60" i="7"/>
  <c r="J60" i="7"/>
  <c r="I60" i="7"/>
  <c r="Q59" i="7"/>
  <c r="P59" i="7"/>
  <c r="K59" i="7"/>
  <c r="J59" i="7"/>
  <c r="I59" i="7"/>
  <c r="Q58" i="7"/>
  <c r="P58" i="7"/>
  <c r="K58" i="7"/>
  <c r="J58" i="7"/>
  <c r="I58" i="7"/>
  <c r="Q57" i="7"/>
  <c r="R57" i="7" s="1"/>
  <c r="P57" i="7"/>
  <c r="K57" i="7"/>
  <c r="J57" i="7"/>
  <c r="I57" i="7"/>
  <c r="Q56" i="7"/>
  <c r="P56" i="7"/>
  <c r="K56" i="7"/>
  <c r="J56" i="7"/>
  <c r="I56" i="7"/>
  <c r="Q55" i="7"/>
  <c r="P55" i="7"/>
  <c r="K55" i="7"/>
  <c r="J55" i="7"/>
  <c r="I55" i="7"/>
  <c r="Q54" i="7"/>
  <c r="P54" i="7"/>
  <c r="K54" i="7"/>
  <c r="J54" i="7"/>
  <c r="I54" i="7"/>
  <c r="Q53" i="7"/>
  <c r="P53" i="7"/>
  <c r="K53" i="7"/>
  <c r="J53" i="7"/>
  <c r="I53" i="7"/>
  <c r="Q52" i="7"/>
  <c r="P52" i="7"/>
  <c r="K52" i="7"/>
  <c r="J52" i="7"/>
  <c r="I52" i="7"/>
  <c r="Q51" i="7"/>
  <c r="P51" i="7"/>
  <c r="R51" i="7" s="1"/>
  <c r="K51" i="7"/>
  <c r="J51" i="7"/>
  <c r="I51" i="7"/>
  <c r="Q50" i="7"/>
  <c r="P50" i="7"/>
  <c r="K50" i="7"/>
  <c r="J50" i="7"/>
  <c r="I50" i="7"/>
  <c r="Q49" i="7"/>
  <c r="P49" i="7"/>
  <c r="R49" i="7" s="1"/>
  <c r="K49" i="7"/>
  <c r="J49" i="7"/>
  <c r="I49" i="7"/>
  <c r="Q48" i="7"/>
  <c r="P48" i="7"/>
  <c r="R48" i="7" s="1"/>
  <c r="K48" i="7"/>
  <c r="J48" i="7"/>
  <c r="I48" i="7"/>
  <c r="Q47" i="7"/>
  <c r="R47" i="7" s="1"/>
  <c r="P47" i="7"/>
  <c r="K47" i="7"/>
  <c r="J47" i="7"/>
  <c r="I47" i="7"/>
  <c r="Q46" i="7"/>
  <c r="P46" i="7"/>
  <c r="K46" i="7"/>
  <c r="J46" i="7"/>
  <c r="I46" i="7"/>
  <c r="Q45" i="7"/>
  <c r="P45" i="7"/>
  <c r="R45" i="7" s="1"/>
  <c r="K45" i="7"/>
  <c r="J45" i="7"/>
  <c r="I45" i="7"/>
  <c r="Q44" i="7"/>
  <c r="P44" i="7"/>
  <c r="K44" i="7"/>
  <c r="J44" i="7"/>
  <c r="I44" i="7"/>
  <c r="R43" i="7"/>
  <c r="Q43" i="7"/>
  <c r="P43" i="7"/>
  <c r="K43" i="7"/>
  <c r="J43" i="7"/>
  <c r="I43" i="7"/>
  <c r="Q42" i="7"/>
  <c r="P42" i="7"/>
  <c r="R42" i="7" s="1"/>
  <c r="K42" i="7"/>
  <c r="J42" i="7"/>
  <c r="I42" i="7"/>
  <c r="Q41" i="7"/>
  <c r="P41" i="7"/>
  <c r="K41" i="7"/>
  <c r="J41" i="7"/>
  <c r="I41" i="7"/>
  <c r="Q40" i="7"/>
  <c r="P40" i="7"/>
  <c r="K40" i="7"/>
  <c r="J40" i="7"/>
  <c r="I40" i="7"/>
  <c r="Q39" i="7"/>
  <c r="R39" i="7" s="1"/>
  <c r="P39" i="7"/>
  <c r="K39" i="7"/>
  <c r="J39" i="7"/>
  <c r="I39" i="7"/>
  <c r="Q38" i="7"/>
  <c r="P38" i="7"/>
  <c r="R38" i="7" s="1"/>
  <c r="K38" i="7"/>
  <c r="J38" i="7"/>
  <c r="I38" i="7"/>
  <c r="Q37" i="7"/>
  <c r="P37" i="7"/>
  <c r="R37" i="7" s="1"/>
  <c r="K37" i="7"/>
  <c r="J37" i="7"/>
  <c r="I37" i="7"/>
  <c r="Q36" i="7"/>
  <c r="P36" i="7"/>
  <c r="K36" i="7"/>
  <c r="J36" i="7"/>
  <c r="I36" i="7"/>
  <c r="Q35" i="7"/>
  <c r="P35" i="7"/>
  <c r="K35" i="7"/>
  <c r="J35" i="7"/>
  <c r="I35" i="7"/>
  <c r="Q34" i="7"/>
  <c r="P34" i="7"/>
  <c r="R34" i="7" s="1"/>
  <c r="K34" i="7"/>
  <c r="J34" i="7"/>
  <c r="I34" i="7"/>
  <c r="Q33" i="7"/>
  <c r="R33" i="7" s="1"/>
  <c r="P33" i="7"/>
  <c r="K33" i="7"/>
  <c r="J33" i="7"/>
  <c r="I33" i="7"/>
  <c r="Q32" i="7"/>
  <c r="P32" i="7"/>
  <c r="K32" i="7"/>
  <c r="J32" i="7"/>
  <c r="I32" i="7"/>
  <c r="Q31" i="7"/>
  <c r="P31" i="7"/>
  <c r="R31" i="7" s="1"/>
  <c r="K31" i="7"/>
  <c r="J31" i="7"/>
  <c r="I31" i="7"/>
  <c r="Q30" i="7"/>
  <c r="P30" i="7"/>
  <c r="K30" i="7"/>
  <c r="J30" i="7"/>
  <c r="I30" i="7"/>
  <c r="Q29" i="7"/>
  <c r="P29" i="7"/>
  <c r="R29" i="7" s="1"/>
  <c r="K29" i="7"/>
  <c r="J29" i="7"/>
  <c r="I29" i="7"/>
  <c r="Q28" i="7"/>
  <c r="P28" i="7"/>
  <c r="R28" i="7" s="1"/>
  <c r="K28" i="7"/>
  <c r="J28" i="7"/>
  <c r="I28" i="7"/>
  <c r="R27" i="7"/>
  <c r="Q27" i="7"/>
  <c r="P27" i="7"/>
  <c r="K27" i="7"/>
  <c r="J27" i="7"/>
  <c r="I27" i="7"/>
  <c r="Q26" i="7"/>
  <c r="P26" i="7"/>
  <c r="R26" i="7" s="1"/>
  <c r="K26" i="7"/>
  <c r="J26" i="7"/>
  <c r="I26" i="7"/>
  <c r="Q25" i="7"/>
  <c r="P25" i="7"/>
  <c r="K25" i="7"/>
  <c r="J25" i="7"/>
  <c r="I25" i="7"/>
  <c r="Q24" i="7"/>
  <c r="P24" i="7"/>
  <c r="K24" i="7"/>
  <c r="J24" i="7"/>
  <c r="I24" i="7"/>
  <c r="Q23" i="7"/>
  <c r="R23" i="7" s="1"/>
  <c r="P23" i="7"/>
  <c r="K23" i="7"/>
  <c r="J23" i="7"/>
  <c r="I23" i="7"/>
  <c r="Q22" i="7"/>
  <c r="P22" i="7"/>
  <c r="R22" i="7" s="1"/>
  <c r="K22" i="7"/>
  <c r="J22" i="7"/>
  <c r="I22" i="7"/>
  <c r="Q21" i="7"/>
  <c r="P21" i="7"/>
  <c r="K21" i="7"/>
  <c r="J21" i="7"/>
  <c r="I21" i="7"/>
  <c r="Q20" i="7"/>
  <c r="P20" i="7"/>
  <c r="K20" i="7"/>
  <c r="J20" i="7"/>
  <c r="I20" i="7"/>
  <c r="Q19" i="7"/>
  <c r="P19" i="7"/>
  <c r="R19" i="7" s="1"/>
  <c r="K19" i="7"/>
  <c r="J19" i="7"/>
  <c r="I19" i="7"/>
  <c r="Q18" i="7"/>
  <c r="P18" i="7"/>
  <c r="R18" i="7" s="1"/>
  <c r="K18" i="7"/>
  <c r="J18" i="7"/>
  <c r="I18" i="7"/>
  <c r="Q17" i="7"/>
  <c r="R17" i="7" s="1"/>
  <c r="P17" i="7"/>
  <c r="K17" i="7"/>
  <c r="J17" i="7"/>
  <c r="I17" i="7"/>
  <c r="Q16" i="7"/>
  <c r="P16" i="7"/>
  <c r="K16" i="7"/>
  <c r="J16" i="7"/>
  <c r="I16" i="7"/>
  <c r="Q15" i="7"/>
  <c r="P15" i="7"/>
  <c r="K15" i="7"/>
  <c r="J15" i="7"/>
  <c r="I15" i="7"/>
  <c r="Q14" i="7"/>
  <c r="P14" i="7"/>
  <c r="K14" i="7"/>
  <c r="J14" i="7"/>
  <c r="I14" i="7"/>
  <c r="R13" i="7"/>
  <c r="Q13" i="7"/>
  <c r="P13" i="7"/>
  <c r="K13" i="7"/>
  <c r="J13" i="7"/>
  <c r="I13" i="7"/>
  <c r="Q12" i="7"/>
  <c r="P12" i="7"/>
  <c r="R12" i="7" s="1"/>
  <c r="K12" i="7"/>
  <c r="J12" i="7"/>
  <c r="I12" i="7"/>
  <c r="Q11" i="7"/>
  <c r="P11" i="7"/>
  <c r="K11" i="7"/>
  <c r="J11" i="7"/>
  <c r="I11" i="7"/>
  <c r="Q10" i="7"/>
  <c r="P10" i="7"/>
  <c r="K10" i="7"/>
  <c r="J10" i="7"/>
  <c r="I10" i="7"/>
  <c r="Q9" i="7"/>
  <c r="P9" i="7"/>
  <c r="K9" i="7"/>
  <c r="J9" i="7"/>
  <c r="I9" i="7"/>
  <c r="Q8" i="7"/>
  <c r="P8" i="7"/>
  <c r="R8" i="7" s="1"/>
  <c r="K8" i="7"/>
  <c r="J8" i="7"/>
  <c r="I8" i="7"/>
  <c r="Q7" i="7"/>
  <c r="P7" i="7"/>
  <c r="K7" i="7"/>
  <c r="J7" i="7"/>
  <c r="I7" i="7"/>
  <c r="Q6" i="7"/>
  <c r="P6" i="7"/>
  <c r="K6" i="7"/>
  <c r="J6" i="7"/>
  <c r="I6" i="7"/>
  <c r="Q5" i="7"/>
  <c r="P5" i="7"/>
  <c r="K5" i="7"/>
  <c r="J5" i="7"/>
  <c r="I5" i="7"/>
  <c r="AX32" i="9"/>
  <c r="AV32" i="9"/>
  <c r="AU32" i="9"/>
  <c r="AT32" i="9"/>
  <c r="AR32" i="9"/>
  <c r="AP32" i="9"/>
  <c r="AO32" i="9"/>
  <c r="AN32" i="9"/>
  <c r="AL32" i="9"/>
  <c r="AJ32" i="9"/>
  <c r="AI32" i="9"/>
  <c r="AH32" i="9"/>
  <c r="AF32" i="9"/>
  <c r="AD32" i="9"/>
  <c r="AC32" i="9"/>
  <c r="AB32" i="9"/>
  <c r="Z32" i="9"/>
  <c r="X32" i="9"/>
  <c r="W32" i="9"/>
  <c r="V32" i="9"/>
  <c r="T32" i="9"/>
  <c r="R32" i="9"/>
  <c r="Q32" i="9"/>
  <c r="P32" i="9"/>
  <c r="N32" i="9"/>
  <c r="L32" i="9"/>
  <c r="K32" i="9"/>
  <c r="J32" i="9"/>
  <c r="D34" i="9" s="1"/>
  <c r="D5" i="11" s="1"/>
  <c r="D7" i="11" s="1"/>
  <c r="H32" i="9"/>
  <c r="F32" i="9"/>
  <c r="F34" i="9" s="1"/>
  <c r="F5" i="11" s="1"/>
  <c r="F7" i="11" s="1"/>
  <c r="E32" i="9"/>
  <c r="E34" i="9" s="1"/>
  <c r="E5" i="11" s="1"/>
  <c r="E7" i="11" s="1"/>
  <c r="D32" i="9"/>
  <c r="AQ31" i="9"/>
  <c r="AS31" i="9" s="1"/>
  <c r="G31" i="9"/>
  <c r="I31" i="9" s="1"/>
  <c r="AQ30" i="9"/>
  <c r="AS30" i="9" s="1"/>
  <c r="G30" i="9"/>
  <c r="I30" i="9" s="1"/>
  <c r="AQ29" i="9"/>
  <c r="AS29" i="9" s="1"/>
  <c r="I29" i="9"/>
  <c r="G29" i="9"/>
  <c r="AQ28" i="9"/>
  <c r="AS28" i="9" s="1"/>
  <c r="G28" i="9"/>
  <c r="I28" i="9" s="1"/>
  <c r="AQ27" i="9"/>
  <c r="AS27" i="9" s="1"/>
  <c r="G27" i="9"/>
  <c r="I27" i="9" s="1"/>
  <c r="AQ26" i="9"/>
  <c r="AS26" i="9" s="1"/>
  <c r="G26" i="9"/>
  <c r="I26" i="9" s="1"/>
  <c r="AQ25" i="9"/>
  <c r="AS25" i="9" s="1"/>
  <c r="I25" i="9"/>
  <c r="G25" i="9"/>
  <c r="AQ24" i="9"/>
  <c r="AS24" i="9" s="1"/>
  <c r="G24" i="9"/>
  <c r="I24" i="9" s="1"/>
  <c r="AW23" i="9"/>
  <c r="AY23" i="9" s="1"/>
  <c r="AQ23" i="9"/>
  <c r="AS23" i="9" s="1"/>
  <c r="AK23" i="9"/>
  <c r="AM23" i="9" s="1"/>
  <c r="AE23" i="9"/>
  <c r="AG23" i="9" s="1"/>
  <c r="Y23" i="9"/>
  <c r="AA23" i="9" s="1"/>
  <c r="S23" i="9"/>
  <c r="U23" i="9" s="1"/>
  <c r="M23" i="9"/>
  <c r="O23" i="9" s="1"/>
  <c r="G23" i="9"/>
  <c r="I23" i="9" s="1"/>
  <c r="AS22" i="9"/>
  <c r="AQ22" i="9"/>
  <c r="G22" i="9"/>
  <c r="I22" i="9" s="1"/>
  <c r="AW21" i="9"/>
  <c r="AY21" i="9" s="1"/>
  <c r="AQ21" i="9"/>
  <c r="AS21" i="9" s="1"/>
  <c r="AK21" i="9"/>
  <c r="AM21" i="9" s="1"/>
  <c r="AE21" i="9"/>
  <c r="AG21" i="9" s="1"/>
  <c r="Y21" i="9"/>
  <c r="AA21" i="9" s="1"/>
  <c r="S21" i="9"/>
  <c r="U21" i="9" s="1"/>
  <c r="O21" i="9"/>
  <c r="M21" i="9"/>
  <c r="G21" i="9"/>
  <c r="I21" i="9" s="1"/>
  <c r="AQ20" i="9"/>
  <c r="AS20" i="9" s="1"/>
  <c r="G20" i="9"/>
  <c r="I20" i="9" s="1"/>
  <c r="AW19" i="9"/>
  <c r="AY19" i="9" s="1"/>
  <c r="AQ19" i="9"/>
  <c r="AS19" i="9" s="1"/>
  <c r="AK19" i="9"/>
  <c r="AM19" i="9" s="1"/>
  <c r="AE19" i="9"/>
  <c r="AG19" i="9" s="1"/>
  <c r="AA19" i="9"/>
  <c r="Y19" i="9"/>
  <c r="S19" i="9"/>
  <c r="U19" i="9" s="1"/>
  <c r="M19" i="9"/>
  <c r="O19" i="9" s="1"/>
  <c r="G19" i="9"/>
  <c r="I19" i="9" s="1"/>
  <c r="AW18" i="9"/>
  <c r="AY18" i="9" s="1"/>
  <c r="AQ18" i="9"/>
  <c r="AS18" i="9" s="1"/>
  <c r="AK18" i="9"/>
  <c r="AM18" i="9" s="1"/>
  <c r="AE18" i="9"/>
  <c r="AG18" i="9" s="1"/>
  <c r="AA18" i="9"/>
  <c r="Y18" i="9"/>
  <c r="S18" i="9"/>
  <c r="U18" i="9" s="1"/>
  <c r="M18" i="9"/>
  <c r="O18" i="9" s="1"/>
  <c r="G18" i="9"/>
  <c r="I18" i="9" s="1"/>
  <c r="AQ17" i="9"/>
  <c r="AS17" i="9" s="1"/>
  <c r="G17" i="9"/>
  <c r="I17" i="9" s="1"/>
  <c r="AW16" i="9"/>
  <c r="AY16" i="9" s="1"/>
  <c r="AQ16" i="9"/>
  <c r="AS16" i="9" s="1"/>
  <c r="AM16" i="9"/>
  <c r="AK16" i="9"/>
  <c r="AE16" i="9"/>
  <c r="AG16" i="9" s="1"/>
  <c r="Y16" i="9"/>
  <c r="AA16" i="9" s="1"/>
  <c r="S16" i="9"/>
  <c r="U16" i="9" s="1"/>
  <c r="M16" i="9"/>
  <c r="O16" i="9" s="1"/>
  <c r="G16" i="9"/>
  <c r="I16" i="9" s="1"/>
  <c r="AW15" i="9"/>
  <c r="AY15" i="9" s="1"/>
  <c r="AQ15" i="9"/>
  <c r="AS15" i="9" s="1"/>
  <c r="AM15" i="9"/>
  <c r="AK15" i="9"/>
  <c r="AE15" i="9"/>
  <c r="AG15" i="9" s="1"/>
  <c r="Y15" i="9"/>
  <c r="AA15" i="9" s="1"/>
  <c r="S15" i="9"/>
  <c r="U15" i="9" s="1"/>
  <c r="M15" i="9"/>
  <c r="O15" i="9" s="1"/>
  <c r="G15" i="9"/>
  <c r="I15" i="9" s="1"/>
  <c r="AW14" i="9"/>
  <c r="AY14" i="9" s="1"/>
  <c r="AQ14" i="9"/>
  <c r="AS14" i="9" s="1"/>
  <c r="AM14" i="9"/>
  <c r="AK14" i="9"/>
  <c r="AE14" i="9"/>
  <c r="AG14" i="9" s="1"/>
  <c r="Y14" i="9"/>
  <c r="AA14" i="9" s="1"/>
  <c r="S14" i="9"/>
  <c r="U14" i="9" s="1"/>
  <c r="M14" i="9"/>
  <c r="O14" i="9" s="1"/>
  <c r="G14" i="9"/>
  <c r="I14" i="9" s="1"/>
  <c r="AQ13" i="9"/>
  <c r="AS13" i="9" s="1"/>
  <c r="G13" i="9"/>
  <c r="I13" i="9" s="1"/>
  <c r="AY12" i="9"/>
  <c r="AW12" i="9"/>
  <c r="AQ12" i="9"/>
  <c r="AS12" i="9" s="1"/>
  <c r="AK12" i="9"/>
  <c r="AM12" i="9" s="1"/>
  <c r="AE12" i="9"/>
  <c r="AG12" i="9" s="1"/>
  <c r="Y12" i="9"/>
  <c r="AA12" i="9" s="1"/>
  <c r="S12" i="9"/>
  <c r="U12" i="9" s="1"/>
  <c r="M12" i="9"/>
  <c r="O12" i="9" s="1"/>
  <c r="G12" i="9"/>
  <c r="I12" i="9" s="1"/>
  <c r="AQ11" i="9"/>
  <c r="AS11" i="9" s="1"/>
  <c r="G11" i="9"/>
  <c r="I11" i="9" s="1"/>
  <c r="AW10" i="9"/>
  <c r="AY10" i="9" s="1"/>
  <c r="AS10" i="9"/>
  <c r="AQ10" i="9"/>
  <c r="AK10" i="9"/>
  <c r="AM10" i="9" s="1"/>
  <c r="AE10" i="9"/>
  <c r="AG10" i="9" s="1"/>
  <c r="Y10" i="9"/>
  <c r="AA10" i="9" s="1"/>
  <c r="S10" i="9"/>
  <c r="U10" i="9" s="1"/>
  <c r="M10" i="9"/>
  <c r="O10" i="9" s="1"/>
  <c r="G10" i="9"/>
  <c r="I10" i="9" s="1"/>
  <c r="AW9" i="9"/>
  <c r="AY9" i="9" s="1"/>
  <c r="AQ9" i="9"/>
  <c r="AS9" i="9" s="1"/>
  <c r="AK9" i="9"/>
  <c r="AM9" i="9" s="1"/>
  <c r="AE9" i="9"/>
  <c r="AG9" i="9" s="1"/>
  <c r="Y9" i="9"/>
  <c r="AA9" i="9" s="1"/>
  <c r="S9" i="9"/>
  <c r="U9" i="9" s="1"/>
  <c r="M9" i="9"/>
  <c r="O9" i="9" s="1"/>
  <c r="G9" i="9"/>
  <c r="I9" i="9" s="1"/>
  <c r="AQ8" i="9"/>
  <c r="AS8" i="9" s="1"/>
  <c r="G8" i="9"/>
  <c r="I8" i="9" s="1"/>
  <c r="AW7" i="9"/>
  <c r="AY7" i="9" s="1"/>
  <c r="AQ7" i="9"/>
  <c r="AS7" i="9" s="1"/>
  <c r="AK7" i="9"/>
  <c r="AM7" i="9" s="1"/>
  <c r="AE7" i="9"/>
  <c r="AG7" i="9" s="1"/>
  <c r="Y7" i="9"/>
  <c r="AA7" i="9" s="1"/>
  <c r="S7" i="9"/>
  <c r="U7" i="9" s="1"/>
  <c r="M7" i="9"/>
  <c r="O7" i="9" s="1"/>
  <c r="G7" i="9"/>
  <c r="I7" i="9" s="1"/>
  <c r="AW6" i="9"/>
  <c r="AY6" i="9" s="1"/>
  <c r="AQ6" i="9"/>
  <c r="AS6" i="9" s="1"/>
  <c r="AK6" i="9"/>
  <c r="AM6" i="9" s="1"/>
  <c r="AE6" i="9"/>
  <c r="AG6" i="9" s="1"/>
  <c r="Y6" i="9"/>
  <c r="AA6" i="9" s="1"/>
  <c r="S6" i="9"/>
  <c r="U6" i="9" s="1"/>
  <c r="M6" i="9"/>
  <c r="O6" i="9" s="1"/>
  <c r="G6" i="9"/>
  <c r="I6" i="9" s="1"/>
  <c r="AW5" i="9"/>
  <c r="AY5" i="9" s="1"/>
  <c r="AQ5" i="9"/>
  <c r="AS5" i="9" s="1"/>
  <c r="AK5" i="9"/>
  <c r="AE5" i="9"/>
  <c r="AG5" i="9" s="1"/>
  <c r="Y5" i="9"/>
  <c r="S5" i="9"/>
  <c r="U5" i="9" s="1"/>
  <c r="M5" i="9"/>
  <c r="G5" i="9"/>
  <c r="I5" i="9" s="1"/>
  <c r="N27" i="10"/>
  <c r="G27" i="10"/>
  <c r="F27" i="10"/>
  <c r="E27" i="10"/>
  <c r="Q26" i="10"/>
  <c r="P26" i="10"/>
  <c r="R26" i="10" s="1"/>
  <c r="K26" i="10"/>
  <c r="J26" i="10"/>
  <c r="I26" i="10"/>
  <c r="Q25" i="10"/>
  <c r="Q24" i="10"/>
  <c r="P24" i="10"/>
  <c r="R24" i="10" s="1"/>
  <c r="K24" i="10"/>
  <c r="J24" i="10"/>
  <c r="I24" i="10"/>
  <c r="R23" i="10"/>
  <c r="Q23" i="10"/>
  <c r="P23" i="10"/>
  <c r="K23" i="10"/>
  <c r="J23" i="10"/>
  <c r="I23" i="10"/>
  <c r="Q22" i="10"/>
  <c r="P22" i="10"/>
  <c r="Q21" i="10"/>
  <c r="K21" i="10"/>
  <c r="J21" i="10"/>
  <c r="I21" i="10"/>
  <c r="Q20" i="10"/>
  <c r="P20" i="10"/>
  <c r="Q19" i="10"/>
  <c r="P19" i="10"/>
  <c r="R19" i="10" s="1"/>
  <c r="K19" i="10"/>
  <c r="J19" i="10"/>
  <c r="I19" i="10"/>
  <c r="K17" i="10"/>
  <c r="J17" i="10"/>
  <c r="I17" i="10"/>
  <c r="Q15" i="10"/>
  <c r="P15" i="10"/>
  <c r="K15" i="10"/>
  <c r="J15" i="10"/>
  <c r="I15" i="10"/>
  <c r="Q14" i="10"/>
  <c r="P14" i="10"/>
  <c r="R14" i="10" s="1"/>
  <c r="K14" i="10"/>
  <c r="J14" i="10"/>
  <c r="I14" i="10"/>
  <c r="Q12" i="10"/>
  <c r="P12" i="10"/>
  <c r="K12" i="10"/>
  <c r="J12" i="10"/>
  <c r="I12" i="10"/>
  <c r="Q10" i="10"/>
  <c r="P10" i="10"/>
  <c r="R10" i="10" s="1"/>
  <c r="K10" i="10"/>
  <c r="J10" i="10"/>
  <c r="I10" i="10"/>
  <c r="Q9" i="10"/>
  <c r="R9" i="10"/>
  <c r="K9" i="10"/>
  <c r="J9" i="10"/>
  <c r="I9" i="10"/>
  <c r="F6" i="11"/>
  <c r="E6" i="11"/>
  <c r="D6" i="11"/>
  <c r="F4" i="11"/>
  <c r="E4" i="11"/>
  <c r="D4" i="11"/>
  <c r="R25" i="7" l="1"/>
  <c r="R41" i="7"/>
  <c r="R55" i="7"/>
  <c r="R16" i="7"/>
  <c r="R32" i="7"/>
  <c r="R35" i="7"/>
  <c r="R53" i="7"/>
  <c r="R74" i="7"/>
  <c r="R75" i="7"/>
  <c r="R81" i="7"/>
  <c r="R82" i="7"/>
  <c r="R85" i="7"/>
  <c r="R86" i="7"/>
  <c r="R20" i="7"/>
  <c r="R24" i="7"/>
  <c r="R30" i="7"/>
  <c r="R40" i="7"/>
  <c r="R50" i="7"/>
  <c r="R65" i="7"/>
  <c r="R72" i="7"/>
  <c r="R79" i="7"/>
  <c r="R94" i="7"/>
  <c r="R7" i="7"/>
  <c r="R11" i="7"/>
  <c r="R14" i="7"/>
  <c r="R15" i="7"/>
  <c r="R21" i="7"/>
  <c r="R46" i="7"/>
  <c r="R54" i="7"/>
  <c r="R68" i="7"/>
  <c r="R80" i="7"/>
  <c r="Q99" i="7"/>
  <c r="R6" i="7"/>
  <c r="R9" i="7"/>
  <c r="R10" i="7"/>
  <c r="R36" i="7"/>
  <c r="R52" i="7"/>
  <c r="R66" i="7"/>
  <c r="R59" i="7"/>
  <c r="R56" i="7"/>
  <c r="R58" i="7"/>
  <c r="R60" i="7"/>
  <c r="R44" i="7"/>
  <c r="P99" i="7"/>
  <c r="R5" i="7"/>
  <c r="AG32" i="9"/>
  <c r="AK32" i="9"/>
  <c r="I32" i="9"/>
  <c r="M32" i="9"/>
  <c r="Y32" i="9"/>
  <c r="U32" i="9"/>
  <c r="AS32" i="9"/>
  <c r="AY32" i="9"/>
  <c r="G32" i="9"/>
  <c r="AE32" i="9"/>
  <c r="AW32" i="9"/>
  <c r="S32" i="9"/>
  <c r="AQ32" i="9"/>
  <c r="O5" i="9"/>
  <c r="O32" i="9" s="1"/>
  <c r="AA5" i="9"/>
  <c r="AA32" i="9" s="1"/>
  <c r="AM5" i="9"/>
  <c r="AM32" i="9" s="1"/>
  <c r="H34" i="9"/>
  <c r="R15" i="10"/>
  <c r="R12" i="10"/>
  <c r="P17" i="10"/>
  <c r="R17" i="10" s="1"/>
  <c r="R99" i="7" l="1"/>
  <c r="I34" i="9"/>
  <c r="G5" i="11" s="1"/>
  <c r="G34" i="9"/>
  <c r="G7" i="11" l="1"/>
</calcChain>
</file>

<file path=xl/sharedStrings.xml><?xml version="1.0" encoding="utf-8"?>
<sst xmlns="http://schemas.openxmlformats.org/spreadsheetml/2006/main" count="900" uniqueCount="171">
  <si>
    <t>ANEXO  ESTUDIO DEL SECTOR</t>
  </si>
  <si>
    <t>SECCIONAL LA GUAJIRA</t>
  </si>
  <si>
    <t>MANTENIMIENTOS PREVENTIVOS</t>
  </si>
  <si>
    <t>COTIZACION 1</t>
  </si>
  <si>
    <t>COTIZACION 2</t>
  </si>
  <si>
    <t>COTIZACION 3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</si>
  <si>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</si>
  <si>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</si>
  <si>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>MEDIA ARITMETICA BAJA</t>
  </si>
  <si>
    <t xml:space="preserve">ANALISIS DE COTIZACIONES </t>
  </si>
  <si>
    <t xml:space="preserve"> COSTOS HISTORICOS DE CONTRATACIÓN </t>
  </si>
  <si>
    <t>VALORES SELECCIONADOS ESTUDIO</t>
  </si>
  <si>
    <t>ÍTEM</t>
  </si>
  <si>
    <t>DESCRIPCIÓN</t>
  </si>
  <si>
    <t xml:space="preserve">CANT. EQUIPOS </t>
  </si>
  <si>
    <t>VALOR MTO. X EQUIPO INCLUIDO IVA</t>
  </si>
  <si>
    <t>PRECIO MAICAO</t>
  </si>
  <si>
    <t>MANTENIMIENTO DE ACONDICIONADOR DE AIRE TIPO MINISPLIT DE 9000 BTU - 12000 BTU - 18000 BTU - 24000 BTU</t>
  </si>
  <si>
    <t>MANTENIMIENTO DE ACONDICIONADOR DE AIRE TIPO CENTRAL DE 36000 BTU - 60.000 BTU PISO TECHO O DESCARGA VERTICAL</t>
  </si>
  <si>
    <t>PRECIO URIBIA</t>
  </si>
  <si>
    <t xml:space="preserve">PRECIO  RIOHACHA </t>
  </si>
  <si>
    <t>MANTENIMIENTO DE ACONDICIONADOR DE AIRE TIPO MINISPLIT DE 12000 BTU - 18000 BTU - 24000 BTU</t>
  </si>
  <si>
    <t>MANTENIMIENTO DE ACONDICIONADOR DE AIRE TIPO MINISPLIT DE 36000 BTU</t>
  </si>
  <si>
    <t>PRECIO  DIBULLA</t>
  </si>
  <si>
    <t xml:space="preserve">PRECIO FONSECA </t>
  </si>
  <si>
    <t>PRECIO  SAN JUAN</t>
  </si>
  <si>
    <t>PRECIO ALBANIA</t>
  </si>
  <si>
    <t>PRECIO  VILLANUEVA</t>
  </si>
  <si>
    <t>TOTAL</t>
  </si>
  <si>
    <t>NOTA</t>
  </si>
  <si>
    <t>DENTRO DE LOS COSTOS SE INCLUYE LOS INSUMOS Y LA MANO DE OBRA NECESARIA PARA REALIZAR CADA MANTENIMIENTO PREVENTIVO</t>
  </si>
  <si>
    <t>MANO DE OBRA MANTENIMIENTO CORRECTIVO</t>
  </si>
  <si>
    <t>V. UNITARIO Mano de Obra Incluido IVA MAICAO</t>
  </si>
  <si>
    <t>V. UNITARIO Mano de Obra Incluido IVA URIBIA</t>
  </si>
  <si>
    <t>V. UNITARIO Mano de Obra Incluido IVA RIOHACHA</t>
  </si>
  <si>
    <t>V. UNITARIO Mano de Obra Incluido IVA DIBULLA</t>
  </si>
  <si>
    <t>V. UNITARIO Mano de Obra Incluido IVA FONSECA</t>
  </si>
  <si>
    <t>V. UNITARIO Mano de Obra Incluido IVA SAN JUAN</t>
  </si>
  <si>
    <t>V. UNITARIO Mano de Obra Incluido IVA ALBANIA</t>
  </si>
  <si>
    <t>V. UNITARIO Mano de Obra Incluido IVA VILLANUEVA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</si>
  <si>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</si>
  <si>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</si>
  <si>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</si>
  <si>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</si>
  <si>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</si>
  <si>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</si>
  <si>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</si>
  <si>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</si>
  <si>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</si>
  <si>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</si>
  <si>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</si>
  <si>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</si>
  <si>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</si>
  <si>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</si>
  <si>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</si>
  <si>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</si>
  <si>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</si>
  <si>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</si>
  <si>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</si>
  <si>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</si>
  <si>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</si>
  <si>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</si>
  <si>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</si>
  <si>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</si>
  <si>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</si>
  <si>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</si>
  <si>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</si>
  <si>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</si>
  <si>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</si>
  <si>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</si>
  <si>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</si>
  <si>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</si>
  <si>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</si>
  <si>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</si>
  <si>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</si>
  <si>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</si>
  <si>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</si>
  <si>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</si>
  <si>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</si>
  <si>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</si>
  <si>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</si>
  <si>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</si>
  <si>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</si>
  <si>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</si>
  <si>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</si>
  <si>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</si>
  <si>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</si>
  <si>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</si>
  <si>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</si>
  <si>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</si>
  <si>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</si>
  <si>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</si>
  <si>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</si>
  <si>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</si>
  <si>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</si>
  <si>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</si>
  <si>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</si>
  <si>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</si>
  <si>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</si>
  <si>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</si>
  <si>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</si>
  <si>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</si>
  <si>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</si>
  <si>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</si>
  <si>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</si>
  <si>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</si>
  <si>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</si>
  <si>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</si>
  <si>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</si>
  <si>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</si>
  <si>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</si>
  <si>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</si>
  <si>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</si>
  <si>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</si>
  <si>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</si>
  <si>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</si>
  <si>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</si>
  <si>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</si>
  <si>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</si>
  <si>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</si>
  <si>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</si>
  <si>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</si>
  <si>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</si>
  <si>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</si>
  <si>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</si>
  <si>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</si>
  <si>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</si>
  <si>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</si>
  <si>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</si>
  <si>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</si>
  <si>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</si>
  <si>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</si>
  <si>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</si>
  <si>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</si>
  <si>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</si>
  <si>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</si>
  <si>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</si>
  <si>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</si>
  <si>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</si>
  <si>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</si>
  <si>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</si>
  <si>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</si>
  <si>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</si>
  <si>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</si>
  <si>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</si>
  <si>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</si>
  <si>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</si>
  <si>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</si>
  <si>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</si>
  <si>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</si>
  <si>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</si>
  <si>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</si>
  <si>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</si>
  <si>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</si>
  <si>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</si>
  <si>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</si>
  <si>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</si>
  <si>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</si>
  <si>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</si>
  <si>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</si>
  <si>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</si>
  <si>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</si>
  <si>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</si>
  <si>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</si>
  <si>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</si>
  <si>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FOIL</t>
  </si>
  <si>
    <t>COTIZACIÓN 2</t>
  </si>
  <si>
    <t>ITEM</t>
  </si>
  <si>
    <t xml:space="preserve">VALOR TOTAL </t>
  </si>
  <si>
    <t>MANTENIMIENTO PREVENTIVO</t>
  </si>
  <si>
    <t>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</si>
</sst>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"/>
    <numFmt numFmtId="166" formatCode="&quot;$&quot;\ #,##0"/>
    <numFmt numFmtId="167" formatCode="_-&quot;$&quot;\ * #,##0_-;\-&quot;$&quot;\ * #,##0_-;_-&quot;$&quot;\ * &quot;-&quot;??_-;_-@_-"/>
  </numFmts>
  <fonts count="22">
    <font>
      <sz val="11"/>
      <color theme="1"/>
      <name val="Calibri"/>
      <charset val="134"/>
      <scheme val="minor"/>
    </font>
    <font>
      <b/>
      <sz val="9"/>
      <color theme="7" tint="0.79995117038483843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7" tint="0.79995117038483843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  <font>
      <b/>
      <sz val="10"/>
      <color theme="0"/>
      <name val="Arial Nova"/>
      <family val="2"/>
    </font>
    <font>
      <sz val="10"/>
      <color theme="1"/>
      <name val="Arial Nova"/>
      <family val="2"/>
    </font>
    <font>
      <b/>
      <sz val="10"/>
      <color theme="7" tint="0.79995117038483843"/>
      <name val="Arial Nova"/>
      <family val="2"/>
    </font>
    <font>
      <b/>
      <sz val="10"/>
      <color theme="1"/>
      <name val="Arial Nova"/>
      <family val="2"/>
    </font>
    <font>
      <b/>
      <sz val="12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5" fillId="0" borderId="0"/>
    <xf numFmtId="0" fontId="5" fillId="0" borderId="0"/>
    <xf numFmtId="9" fontId="8" fillId="0" borderId="0" applyFont="0" applyFill="0" applyBorder="0" applyAlignment="0" applyProtection="0"/>
  </cellStyleXfs>
  <cellXfs count="8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3" fillId="8" borderId="1" xfId="4" applyFont="1" applyFill="1" applyBorder="1" applyAlignment="1">
      <alignment horizontal="center" vertical="center" wrapText="1"/>
    </xf>
    <xf numFmtId="165" fontId="4" fillId="9" borderId="1" xfId="4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2" fillId="0" borderId="1" xfId="5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167" fontId="15" fillId="9" borderId="1" xfId="1" applyNumberFormat="1" applyFont="1" applyFill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67" fontId="15" fillId="9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41" fontId="9" fillId="0" borderId="0" xfId="2" applyFont="1" applyAlignment="1">
      <alignment vertical="center"/>
    </xf>
    <xf numFmtId="0" fontId="13" fillId="7" borderId="2" xfId="0" applyFont="1" applyFill="1" applyBorder="1" applyAlignment="1">
      <alignment horizontal="center" vertical="center" wrapText="1"/>
    </xf>
    <xf numFmtId="0" fontId="13" fillId="8" borderId="1" xfId="4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165" fontId="16" fillId="9" borderId="1" xfId="4" applyNumberFormat="1" applyFont="1" applyFill="1" applyBorder="1" applyAlignment="1">
      <alignment horizontal="center" vertical="center" wrapText="1"/>
    </xf>
    <xf numFmtId="164" fontId="9" fillId="9" borderId="1" xfId="5" applyNumberFormat="1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3" borderId="2" xfId="0" applyFont="1" applyFill="1" applyBorder="1" applyAlignment="1">
      <alignment horizontal="center" vertical="center" wrapText="1"/>
    </xf>
    <xf numFmtId="0" fontId="18" fillId="0" borderId="0" xfId="0" applyFont="1"/>
    <xf numFmtId="0" fontId="17" fillId="4" borderId="1" xfId="0" applyFont="1" applyFill="1" applyBorder="1" applyAlignment="1">
      <alignment horizontal="center"/>
    </xf>
    <xf numFmtId="42" fontId="17" fillId="4" borderId="1" xfId="0" applyNumberFormat="1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8" fillId="0" borderId="1" xfId="0" applyFont="1" applyBorder="1"/>
    <xf numFmtId="42" fontId="20" fillId="5" borderId="1" xfId="0" applyNumberFormat="1" applyFont="1" applyFill="1" applyBorder="1"/>
    <xf numFmtId="0" fontId="18" fillId="0" borderId="1" xfId="0" applyFont="1" applyBorder="1" applyAlignment="1">
      <alignment wrapText="1"/>
    </xf>
    <xf numFmtId="9" fontId="18" fillId="0" borderId="0" xfId="5" applyFont="1"/>
    <xf numFmtId="164" fontId="12" fillId="11" borderId="1" xfId="5" applyNumberFormat="1" applyFont="1" applyFill="1" applyBorder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165" fontId="4" fillId="11" borderId="1" xfId="4" applyNumberFormat="1" applyFont="1" applyFill="1" applyBorder="1" applyAlignment="1">
      <alignment horizontal="center" vertical="center" wrapText="1"/>
    </xf>
    <xf numFmtId="164" fontId="21" fillId="11" borderId="1" xfId="5" applyNumberFormat="1" applyFont="1" applyFill="1" applyBorder="1" applyAlignment="1">
      <alignment horizontal="center" vertical="center"/>
    </xf>
    <xf numFmtId="0" fontId="13" fillId="11" borderId="1" xfId="0" applyFont="1" applyFill="1" applyBorder="1" applyAlignment="1" applyProtection="1">
      <alignment horizontal="center" vertical="center"/>
      <protection locked="0"/>
    </xf>
    <xf numFmtId="0" fontId="13" fillId="11" borderId="1" xfId="0" applyFont="1" applyFill="1" applyBorder="1" applyAlignment="1">
      <alignment vertical="center" wrapText="1"/>
    </xf>
    <xf numFmtId="167" fontId="12" fillId="11" borderId="1" xfId="1" applyNumberFormat="1" applyFont="1" applyFill="1" applyBorder="1" applyAlignment="1" applyProtection="1">
      <alignment horizontal="right" vertical="center" wrapText="1"/>
    </xf>
    <xf numFmtId="0" fontId="9" fillId="11" borderId="1" xfId="0" applyFont="1" applyFill="1" applyBorder="1" applyAlignment="1">
      <alignment vertical="center"/>
    </xf>
    <xf numFmtId="167" fontId="12" fillId="11" borderId="1" xfId="0" applyNumberFormat="1" applyFont="1" applyFill="1" applyBorder="1" applyAlignment="1">
      <alignment vertical="center"/>
    </xf>
    <xf numFmtId="167" fontId="21" fillId="11" borderId="1" xfId="0" applyNumberFormat="1" applyFont="1" applyFill="1" applyBorder="1" applyAlignment="1">
      <alignment vertical="center"/>
    </xf>
    <xf numFmtId="0" fontId="9" fillId="6" borderId="0" xfId="0" applyFont="1" applyFill="1" applyAlignment="1">
      <alignment vertical="center"/>
    </xf>
    <xf numFmtId="0" fontId="9" fillId="0" borderId="0" xfId="0" applyFont="1" applyAlignment="1">
      <alignment vertical="center" wrapText="1"/>
    </xf>
    <xf numFmtId="167" fontId="9" fillId="0" borderId="0" xfId="0" applyNumberFormat="1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164" fontId="9" fillId="9" borderId="2" xfId="5" applyNumberFormat="1" applyFont="1" applyFill="1" applyBorder="1" applyAlignment="1">
      <alignment vertical="center"/>
    </xf>
    <xf numFmtId="165" fontId="16" fillId="9" borderId="2" xfId="4" applyNumberFormat="1" applyFont="1" applyFill="1" applyBorder="1" applyAlignment="1">
      <alignment horizontal="center" vertical="center" wrapText="1"/>
    </xf>
    <xf numFmtId="164" fontId="12" fillId="0" borderId="2" xfId="5" applyNumberFormat="1" applyFont="1" applyFill="1" applyBorder="1" applyAlignment="1">
      <alignment horizontal="center" vertical="center"/>
    </xf>
    <xf numFmtId="167" fontId="9" fillId="11" borderId="1" xfId="1" applyNumberFormat="1" applyFont="1" applyFill="1" applyBorder="1" applyAlignment="1">
      <alignment vertical="center"/>
    </xf>
    <xf numFmtId="42" fontId="18" fillId="5" borderId="1" xfId="0" applyNumberFormat="1" applyFont="1" applyFill="1" applyBorder="1"/>
    <xf numFmtId="42" fontId="18" fillId="11" borderId="1" xfId="0" applyNumberFormat="1" applyFont="1" applyFill="1" applyBorder="1"/>
    <xf numFmtId="42" fontId="20" fillId="11" borderId="1" xfId="0" applyNumberFormat="1" applyFont="1" applyFill="1" applyBorder="1"/>
    <xf numFmtId="0" fontId="17" fillId="2" borderId="1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164" fontId="12" fillId="11" borderId="5" xfId="5" applyNumberFormat="1" applyFont="1" applyFill="1" applyBorder="1" applyAlignment="1">
      <alignment horizontal="center" vertical="center"/>
    </xf>
    <xf numFmtId="164" fontId="12" fillId="11" borderId="6" xfId="5" applyNumberFormat="1" applyFont="1" applyFill="1" applyBorder="1" applyAlignment="1">
      <alignment horizontal="center" vertical="center"/>
    </xf>
    <xf numFmtId="164" fontId="12" fillId="11" borderId="3" xfId="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9" fillId="11" borderId="1" xfId="0" applyNumberFormat="1" applyFont="1" applyFill="1" applyBorder="1" applyAlignment="1">
      <alignment horizontal="center" vertical="center"/>
    </xf>
  </cellXfs>
  <cellStyles count="6">
    <cellStyle name="Millares [0]" xfId="2" builtinId="6"/>
    <cellStyle name="Moneda" xfId="1" builtinId="4"/>
    <cellStyle name="Normal" xfId="0" builtinId="0"/>
    <cellStyle name="Normal 2" xfId="3" xr:uid="{00000000-0005-0000-0000-000031000000}"/>
    <cellStyle name="Normal_HERRAMIENTAS PARA TRANSPORTE" xfId="4" xr:uid="{00000000-0005-0000-0000-000032000000}"/>
    <cellStyle name="Porcentaje" xfId="5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694768</xdr:colOff>
      <xdr:row>1</xdr:row>
      <xdr:rowOff>254601</xdr:rowOff>
    </xdr:from>
    <xdr:to>
      <xdr:col>2</xdr:col>
      <xdr:colOff>2857245</xdr:colOff>
      <xdr:row>1</xdr:row>
      <xdr:rowOff>663769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847215" y="463550"/>
          <a:ext cx="21621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29"/>
  <sheetViews>
    <sheetView tabSelected="1" zoomScale="90" zoomScaleNormal="90" workbookViewId="0">
      <selection activeCell="W6" sqref="W6"/>
    </sheetView>
  </sheetViews>
  <sheetFormatPr baseColWidth="10" defaultColWidth="10.85546875" defaultRowHeight="12.75"/>
  <cols>
    <col min="1" max="1" width="10.85546875" style="7"/>
    <col min="2" max="2" width="6.42578125" style="7" customWidth="1"/>
    <col min="3" max="3" width="60.5703125" style="7" customWidth="1"/>
    <col min="4" max="4" width="13.140625" style="7" bestFit="1" customWidth="1"/>
    <col min="5" max="5" width="17.85546875" style="7" customWidth="1"/>
    <col min="6" max="6" width="15.5703125" style="7" customWidth="1"/>
    <col min="7" max="7" width="20.28515625" style="7" hidden="1" customWidth="1"/>
    <col min="8" max="8" width="0" style="7" hidden="1" customWidth="1"/>
    <col min="9" max="9" width="14.5703125" style="7" hidden="1" customWidth="1"/>
    <col min="10" max="10" width="16.140625" style="7" hidden="1" customWidth="1"/>
    <col min="11" max="11" width="12.140625" style="7" hidden="1" customWidth="1"/>
    <col min="12" max="12" width="0" style="7" hidden="1" customWidth="1"/>
    <col min="13" max="13" width="20.28515625" style="7" hidden="1" customWidth="1"/>
    <col min="14" max="14" width="17.42578125" style="7" customWidth="1"/>
    <col min="15" max="15" width="0" style="7" hidden="1" customWidth="1"/>
    <col min="16" max="18" width="12.85546875" style="7" hidden="1" customWidth="1"/>
    <col min="19" max="19" width="0" style="7" hidden="1" customWidth="1"/>
    <col min="20" max="20" width="20" style="7" customWidth="1"/>
    <col min="21" max="16384" width="10.85546875" style="7"/>
  </cols>
  <sheetData>
    <row r="1" spans="1:100" ht="16.5">
      <c r="B1" s="71" t="s">
        <v>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00" ht="61.5" customHeight="1">
      <c r="B2" s="72"/>
      <c r="C2" s="72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5" spans="1:100">
      <c r="B5" s="74" t="s">
        <v>1</v>
      </c>
      <c r="C5" s="74"/>
      <c r="D5" s="74"/>
    </row>
    <row r="6" spans="1:100" ht="37.5" customHeight="1">
      <c r="B6" s="75" t="s">
        <v>2</v>
      </c>
      <c r="C6" s="75"/>
      <c r="D6" s="75"/>
      <c r="E6" s="2" t="s">
        <v>3</v>
      </c>
      <c r="F6" s="2" t="s">
        <v>4</v>
      </c>
      <c r="G6" s="2" t="s">
        <v>5</v>
      </c>
      <c r="I6" s="3" t="s">
        <v>6</v>
      </c>
      <c r="J6" s="3" t="s">
        <v>7</v>
      </c>
      <c r="K6" s="3" t="s">
        <v>8</v>
      </c>
      <c r="M6" s="2" t="s">
        <v>9</v>
      </c>
      <c r="N6" s="2" t="s">
        <v>10</v>
      </c>
      <c r="P6" s="3" t="s">
        <v>6</v>
      </c>
      <c r="Q6" s="3" t="s">
        <v>7</v>
      </c>
      <c r="R6" s="3" t="s">
        <v>8</v>
      </c>
      <c r="T6" s="1" t="s">
        <v>11</v>
      </c>
    </row>
    <row r="7" spans="1:100" ht="38.25">
      <c r="B7" s="9" t="s">
        <v>12</v>
      </c>
      <c r="C7" s="9" t="s">
        <v>13</v>
      </c>
      <c r="D7" s="10" t="s">
        <v>14</v>
      </c>
      <c r="E7" s="10" t="s">
        <v>15</v>
      </c>
      <c r="F7" s="10" t="s">
        <v>15</v>
      </c>
      <c r="G7" s="10" t="s">
        <v>15</v>
      </c>
      <c r="I7" s="10" t="s">
        <v>15</v>
      </c>
      <c r="J7" s="10" t="s">
        <v>15</v>
      </c>
      <c r="K7" s="10" t="s">
        <v>15</v>
      </c>
      <c r="M7" s="10" t="s">
        <v>15</v>
      </c>
      <c r="N7" s="10" t="s">
        <v>15</v>
      </c>
      <c r="P7" s="10" t="s">
        <v>15</v>
      </c>
      <c r="Q7" s="10" t="s">
        <v>15</v>
      </c>
      <c r="R7" s="10" t="s">
        <v>15</v>
      </c>
      <c r="T7" s="11" t="s">
        <v>15</v>
      </c>
    </row>
    <row r="8" spans="1:100">
      <c r="B8" s="76" t="s">
        <v>16</v>
      </c>
      <c r="C8" s="77"/>
      <c r="D8" s="78"/>
      <c r="E8" s="47"/>
      <c r="F8" s="47"/>
      <c r="G8" s="47"/>
      <c r="H8" s="48"/>
      <c r="I8" s="48"/>
      <c r="J8" s="48"/>
      <c r="K8" s="48"/>
      <c r="L8" s="48"/>
      <c r="M8" s="47"/>
      <c r="N8" s="47"/>
      <c r="O8" s="48"/>
      <c r="P8" s="48"/>
      <c r="Q8" s="48"/>
      <c r="R8" s="48"/>
      <c r="S8" s="48"/>
      <c r="T8" s="47"/>
    </row>
    <row r="9" spans="1:100" ht="25.5">
      <c r="B9" s="8">
        <v>1</v>
      </c>
      <c r="C9" s="13" t="s">
        <v>17</v>
      </c>
      <c r="D9" s="8">
        <v>1</v>
      </c>
      <c r="E9" s="12">
        <v>171200</v>
      </c>
      <c r="F9" s="12">
        <v>320000</v>
      </c>
      <c r="G9" s="12"/>
      <c r="I9" s="4">
        <f>+MIN(E9:G9)</f>
        <v>171200</v>
      </c>
      <c r="J9" s="4">
        <f>+ROUND(AVERAGE(E9:G9),0)</f>
        <v>245600</v>
      </c>
      <c r="K9" s="4">
        <f>+ROUND(AVERAGE(I9:J9),0)</f>
        <v>208400</v>
      </c>
      <c r="M9" s="12">
        <f>+K9</f>
        <v>208400</v>
      </c>
      <c r="N9" s="12">
        <v>185700</v>
      </c>
      <c r="P9" s="4">
        <f>+MIN(M9:N9)</f>
        <v>185700</v>
      </c>
      <c r="Q9" s="4">
        <f>+ROUND(AVERAGE(M9:N9),0)</f>
        <v>197050</v>
      </c>
      <c r="R9" s="4">
        <f>+ROUND(AVERAGE(P9:Q9),0)</f>
        <v>191375</v>
      </c>
      <c r="T9" s="12">
        <f>+Q9</f>
        <v>197050</v>
      </c>
    </row>
    <row r="10" spans="1:100" ht="25.5">
      <c r="B10" s="8">
        <v>2</v>
      </c>
      <c r="C10" s="13" t="s">
        <v>18</v>
      </c>
      <c r="D10" s="8">
        <v>1</v>
      </c>
      <c r="E10" s="12">
        <v>591500</v>
      </c>
      <c r="F10" s="12">
        <v>620000</v>
      </c>
      <c r="G10" s="12"/>
      <c r="I10" s="4">
        <f t="shared" ref="I10:I26" si="0">+MIN(E10:G10)</f>
        <v>591500</v>
      </c>
      <c r="J10" s="4">
        <f t="shared" ref="J10:J26" si="1">+ROUND(AVERAGE(E10:G10),0)</f>
        <v>605750</v>
      </c>
      <c r="K10" s="4">
        <f t="shared" ref="K10:K26" si="2">+ROUND(AVERAGE(I10:J10),0)</f>
        <v>598625</v>
      </c>
      <c r="M10" s="12">
        <f t="shared" ref="M10:M26" si="3">+K10</f>
        <v>598625</v>
      </c>
      <c r="N10" s="12">
        <v>223600</v>
      </c>
      <c r="P10" s="4">
        <f t="shared" ref="P10" si="4">+MIN(M10:N10)</f>
        <v>223600</v>
      </c>
      <c r="Q10" s="4">
        <f t="shared" ref="Q10" si="5">+ROUND(AVERAGE(M10:N10),0)</f>
        <v>411113</v>
      </c>
      <c r="R10" s="4">
        <f t="shared" ref="R10" si="6">+ROUND(AVERAGE(P10:Q10),0)</f>
        <v>317357</v>
      </c>
      <c r="T10" s="12">
        <f t="shared" ref="T10:T26" si="7">+Q10</f>
        <v>411113</v>
      </c>
    </row>
    <row r="11" spans="1:100" s="14" customFormat="1">
      <c r="A11" s="7"/>
      <c r="B11" s="76" t="s">
        <v>19</v>
      </c>
      <c r="C11" s="77"/>
      <c r="D11" s="78"/>
      <c r="E11" s="47"/>
      <c r="F11" s="47"/>
      <c r="G11" s="47"/>
      <c r="H11" s="48"/>
      <c r="I11" s="49"/>
      <c r="J11" s="49"/>
      <c r="K11" s="49"/>
      <c r="L11" s="48"/>
      <c r="M11" s="47">
        <f t="shared" si="3"/>
        <v>0</v>
      </c>
      <c r="N11" s="47"/>
      <c r="O11" s="48"/>
      <c r="P11" s="49"/>
      <c r="Q11" s="49"/>
      <c r="R11" s="49"/>
      <c r="S11" s="48"/>
      <c r="T11" s="4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</row>
    <row r="12" spans="1:100" s="14" customFormat="1" ht="25.5">
      <c r="A12" s="7"/>
      <c r="B12" s="8">
        <v>1</v>
      </c>
      <c r="C12" s="13" t="s">
        <v>17</v>
      </c>
      <c r="D12" s="8">
        <v>1</v>
      </c>
      <c r="E12" s="12">
        <v>228300</v>
      </c>
      <c r="F12" s="12">
        <v>320000</v>
      </c>
      <c r="G12" s="12"/>
      <c r="H12" s="7"/>
      <c r="I12" s="4">
        <f t="shared" si="0"/>
        <v>228300</v>
      </c>
      <c r="J12" s="4">
        <f t="shared" si="1"/>
        <v>274150</v>
      </c>
      <c r="K12" s="4">
        <f t="shared" si="2"/>
        <v>251225</v>
      </c>
      <c r="L12" s="7"/>
      <c r="M12" s="12">
        <f t="shared" si="3"/>
        <v>251225</v>
      </c>
      <c r="N12" s="12">
        <v>214100</v>
      </c>
      <c r="O12" s="7"/>
      <c r="P12" s="4">
        <f t="shared" ref="P12" si="8">+MIN(M12:N12)</f>
        <v>214100</v>
      </c>
      <c r="Q12" s="4">
        <f t="shared" ref="Q12" si="9">+ROUND(AVERAGE(M12:N12),0)</f>
        <v>232663</v>
      </c>
      <c r="R12" s="4">
        <f t="shared" ref="R12" si="10">+ROUND(AVERAGE(P12:Q12),0)</f>
        <v>223382</v>
      </c>
      <c r="S12" s="7"/>
      <c r="T12" s="12">
        <f t="shared" si="7"/>
        <v>232663</v>
      </c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</row>
    <row r="13" spans="1:100" s="14" customFormat="1">
      <c r="A13" s="7"/>
      <c r="B13" s="76" t="s">
        <v>20</v>
      </c>
      <c r="C13" s="77"/>
      <c r="D13" s="78"/>
      <c r="E13" s="47"/>
      <c r="F13" s="47"/>
      <c r="G13" s="47"/>
      <c r="H13" s="48"/>
      <c r="I13" s="49"/>
      <c r="J13" s="49"/>
      <c r="K13" s="49"/>
      <c r="L13" s="48"/>
      <c r="M13" s="47">
        <f t="shared" si="3"/>
        <v>0</v>
      </c>
      <c r="N13" s="47"/>
      <c r="O13" s="48"/>
      <c r="P13" s="49"/>
      <c r="Q13" s="49"/>
      <c r="R13" s="49"/>
      <c r="S13" s="48"/>
      <c r="T13" s="4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</row>
    <row r="14" spans="1:100" ht="25.5">
      <c r="B14" s="8">
        <v>1</v>
      </c>
      <c r="C14" s="13" t="s">
        <v>21</v>
      </c>
      <c r="D14" s="8">
        <v>1</v>
      </c>
      <c r="E14" s="12">
        <v>149200</v>
      </c>
      <c r="F14" s="12">
        <v>240000</v>
      </c>
      <c r="G14" s="12"/>
      <c r="I14" s="4">
        <f t="shared" si="0"/>
        <v>149200</v>
      </c>
      <c r="J14" s="4">
        <f t="shared" si="1"/>
        <v>194600</v>
      </c>
      <c r="K14" s="4">
        <f t="shared" si="2"/>
        <v>171900</v>
      </c>
      <c r="M14" s="12">
        <f t="shared" si="3"/>
        <v>171900</v>
      </c>
      <c r="N14" s="12">
        <v>187200</v>
      </c>
      <c r="P14" s="4">
        <f t="shared" ref="P14:P15" si="11">+MIN(M14:N14)</f>
        <v>171900</v>
      </c>
      <c r="Q14" s="4">
        <f t="shared" ref="Q14:Q15" si="12">+ROUND(AVERAGE(M14:N14),0)</f>
        <v>179550</v>
      </c>
      <c r="R14" s="4">
        <f t="shared" ref="R14:R15" si="13">+ROUND(AVERAGE(P14:Q14),0)</f>
        <v>175725</v>
      </c>
      <c r="T14" s="12">
        <f t="shared" si="7"/>
        <v>179550</v>
      </c>
    </row>
    <row r="15" spans="1:100" ht="25.5">
      <c r="B15" s="8">
        <v>2</v>
      </c>
      <c r="C15" s="13" t="s">
        <v>22</v>
      </c>
      <c r="D15" s="8">
        <v>1</v>
      </c>
      <c r="E15" s="12">
        <v>227000</v>
      </c>
      <c r="F15" s="12">
        <v>450000</v>
      </c>
      <c r="G15" s="12"/>
      <c r="I15" s="4">
        <f t="shared" si="0"/>
        <v>227000</v>
      </c>
      <c r="J15" s="4">
        <f t="shared" si="1"/>
        <v>338500</v>
      </c>
      <c r="K15" s="4">
        <f t="shared" si="2"/>
        <v>282750</v>
      </c>
      <c r="M15" s="12">
        <f t="shared" si="3"/>
        <v>282750</v>
      </c>
      <c r="N15" s="12">
        <v>225300</v>
      </c>
      <c r="P15" s="4">
        <f t="shared" si="11"/>
        <v>225300</v>
      </c>
      <c r="Q15" s="4">
        <f t="shared" si="12"/>
        <v>254025</v>
      </c>
      <c r="R15" s="4">
        <f t="shared" si="13"/>
        <v>239663</v>
      </c>
      <c r="T15" s="12">
        <f t="shared" si="7"/>
        <v>254025</v>
      </c>
    </row>
    <row r="16" spans="1:100" s="14" customFormat="1">
      <c r="A16" s="7"/>
      <c r="B16" s="76" t="s">
        <v>23</v>
      </c>
      <c r="C16" s="77"/>
      <c r="D16" s="78"/>
      <c r="E16" s="47"/>
      <c r="F16" s="47"/>
      <c r="G16" s="47"/>
      <c r="H16" s="48"/>
      <c r="I16" s="49"/>
      <c r="J16" s="49"/>
      <c r="K16" s="49"/>
      <c r="L16" s="48"/>
      <c r="M16" s="47">
        <f t="shared" si="3"/>
        <v>0</v>
      </c>
      <c r="N16" s="47"/>
      <c r="O16" s="48"/>
      <c r="P16" s="49"/>
      <c r="Q16" s="49"/>
      <c r="R16" s="49"/>
      <c r="S16" s="48"/>
      <c r="T16" s="4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</row>
    <row r="17" spans="1:100" ht="25.5">
      <c r="B17" s="8">
        <v>1</v>
      </c>
      <c r="C17" s="13" t="s">
        <v>21</v>
      </c>
      <c r="D17" s="8">
        <v>1</v>
      </c>
      <c r="E17" s="12">
        <v>167100</v>
      </c>
      <c r="F17" s="12">
        <v>320000</v>
      </c>
      <c r="G17" s="12"/>
      <c r="I17" s="4">
        <f t="shared" si="0"/>
        <v>167100</v>
      </c>
      <c r="J17" s="4">
        <f t="shared" si="1"/>
        <v>243550</v>
      </c>
      <c r="K17" s="4">
        <f t="shared" si="2"/>
        <v>205325</v>
      </c>
      <c r="M17" s="12">
        <f t="shared" si="3"/>
        <v>205325</v>
      </c>
      <c r="N17" s="12">
        <v>213500</v>
      </c>
      <c r="P17" s="4">
        <f t="shared" ref="P17" si="14">+MIN(M17:N17)</f>
        <v>205325</v>
      </c>
      <c r="Q17" s="4">
        <f t="shared" ref="Q17" si="15">+ROUND(AVERAGE(M17:N17),0)</f>
        <v>209413</v>
      </c>
      <c r="R17" s="4">
        <f t="shared" ref="R17" si="16">+ROUND(AVERAGE(P17:Q17),0)</f>
        <v>207369</v>
      </c>
      <c r="T17" s="12">
        <f t="shared" si="7"/>
        <v>209413</v>
      </c>
    </row>
    <row r="18" spans="1:100" s="14" customFormat="1">
      <c r="A18" s="7"/>
      <c r="B18" s="76" t="s">
        <v>24</v>
      </c>
      <c r="C18" s="77"/>
      <c r="D18" s="78"/>
      <c r="E18" s="47"/>
      <c r="F18" s="47"/>
      <c r="G18" s="47"/>
      <c r="H18" s="48"/>
      <c r="I18" s="49"/>
      <c r="J18" s="49"/>
      <c r="K18" s="49"/>
      <c r="L18" s="48"/>
      <c r="M18" s="47">
        <f t="shared" si="3"/>
        <v>0</v>
      </c>
      <c r="N18" s="47"/>
      <c r="O18" s="48"/>
      <c r="P18" s="49"/>
      <c r="Q18" s="49"/>
      <c r="R18" s="49"/>
      <c r="S18" s="48"/>
      <c r="T18" s="4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</row>
    <row r="19" spans="1:100" ht="25.5">
      <c r="B19" s="8">
        <v>1</v>
      </c>
      <c r="C19" s="13" t="s">
        <v>21</v>
      </c>
      <c r="D19" s="8">
        <v>1</v>
      </c>
      <c r="E19" s="12">
        <v>193900</v>
      </c>
      <c r="F19" s="12">
        <v>320000</v>
      </c>
      <c r="G19" s="12"/>
      <c r="I19" s="4">
        <f t="shared" si="0"/>
        <v>193900</v>
      </c>
      <c r="J19" s="4">
        <f t="shared" si="1"/>
        <v>256950</v>
      </c>
      <c r="K19" s="4">
        <f t="shared" si="2"/>
        <v>225425</v>
      </c>
      <c r="M19" s="12">
        <f t="shared" si="3"/>
        <v>225425</v>
      </c>
      <c r="N19" s="12">
        <v>185900</v>
      </c>
      <c r="P19" s="4">
        <f t="shared" ref="P19:P26" si="17">+MIN(M19:N19)</f>
        <v>185900</v>
      </c>
      <c r="Q19" s="4">
        <f t="shared" ref="Q19:Q26" si="18">+ROUND(AVERAGE(M19:N19),0)</f>
        <v>205663</v>
      </c>
      <c r="R19" s="4">
        <f t="shared" ref="R19" si="19">+ROUND(AVERAGE(P19:Q19),0)</f>
        <v>195782</v>
      </c>
      <c r="T19" s="12">
        <f t="shared" si="7"/>
        <v>205663</v>
      </c>
    </row>
    <row r="20" spans="1:100" s="14" customFormat="1">
      <c r="A20" s="7"/>
      <c r="B20" s="76" t="s">
        <v>25</v>
      </c>
      <c r="C20" s="77"/>
      <c r="D20" s="78"/>
      <c r="E20" s="47"/>
      <c r="F20" s="47"/>
      <c r="G20" s="47"/>
      <c r="H20" s="48"/>
      <c r="I20" s="49"/>
      <c r="J20" s="49"/>
      <c r="K20" s="49"/>
      <c r="L20" s="48"/>
      <c r="M20" s="47">
        <f t="shared" si="3"/>
        <v>0</v>
      </c>
      <c r="N20" s="47"/>
      <c r="O20" s="48"/>
      <c r="P20" s="49">
        <f t="shared" si="17"/>
        <v>0</v>
      </c>
      <c r="Q20" s="49">
        <f t="shared" si="18"/>
        <v>0</v>
      </c>
      <c r="R20" s="49"/>
      <c r="S20" s="48"/>
      <c r="T20" s="4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</row>
    <row r="21" spans="1:100" ht="25.5">
      <c r="B21" s="8">
        <v>1</v>
      </c>
      <c r="C21" s="13" t="s">
        <v>21</v>
      </c>
      <c r="D21" s="8">
        <v>1</v>
      </c>
      <c r="E21" s="12">
        <v>201400</v>
      </c>
      <c r="F21" s="12">
        <v>320000</v>
      </c>
      <c r="G21" s="12"/>
      <c r="I21" s="4">
        <f t="shared" si="0"/>
        <v>201400</v>
      </c>
      <c r="J21" s="4">
        <f t="shared" si="1"/>
        <v>260700</v>
      </c>
      <c r="K21" s="4">
        <f t="shared" si="2"/>
        <v>231050</v>
      </c>
      <c r="M21" s="12">
        <f t="shared" si="3"/>
        <v>231050</v>
      </c>
      <c r="N21" s="12">
        <v>185800</v>
      </c>
      <c r="P21" s="4">
        <f t="shared" si="17"/>
        <v>185800</v>
      </c>
      <c r="Q21" s="4">
        <f t="shared" si="18"/>
        <v>208425</v>
      </c>
      <c r="R21" s="4">
        <f t="shared" ref="R21" si="20">+ROUND(AVERAGE(P21:Q21),0)</f>
        <v>197113</v>
      </c>
      <c r="T21" s="12">
        <f t="shared" si="7"/>
        <v>208425</v>
      </c>
    </row>
    <row r="22" spans="1:100" s="14" customFormat="1">
      <c r="A22" s="7"/>
      <c r="B22" s="76" t="s">
        <v>26</v>
      </c>
      <c r="C22" s="77"/>
      <c r="D22" s="78"/>
      <c r="E22" s="47"/>
      <c r="F22" s="47"/>
      <c r="G22" s="47"/>
      <c r="H22" s="48"/>
      <c r="I22" s="49"/>
      <c r="J22" s="49"/>
      <c r="K22" s="49"/>
      <c r="L22" s="48"/>
      <c r="M22" s="47">
        <f t="shared" si="3"/>
        <v>0</v>
      </c>
      <c r="N22" s="47"/>
      <c r="O22" s="48"/>
      <c r="P22" s="49">
        <f t="shared" si="17"/>
        <v>0</v>
      </c>
      <c r="Q22" s="49">
        <f t="shared" si="18"/>
        <v>0</v>
      </c>
      <c r="R22" s="49"/>
      <c r="S22" s="48"/>
      <c r="T22" s="4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</row>
    <row r="23" spans="1:100" ht="25.5">
      <c r="B23" s="8">
        <v>1</v>
      </c>
      <c r="C23" s="13" t="s">
        <v>21</v>
      </c>
      <c r="D23" s="8">
        <v>1</v>
      </c>
      <c r="E23" s="12">
        <v>179000</v>
      </c>
      <c r="F23" s="12">
        <v>320000</v>
      </c>
      <c r="G23" s="12"/>
      <c r="I23" s="4">
        <f t="shared" si="0"/>
        <v>179000</v>
      </c>
      <c r="J23" s="4">
        <f t="shared" si="1"/>
        <v>249500</v>
      </c>
      <c r="K23" s="4">
        <f t="shared" si="2"/>
        <v>214250</v>
      </c>
      <c r="M23" s="12">
        <f t="shared" si="3"/>
        <v>214250</v>
      </c>
      <c r="N23" s="12"/>
      <c r="P23" s="4">
        <f t="shared" si="17"/>
        <v>214250</v>
      </c>
      <c r="Q23" s="4">
        <f t="shared" si="18"/>
        <v>214250</v>
      </c>
      <c r="R23" s="4">
        <f t="shared" ref="R23:R24" si="21">+ROUND(AVERAGE(P23:Q23),0)</f>
        <v>214250</v>
      </c>
      <c r="T23" s="12">
        <f t="shared" si="7"/>
        <v>214250</v>
      </c>
    </row>
    <row r="24" spans="1:100" ht="25.5">
      <c r="B24" s="8">
        <v>2</v>
      </c>
      <c r="C24" s="13" t="s">
        <v>18</v>
      </c>
      <c r="D24" s="8">
        <v>1</v>
      </c>
      <c r="E24" s="12">
        <v>591500</v>
      </c>
      <c r="F24" s="12">
        <v>620000</v>
      </c>
      <c r="G24" s="12"/>
      <c r="I24" s="4">
        <f t="shared" si="0"/>
        <v>591500</v>
      </c>
      <c r="J24" s="4">
        <f t="shared" si="1"/>
        <v>605750</v>
      </c>
      <c r="K24" s="4">
        <f t="shared" si="2"/>
        <v>598625</v>
      </c>
      <c r="M24" s="12">
        <f t="shared" si="3"/>
        <v>598625</v>
      </c>
      <c r="N24" s="12"/>
      <c r="P24" s="4">
        <f t="shared" si="17"/>
        <v>598625</v>
      </c>
      <c r="Q24" s="4">
        <f t="shared" si="18"/>
        <v>598625</v>
      </c>
      <c r="R24" s="4">
        <f t="shared" si="21"/>
        <v>598625</v>
      </c>
      <c r="T24" s="12">
        <f t="shared" si="7"/>
        <v>598625</v>
      </c>
    </row>
    <row r="25" spans="1:100" s="14" customFormat="1">
      <c r="A25" s="7"/>
      <c r="B25" s="76" t="s">
        <v>27</v>
      </c>
      <c r="C25" s="77"/>
      <c r="D25" s="78"/>
      <c r="E25" s="47"/>
      <c r="F25" s="47"/>
      <c r="G25" s="47"/>
      <c r="H25" s="48"/>
      <c r="I25" s="49"/>
      <c r="J25" s="49"/>
      <c r="K25" s="49"/>
      <c r="L25" s="48"/>
      <c r="M25" s="47">
        <f t="shared" si="3"/>
        <v>0</v>
      </c>
      <c r="N25" s="47"/>
      <c r="O25" s="48"/>
      <c r="P25" s="49">
        <f t="shared" si="17"/>
        <v>0</v>
      </c>
      <c r="Q25" s="49">
        <f t="shared" si="18"/>
        <v>0</v>
      </c>
      <c r="R25" s="49"/>
      <c r="S25" s="48"/>
      <c r="T25" s="4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</row>
    <row r="26" spans="1:100" ht="25.5">
      <c r="B26" s="8">
        <v>1</v>
      </c>
      <c r="C26" s="13" t="s">
        <v>21</v>
      </c>
      <c r="D26" s="8">
        <v>1</v>
      </c>
      <c r="E26" s="12">
        <v>205800</v>
      </c>
      <c r="F26" s="12">
        <v>320000</v>
      </c>
      <c r="G26" s="12"/>
      <c r="I26" s="4">
        <f t="shared" si="0"/>
        <v>205800</v>
      </c>
      <c r="J26" s="4">
        <f t="shared" si="1"/>
        <v>262900</v>
      </c>
      <c r="K26" s="4">
        <f t="shared" si="2"/>
        <v>234350</v>
      </c>
      <c r="M26" s="12">
        <f t="shared" si="3"/>
        <v>234350</v>
      </c>
      <c r="N26" s="12">
        <v>185800</v>
      </c>
      <c r="P26" s="4">
        <f t="shared" si="17"/>
        <v>185800</v>
      </c>
      <c r="Q26" s="4">
        <f t="shared" si="18"/>
        <v>210075</v>
      </c>
      <c r="R26" s="4">
        <f t="shared" ref="R26" si="22">+ROUND(AVERAGE(P26:Q26),0)</f>
        <v>197938</v>
      </c>
      <c r="T26" s="12">
        <f t="shared" si="7"/>
        <v>210075</v>
      </c>
    </row>
    <row r="27" spans="1:100" ht="15.75">
      <c r="B27" s="79" t="s">
        <v>28</v>
      </c>
      <c r="C27" s="80"/>
      <c r="D27" s="81"/>
      <c r="E27" s="47">
        <f>SUM(E9:E26)</f>
        <v>2905900</v>
      </c>
      <c r="F27" s="47">
        <f>SUM(F9:F26)</f>
        <v>4170000</v>
      </c>
      <c r="G27" s="47">
        <f>SUM(G9:G26)</f>
        <v>0</v>
      </c>
      <c r="H27" s="48"/>
      <c r="I27" s="48"/>
      <c r="J27" s="48"/>
      <c r="K27" s="48"/>
      <c r="L27" s="48"/>
      <c r="M27" s="47">
        <f>SUM(M9:M26)</f>
        <v>3221925</v>
      </c>
      <c r="N27" s="47">
        <f>SUM(N9:N26)</f>
        <v>1806900</v>
      </c>
      <c r="O27" s="48"/>
      <c r="P27" s="48"/>
      <c r="Q27" s="48"/>
      <c r="R27" s="48"/>
      <c r="S27" s="48"/>
      <c r="T27" s="50">
        <f>SUM(T9:T26)</f>
        <v>2920852</v>
      </c>
    </row>
    <row r="29" spans="1:100" ht="32.25" customHeight="1">
      <c r="B29" s="15" t="s">
        <v>29</v>
      </c>
      <c r="C29" s="82" t="s">
        <v>30</v>
      </c>
      <c r="D29" s="82"/>
    </row>
  </sheetData>
  <sheetProtection algorithmName="SHA-512" hashValue="P7yXQuPIlt95rSS9R1ysDHxlL4kPvppY26U0ratOBdwMclk0rJlu1RLBNQ3ZQnOR9ePh6hos3aDVw5mBNLAKUA==" saltValue="4EbPeJfIoGaw5RpvzNoRkQ==" spinCount="100000" sheet="1" formatCells="0" formatColumns="0" formatRows="0" insertColumns="0" insertRows="0" insertHyperlinks="0" deleteColumns="0" deleteRows="0" sort="0" autoFilter="0" pivotTables="0"/>
  <mergeCells count="15">
    <mergeCell ref="B20:D20"/>
    <mergeCell ref="B22:D22"/>
    <mergeCell ref="B25:D25"/>
    <mergeCell ref="B27:D27"/>
    <mergeCell ref="C29:D29"/>
    <mergeCell ref="B8:D8"/>
    <mergeCell ref="B11:D11"/>
    <mergeCell ref="B13:D13"/>
    <mergeCell ref="B16:D16"/>
    <mergeCell ref="B18:D18"/>
    <mergeCell ref="B1:N1"/>
    <mergeCell ref="B2:C2"/>
    <mergeCell ref="D2:N2"/>
    <mergeCell ref="B5:D5"/>
    <mergeCell ref="B6:D6"/>
  </mergeCells>
  <pageMargins left="0.7" right="0.7" top="0.75" bottom="0.75" header="0.3" footer="0.3"/>
  <pageSetup scale="87" orientation="portrait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X35"/>
  <sheetViews>
    <sheetView zoomScale="90" zoomScaleNormal="90" workbookViewId="0">
      <selection activeCell="AM31" sqref="AM31"/>
    </sheetView>
  </sheetViews>
  <sheetFormatPr baseColWidth="10" defaultColWidth="11.42578125" defaultRowHeight="12.75"/>
  <cols>
    <col min="1" max="1" width="11.42578125" style="27"/>
    <col min="2" max="2" width="6.28515625" style="27" customWidth="1"/>
    <col min="3" max="3" width="65" style="27" customWidth="1"/>
    <col min="4" max="5" width="16.7109375" style="27" customWidth="1"/>
    <col min="6" max="7" width="16.7109375" style="27" hidden="1" customWidth="1"/>
    <col min="8" max="8" width="18" style="27" customWidth="1"/>
    <col min="9" max="9" width="19.42578125" style="27" bestFit="1" customWidth="1"/>
    <col min="10" max="11" width="17.42578125" style="27" customWidth="1"/>
    <col min="12" max="13" width="17.42578125" style="27" hidden="1" customWidth="1"/>
    <col min="14" max="15" width="17.42578125" style="27" customWidth="1"/>
    <col min="16" max="17" width="15" style="27" customWidth="1"/>
    <col min="18" max="19" width="15" style="27" hidden="1" customWidth="1"/>
    <col min="20" max="21" width="15" style="27" customWidth="1"/>
    <col min="22" max="23" width="17.42578125" style="27" customWidth="1"/>
    <col min="24" max="25" width="17.42578125" style="27" hidden="1" customWidth="1"/>
    <col min="26" max="27" width="17.42578125" style="27" customWidth="1"/>
    <col min="28" max="29" width="18" style="27" customWidth="1"/>
    <col min="30" max="31" width="18" style="27" hidden="1" customWidth="1"/>
    <col min="32" max="33" width="18" style="27" customWidth="1"/>
    <col min="34" max="35" width="16" style="27" customWidth="1"/>
    <col min="36" max="37" width="16" style="27" hidden="1" customWidth="1"/>
    <col min="38" max="41" width="16" style="27" customWidth="1"/>
    <col min="42" max="43" width="16" style="27" hidden="1" customWidth="1"/>
    <col min="44" max="45" width="16" style="27" customWidth="1"/>
    <col min="46" max="46" width="15.42578125" style="27" customWidth="1"/>
    <col min="47" max="47" width="19.85546875" style="27" customWidth="1"/>
    <col min="48" max="48" width="18" style="27" hidden="1" customWidth="1"/>
    <col min="49" max="49" width="19.42578125" style="27" hidden="1" customWidth="1"/>
    <col min="50" max="51" width="19.42578125" style="27" customWidth="1"/>
    <col min="52" max="16384" width="11.42578125" style="27"/>
  </cols>
  <sheetData>
    <row r="2" spans="2:76" s="7" customFormat="1" ht="27.75" customHeight="1">
      <c r="B2" s="83" t="s">
        <v>1</v>
      </c>
      <c r="C2" s="83"/>
      <c r="D2" s="16"/>
      <c r="E2" s="16"/>
      <c r="F2" s="16"/>
      <c r="G2" s="16"/>
      <c r="H2" s="16"/>
      <c r="I2" s="16"/>
    </row>
    <row r="3" spans="2:76" s="7" customFormat="1" ht="48.75" customHeight="1">
      <c r="B3" s="84" t="s">
        <v>31</v>
      </c>
      <c r="C3" s="75"/>
      <c r="D3" s="2" t="s">
        <v>3</v>
      </c>
      <c r="E3" s="2" t="s">
        <v>4</v>
      </c>
      <c r="F3" s="2" t="s">
        <v>5</v>
      </c>
      <c r="G3" s="5" t="s">
        <v>9</v>
      </c>
      <c r="H3" s="5" t="s">
        <v>10</v>
      </c>
      <c r="I3" s="6" t="s">
        <v>11</v>
      </c>
      <c r="J3" s="2" t="s">
        <v>3</v>
      </c>
      <c r="K3" s="2" t="s">
        <v>4</v>
      </c>
      <c r="L3" s="2" t="s">
        <v>5</v>
      </c>
      <c r="M3" s="5" t="s">
        <v>9</v>
      </c>
      <c r="N3" s="5" t="s">
        <v>10</v>
      </c>
      <c r="O3" s="6" t="s">
        <v>11</v>
      </c>
      <c r="P3" s="2" t="s">
        <v>3</v>
      </c>
      <c r="Q3" s="2" t="s">
        <v>4</v>
      </c>
      <c r="R3" s="2" t="s">
        <v>5</v>
      </c>
      <c r="S3" s="5" t="s">
        <v>9</v>
      </c>
      <c r="T3" s="5" t="s">
        <v>10</v>
      </c>
      <c r="U3" s="6" t="s">
        <v>11</v>
      </c>
      <c r="V3" s="2" t="s">
        <v>3</v>
      </c>
      <c r="W3" s="2" t="s">
        <v>4</v>
      </c>
      <c r="X3" s="2" t="s">
        <v>5</v>
      </c>
      <c r="Y3" s="5" t="s">
        <v>9</v>
      </c>
      <c r="Z3" s="5" t="s">
        <v>10</v>
      </c>
      <c r="AA3" s="6" t="s">
        <v>11</v>
      </c>
      <c r="AB3" s="2" t="s">
        <v>3</v>
      </c>
      <c r="AC3" s="2" t="s">
        <v>4</v>
      </c>
      <c r="AD3" s="2" t="s">
        <v>5</v>
      </c>
      <c r="AE3" s="5" t="s">
        <v>9</v>
      </c>
      <c r="AF3" s="5" t="s">
        <v>10</v>
      </c>
      <c r="AG3" s="6" t="s">
        <v>11</v>
      </c>
      <c r="AH3" s="2" t="s">
        <v>3</v>
      </c>
      <c r="AI3" s="2" t="s">
        <v>4</v>
      </c>
      <c r="AJ3" s="2" t="s">
        <v>5</v>
      </c>
      <c r="AK3" s="5" t="s">
        <v>9</v>
      </c>
      <c r="AL3" s="5" t="s">
        <v>10</v>
      </c>
      <c r="AM3" s="6" t="s">
        <v>11</v>
      </c>
      <c r="AN3" s="2" t="s">
        <v>3</v>
      </c>
      <c r="AO3" s="2" t="s">
        <v>4</v>
      </c>
      <c r="AP3" s="2" t="s">
        <v>5</v>
      </c>
      <c r="AQ3" s="5" t="s">
        <v>9</v>
      </c>
      <c r="AR3" s="5" t="s">
        <v>10</v>
      </c>
      <c r="AS3" s="6" t="s">
        <v>11</v>
      </c>
      <c r="AT3" s="2" t="s">
        <v>3</v>
      </c>
      <c r="AU3" s="2" t="s">
        <v>4</v>
      </c>
      <c r="AV3" s="2" t="s">
        <v>5</v>
      </c>
      <c r="AW3" s="5" t="s">
        <v>9</v>
      </c>
      <c r="AX3" s="5" t="s">
        <v>10</v>
      </c>
      <c r="AY3" s="6" t="s">
        <v>11</v>
      </c>
    </row>
    <row r="4" spans="2:76" s="20" customFormat="1" ht="66">
      <c r="B4" s="9" t="s">
        <v>12</v>
      </c>
      <c r="C4" s="17" t="s">
        <v>13</v>
      </c>
      <c r="D4" s="18" t="s">
        <v>32</v>
      </c>
      <c r="E4" s="18" t="s">
        <v>32</v>
      </c>
      <c r="F4" s="18" t="s">
        <v>32</v>
      </c>
      <c r="G4" s="18" t="s">
        <v>32</v>
      </c>
      <c r="H4" s="18" t="s">
        <v>32</v>
      </c>
      <c r="I4" s="18" t="s">
        <v>32</v>
      </c>
      <c r="J4" s="10" t="s">
        <v>33</v>
      </c>
      <c r="K4" s="10" t="s">
        <v>33</v>
      </c>
      <c r="L4" s="10" t="s">
        <v>33</v>
      </c>
      <c r="M4" s="10" t="s">
        <v>33</v>
      </c>
      <c r="N4" s="10" t="s">
        <v>33</v>
      </c>
      <c r="O4" s="10" t="s">
        <v>33</v>
      </c>
      <c r="P4" s="10" t="s">
        <v>34</v>
      </c>
      <c r="Q4" s="10" t="s">
        <v>34</v>
      </c>
      <c r="R4" s="10" t="s">
        <v>34</v>
      </c>
      <c r="S4" s="10" t="s">
        <v>34</v>
      </c>
      <c r="T4" s="10" t="s">
        <v>34</v>
      </c>
      <c r="U4" s="10" t="s">
        <v>34</v>
      </c>
      <c r="V4" s="10" t="s">
        <v>35</v>
      </c>
      <c r="W4" s="10" t="s">
        <v>35</v>
      </c>
      <c r="X4" s="10" t="s">
        <v>35</v>
      </c>
      <c r="Y4" s="10" t="s">
        <v>35</v>
      </c>
      <c r="Z4" s="10" t="s">
        <v>35</v>
      </c>
      <c r="AA4" s="10" t="s">
        <v>35</v>
      </c>
      <c r="AB4" s="10" t="s">
        <v>36</v>
      </c>
      <c r="AC4" s="10" t="s">
        <v>36</v>
      </c>
      <c r="AD4" s="10" t="s">
        <v>36</v>
      </c>
      <c r="AE4" s="10" t="s">
        <v>36</v>
      </c>
      <c r="AF4" s="10" t="s">
        <v>36</v>
      </c>
      <c r="AG4" s="10" t="s">
        <v>36</v>
      </c>
      <c r="AH4" s="10" t="s">
        <v>37</v>
      </c>
      <c r="AI4" s="10" t="s">
        <v>37</v>
      </c>
      <c r="AJ4" s="10" t="s">
        <v>37</v>
      </c>
      <c r="AK4" s="10" t="s">
        <v>37</v>
      </c>
      <c r="AL4" s="10" t="s">
        <v>37</v>
      </c>
      <c r="AM4" s="10" t="s">
        <v>37</v>
      </c>
      <c r="AN4" s="10" t="s">
        <v>38</v>
      </c>
      <c r="AO4" s="10" t="s">
        <v>38</v>
      </c>
      <c r="AP4" s="10" t="s">
        <v>38</v>
      </c>
      <c r="AQ4" s="10" t="s">
        <v>38</v>
      </c>
      <c r="AR4" s="10" t="s">
        <v>38</v>
      </c>
      <c r="AS4" s="10" t="s">
        <v>38</v>
      </c>
      <c r="AT4" s="19" t="s">
        <v>39</v>
      </c>
      <c r="AU4" s="19" t="s">
        <v>39</v>
      </c>
      <c r="AV4" s="19" t="s">
        <v>39</v>
      </c>
      <c r="AW4" s="19" t="s">
        <v>39</v>
      </c>
      <c r="AX4" s="19" t="s">
        <v>39</v>
      </c>
      <c r="AY4" s="19" t="s">
        <v>39</v>
      </c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</row>
    <row r="5" spans="2:76" s="24" customFormat="1" ht="21.75" customHeight="1">
      <c r="B5" s="21">
        <v>1</v>
      </c>
      <c r="C5" s="22" t="s">
        <v>40</v>
      </c>
      <c r="D5" s="23">
        <v>132300</v>
      </c>
      <c r="E5" s="23">
        <v>178645</v>
      </c>
      <c r="F5" s="23"/>
      <c r="G5" s="23">
        <f>+ROUND(AVERAGE(AVERAGE(D5:F5),MIN(D5:F5)),0)</f>
        <v>143886</v>
      </c>
      <c r="H5" s="23">
        <v>175300</v>
      </c>
      <c r="I5" s="23">
        <f>+ROUND(AVERAGE(G5:H5),0)</f>
        <v>159593</v>
      </c>
      <c r="J5" s="23">
        <v>176400</v>
      </c>
      <c r="K5" s="23">
        <v>178645</v>
      </c>
      <c r="L5" s="23"/>
      <c r="M5" s="23">
        <f>+ROUND(AVERAGE(AVERAGE(J5:L5),MIN(J5:L5)),0)</f>
        <v>176961</v>
      </c>
      <c r="N5" s="23">
        <v>215800</v>
      </c>
      <c r="O5" s="23">
        <f>+ROUND(AVERAGE(M5:N5),0)</f>
        <v>196381</v>
      </c>
      <c r="P5" s="23">
        <v>110300</v>
      </c>
      <c r="Q5" s="23">
        <v>178645</v>
      </c>
      <c r="R5" s="23"/>
      <c r="S5" s="23">
        <f>+ROUND(AVERAGE(AVERAGE(P5:R5),MIN(P5:R5)),0)</f>
        <v>127386</v>
      </c>
      <c r="T5" s="23">
        <v>156300</v>
      </c>
      <c r="U5" s="23">
        <f>+ROUND(AVERAGE(S5:T5),0)</f>
        <v>141843</v>
      </c>
      <c r="V5" s="23">
        <v>123500</v>
      </c>
      <c r="W5" s="23">
        <v>178645</v>
      </c>
      <c r="X5" s="23"/>
      <c r="Y5" s="23">
        <f>+ROUND(AVERAGE(AVERAGE(V5:X5),MIN(V5:X5)),0)</f>
        <v>137286</v>
      </c>
      <c r="Z5" s="23">
        <v>209300</v>
      </c>
      <c r="AA5" s="23">
        <f>+ROUND(AVERAGE(Y5:Z5),0)</f>
        <v>173293</v>
      </c>
      <c r="AB5" s="23">
        <v>143300</v>
      </c>
      <c r="AC5" s="23">
        <v>178645</v>
      </c>
      <c r="AD5" s="23"/>
      <c r="AE5" s="23">
        <f>+ROUND(AVERAGE(AVERAGE(AB5:AD5),MIN(AB5:AD5)),0)</f>
        <v>152136</v>
      </c>
      <c r="AF5" s="23">
        <v>176300</v>
      </c>
      <c r="AG5" s="23">
        <f>+ROUND(AVERAGE(AE5:AF5),0)</f>
        <v>164218</v>
      </c>
      <c r="AH5" s="23">
        <v>148800</v>
      </c>
      <c r="AI5" s="23">
        <v>178645</v>
      </c>
      <c r="AJ5" s="23"/>
      <c r="AK5" s="23">
        <f>+ROUND(AVERAGE(AVERAGE(AH5:AJ5),MIN(AH5:AJ5)),0)</f>
        <v>156261</v>
      </c>
      <c r="AL5" s="23">
        <v>174400</v>
      </c>
      <c r="AM5" s="23">
        <f>+ROUND(AVERAGE(AK5:AL5),0)</f>
        <v>165331</v>
      </c>
      <c r="AN5" s="23">
        <v>132300</v>
      </c>
      <c r="AO5" s="23">
        <v>178645</v>
      </c>
      <c r="AP5" s="23"/>
      <c r="AQ5" s="23">
        <f>+ROUND(AVERAGE(AVERAGE(AN5:AP5),MIN(AN5:AP5)),0)</f>
        <v>143886</v>
      </c>
      <c r="AR5" s="23"/>
      <c r="AS5" s="23">
        <f>+ROUND(AVERAGE(AQ5:AR5),0)</f>
        <v>143886</v>
      </c>
      <c r="AT5" s="23">
        <v>152100</v>
      </c>
      <c r="AU5" s="23">
        <v>178645</v>
      </c>
      <c r="AV5" s="23"/>
      <c r="AW5" s="23">
        <f>+ROUND(AVERAGE(AVERAGE(AT5:AV5),MIN(AT5:AV5)),0)</f>
        <v>158736</v>
      </c>
      <c r="AX5" s="23">
        <v>175600</v>
      </c>
      <c r="AY5" s="23">
        <f>+ROUND(AVERAGE(AW5:AX5),0)</f>
        <v>167168</v>
      </c>
    </row>
    <row r="6" spans="2:76" s="24" customFormat="1">
      <c r="B6" s="21">
        <v>2</v>
      </c>
      <c r="C6" s="22" t="s">
        <v>41</v>
      </c>
      <c r="D6" s="23">
        <v>101200</v>
      </c>
      <c r="E6" s="23">
        <v>188399</v>
      </c>
      <c r="F6" s="23"/>
      <c r="G6" s="23">
        <f t="shared" ref="G6:G31" si="0">+ROUND(AVERAGE(AVERAGE(D6:F6),MIN(D6:F6)),0)</f>
        <v>123000</v>
      </c>
      <c r="H6" s="23">
        <v>161500</v>
      </c>
      <c r="I6" s="23">
        <f t="shared" ref="I6:I31" si="1">+ROUND(AVERAGE(G6:H6),0)</f>
        <v>142250</v>
      </c>
      <c r="J6" s="23">
        <v>134900</v>
      </c>
      <c r="K6" s="23">
        <v>188399</v>
      </c>
      <c r="L6" s="23"/>
      <c r="M6" s="23">
        <f t="shared" ref="M6:M23" si="2">+ROUND(AVERAGE(AVERAGE(J6:L6),MIN(J6:L6)),0)</f>
        <v>148275</v>
      </c>
      <c r="N6" s="23">
        <v>200500</v>
      </c>
      <c r="O6" s="23">
        <f t="shared" ref="O6:O23" si="3">+ROUND(AVERAGE(M6:N6),0)</f>
        <v>174388</v>
      </c>
      <c r="P6" s="23">
        <v>84300</v>
      </c>
      <c r="Q6" s="23">
        <v>188399</v>
      </c>
      <c r="R6" s="23"/>
      <c r="S6" s="23">
        <f t="shared" ref="S6:S7" si="4">+ROUND(AVERAGE(AVERAGE(P6:R6),MIN(P6:R6)),0)</f>
        <v>110325</v>
      </c>
      <c r="T6" s="23">
        <v>149000</v>
      </c>
      <c r="U6" s="23">
        <f t="shared" ref="U6:U7" si="5">+ROUND(AVERAGE(S6:T6),0)</f>
        <v>129663</v>
      </c>
      <c r="V6" s="23">
        <v>94400</v>
      </c>
      <c r="W6" s="23">
        <v>188399</v>
      </c>
      <c r="X6" s="23"/>
      <c r="Y6" s="23">
        <f t="shared" ref="Y6:Y7" si="6">+ROUND(AVERAGE(AVERAGE(V6:X6),MIN(V6:X6)),0)</f>
        <v>117900</v>
      </c>
      <c r="Z6" s="23">
        <v>194300</v>
      </c>
      <c r="AA6" s="23">
        <f t="shared" ref="AA6:AA7" si="7">+ROUND(AVERAGE(Y6:Z6),0)</f>
        <v>156100</v>
      </c>
      <c r="AB6" s="23">
        <v>109600</v>
      </c>
      <c r="AC6" s="23">
        <v>188399</v>
      </c>
      <c r="AD6" s="23"/>
      <c r="AE6" s="23">
        <f t="shared" ref="AE6:AE23" si="8">+ROUND(AVERAGE(AVERAGE(AB6:AD6),MIN(AB6:AD6)),0)</f>
        <v>129300</v>
      </c>
      <c r="AF6" s="23">
        <v>161700</v>
      </c>
      <c r="AG6" s="23">
        <f t="shared" ref="AG6:AG23" si="9">+ROUND(AVERAGE(AE6:AF6),0)</f>
        <v>145500</v>
      </c>
      <c r="AH6" s="23">
        <v>113800</v>
      </c>
      <c r="AI6" s="23">
        <v>188399</v>
      </c>
      <c r="AJ6" s="23"/>
      <c r="AK6" s="23">
        <f t="shared" ref="AK6:AK7" si="10">+ROUND(AVERAGE(AVERAGE(AH6:AJ6),MIN(AH6:AJ6)),0)</f>
        <v>132450</v>
      </c>
      <c r="AL6" s="23">
        <v>159900</v>
      </c>
      <c r="AM6" s="23">
        <f t="shared" ref="AM6:AM7" si="11">+ROUND(AVERAGE(AK6:AL6),0)</f>
        <v>146175</v>
      </c>
      <c r="AN6" s="23">
        <v>101200</v>
      </c>
      <c r="AO6" s="23">
        <v>188399</v>
      </c>
      <c r="AP6" s="23"/>
      <c r="AQ6" s="23">
        <f t="shared" ref="AQ6:AQ31" si="12">+ROUND(AVERAGE(AVERAGE(AN6:AP6),MIN(AN6:AP6)),0)</f>
        <v>123000</v>
      </c>
      <c r="AR6" s="23"/>
      <c r="AS6" s="23">
        <f t="shared" ref="AS6:AS31" si="13">+ROUND(AVERAGE(AQ6:AR6),0)</f>
        <v>123000</v>
      </c>
      <c r="AT6" s="23">
        <v>116300</v>
      </c>
      <c r="AU6" s="23">
        <v>188399</v>
      </c>
      <c r="AV6" s="23"/>
      <c r="AW6" s="23">
        <f t="shared" ref="AW6:AW23" si="14">+ROUND(AVERAGE(AVERAGE(AT6:AV6),MIN(AT6:AV6)),0)</f>
        <v>134325</v>
      </c>
      <c r="AX6" s="23">
        <v>161100</v>
      </c>
      <c r="AY6" s="23">
        <f t="shared" ref="AY6:AY23" si="15">+ROUND(AVERAGE(AW6:AX6),0)</f>
        <v>147713</v>
      </c>
    </row>
    <row r="7" spans="2:76" s="24" customFormat="1" ht="51">
      <c r="B7" s="21">
        <v>3</v>
      </c>
      <c r="C7" s="22" t="s">
        <v>42</v>
      </c>
      <c r="D7" s="23">
        <v>700400</v>
      </c>
      <c r="E7" s="23">
        <v>877500</v>
      </c>
      <c r="F7" s="23"/>
      <c r="G7" s="23">
        <f t="shared" si="0"/>
        <v>744675</v>
      </c>
      <c r="H7" s="23">
        <v>663500</v>
      </c>
      <c r="I7" s="23">
        <f t="shared" si="1"/>
        <v>704088</v>
      </c>
      <c r="J7" s="23">
        <v>933900</v>
      </c>
      <c r="K7" s="23">
        <v>877500</v>
      </c>
      <c r="L7" s="23"/>
      <c r="M7" s="23">
        <f t="shared" si="2"/>
        <v>891600</v>
      </c>
      <c r="N7" s="23">
        <v>809900</v>
      </c>
      <c r="O7" s="23">
        <f t="shared" si="3"/>
        <v>850750</v>
      </c>
      <c r="P7" s="23">
        <v>583700</v>
      </c>
      <c r="Q7" s="23">
        <v>877500</v>
      </c>
      <c r="R7" s="23"/>
      <c r="S7" s="23">
        <f t="shared" si="4"/>
        <v>657150</v>
      </c>
      <c r="T7" s="23">
        <v>633800</v>
      </c>
      <c r="U7" s="23">
        <f t="shared" si="5"/>
        <v>645475</v>
      </c>
      <c r="V7" s="23">
        <v>653700</v>
      </c>
      <c r="W7" s="23">
        <v>877500</v>
      </c>
      <c r="X7" s="23"/>
      <c r="Y7" s="23">
        <f t="shared" si="6"/>
        <v>709650</v>
      </c>
      <c r="Z7" s="23">
        <v>786200</v>
      </c>
      <c r="AA7" s="23">
        <f t="shared" si="7"/>
        <v>747925</v>
      </c>
      <c r="AB7" s="23">
        <v>758800</v>
      </c>
      <c r="AC7" s="23">
        <v>877500</v>
      </c>
      <c r="AD7" s="23"/>
      <c r="AE7" s="23">
        <f t="shared" si="8"/>
        <v>788475</v>
      </c>
      <c r="AF7" s="23">
        <v>663900</v>
      </c>
      <c r="AG7" s="23">
        <f t="shared" si="9"/>
        <v>726188</v>
      </c>
      <c r="AH7" s="23">
        <v>788000</v>
      </c>
      <c r="AI7" s="23">
        <v>877500</v>
      </c>
      <c r="AJ7" s="23"/>
      <c r="AK7" s="23">
        <f t="shared" si="10"/>
        <v>810375</v>
      </c>
      <c r="AL7" s="23">
        <v>656300</v>
      </c>
      <c r="AM7" s="23">
        <f t="shared" si="11"/>
        <v>733338</v>
      </c>
      <c r="AN7" s="23">
        <v>700400</v>
      </c>
      <c r="AO7" s="23">
        <v>877500</v>
      </c>
      <c r="AP7" s="23"/>
      <c r="AQ7" s="23">
        <f t="shared" si="12"/>
        <v>744675</v>
      </c>
      <c r="AR7" s="23"/>
      <c r="AS7" s="23">
        <f t="shared" si="13"/>
        <v>744675</v>
      </c>
      <c r="AT7" s="23">
        <v>805500</v>
      </c>
      <c r="AU7" s="23">
        <v>877500</v>
      </c>
      <c r="AV7" s="23"/>
      <c r="AW7" s="23">
        <f t="shared" si="14"/>
        <v>823500</v>
      </c>
      <c r="AX7" s="23">
        <v>661800</v>
      </c>
      <c r="AY7" s="23">
        <f t="shared" si="15"/>
        <v>742650</v>
      </c>
    </row>
    <row r="8" spans="2:76" s="24" customFormat="1" ht="51">
      <c r="B8" s="21">
        <v>4</v>
      </c>
      <c r="C8" s="22" t="s">
        <v>43</v>
      </c>
      <c r="D8" s="23">
        <v>1214100</v>
      </c>
      <c r="E8" s="23">
        <v>1282500</v>
      </c>
      <c r="F8" s="23"/>
      <c r="G8" s="23">
        <f t="shared" si="0"/>
        <v>1231200</v>
      </c>
      <c r="H8" s="23">
        <v>1099300</v>
      </c>
      <c r="I8" s="23">
        <f t="shared" si="1"/>
        <v>1165250</v>
      </c>
      <c r="J8" s="25" t="s">
        <v>44</v>
      </c>
      <c r="K8" s="25" t="s">
        <v>44</v>
      </c>
      <c r="L8" s="25" t="s">
        <v>44</v>
      </c>
      <c r="M8" s="25" t="s">
        <v>44</v>
      </c>
      <c r="N8" s="25" t="s">
        <v>44</v>
      </c>
      <c r="O8" s="25" t="s">
        <v>44</v>
      </c>
      <c r="P8" s="25" t="s">
        <v>44</v>
      </c>
      <c r="Q8" s="25" t="s">
        <v>44</v>
      </c>
      <c r="R8" s="25" t="s">
        <v>44</v>
      </c>
      <c r="S8" s="25" t="s">
        <v>44</v>
      </c>
      <c r="T8" s="25">
        <v>1071900</v>
      </c>
      <c r="U8" s="25" t="s">
        <v>44</v>
      </c>
      <c r="V8" s="25" t="s">
        <v>44</v>
      </c>
      <c r="W8" s="25" t="s">
        <v>44</v>
      </c>
      <c r="X8" s="25" t="s">
        <v>44</v>
      </c>
      <c r="Y8" s="25" t="s">
        <v>44</v>
      </c>
      <c r="Z8" s="25" t="s">
        <v>44</v>
      </c>
      <c r="AA8" s="25" t="s">
        <v>44</v>
      </c>
      <c r="AB8" s="25" t="s">
        <v>44</v>
      </c>
      <c r="AC8" s="25" t="s">
        <v>44</v>
      </c>
      <c r="AD8" s="25" t="s">
        <v>44</v>
      </c>
      <c r="AE8" s="25" t="s">
        <v>44</v>
      </c>
      <c r="AF8" s="25" t="s">
        <v>44</v>
      </c>
      <c r="AG8" s="25" t="s">
        <v>44</v>
      </c>
      <c r="AH8" s="25" t="s">
        <v>44</v>
      </c>
      <c r="AI8" s="25" t="s">
        <v>44</v>
      </c>
      <c r="AJ8" s="25" t="s">
        <v>44</v>
      </c>
      <c r="AK8" s="25" t="s">
        <v>44</v>
      </c>
      <c r="AL8" s="25" t="s">
        <v>44</v>
      </c>
      <c r="AM8" s="25" t="s">
        <v>44</v>
      </c>
      <c r="AN8" s="23">
        <v>1214100</v>
      </c>
      <c r="AO8" s="23">
        <v>1282500</v>
      </c>
      <c r="AP8" s="23"/>
      <c r="AQ8" s="23">
        <f t="shared" si="12"/>
        <v>1231200</v>
      </c>
      <c r="AR8" s="23"/>
      <c r="AS8" s="23">
        <f t="shared" si="13"/>
        <v>1231200</v>
      </c>
      <c r="AT8" s="25" t="s">
        <v>44</v>
      </c>
      <c r="AU8" s="25" t="s">
        <v>44</v>
      </c>
      <c r="AV8" s="25" t="s">
        <v>44</v>
      </c>
      <c r="AW8" s="25" t="s">
        <v>44</v>
      </c>
      <c r="AX8" s="25" t="s">
        <v>44</v>
      </c>
      <c r="AY8" s="25" t="s">
        <v>44</v>
      </c>
    </row>
    <row r="9" spans="2:76" s="24" customFormat="1">
      <c r="B9" s="21">
        <v>5</v>
      </c>
      <c r="C9" s="22" t="s">
        <v>45</v>
      </c>
      <c r="D9" s="23">
        <v>186800</v>
      </c>
      <c r="E9" s="23">
        <v>256500</v>
      </c>
      <c r="F9" s="23"/>
      <c r="G9" s="23">
        <f t="shared" si="0"/>
        <v>204225</v>
      </c>
      <c r="H9" s="23">
        <v>169400</v>
      </c>
      <c r="I9" s="23">
        <f t="shared" si="1"/>
        <v>186813</v>
      </c>
      <c r="J9" s="23">
        <v>249000</v>
      </c>
      <c r="K9" s="23">
        <v>256500</v>
      </c>
      <c r="L9" s="23"/>
      <c r="M9" s="23">
        <f t="shared" si="2"/>
        <v>250875</v>
      </c>
      <c r="N9" s="23">
        <v>202900</v>
      </c>
      <c r="O9" s="23">
        <f t="shared" si="3"/>
        <v>226888</v>
      </c>
      <c r="P9" s="23">
        <v>155700</v>
      </c>
      <c r="Q9" s="23">
        <v>256500</v>
      </c>
      <c r="R9" s="23"/>
      <c r="S9" s="23">
        <f t="shared" ref="S9:S10" si="16">+ROUND(AVERAGE(AVERAGE(P9:R9),MIN(P9:R9)),0)</f>
        <v>180900</v>
      </c>
      <c r="T9" s="23">
        <v>156200</v>
      </c>
      <c r="U9" s="23">
        <f t="shared" ref="U9:U12" si="17">+ROUND(AVERAGE(S9:T9),0)</f>
        <v>168550</v>
      </c>
      <c r="V9" s="23">
        <v>174300</v>
      </c>
      <c r="W9" s="23">
        <v>256500</v>
      </c>
      <c r="X9" s="23"/>
      <c r="Y9" s="23">
        <f t="shared" ref="Y9:Y10" si="18">+ROUND(AVERAGE(AVERAGE(V9:X9),MIN(V9:X9)),0)</f>
        <v>194850</v>
      </c>
      <c r="Z9" s="23">
        <v>201500</v>
      </c>
      <c r="AA9" s="23">
        <f t="shared" ref="AA9:AA10" si="19">+ROUND(AVERAGE(Y9:Z9),0)</f>
        <v>198175</v>
      </c>
      <c r="AB9" s="23">
        <v>202300</v>
      </c>
      <c r="AC9" s="23">
        <v>256500</v>
      </c>
      <c r="AD9" s="23"/>
      <c r="AE9" s="23">
        <f t="shared" si="8"/>
        <v>215850</v>
      </c>
      <c r="AF9" s="23">
        <v>170300</v>
      </c>
      <c r="AG9" s="23">
        <f t="shared" si="9"/>
        <v>193075</v>
      </c>
      <c r="AH9" s="23">
        <v>210100</v>
      </c>
      <c r="AI9" s="23">
        <v>256500</v>
      </c>
      <c r="AJ9" s="23"/>
      <c r="AK9" s="23">
        <f t="shared" ref="AK9:AK10" si="20">+ROUND(AVERAGE(AVERAGE(AH9:AJ9),MIN(AH9:AJ9)),0)</f>
        <v>221700</v>
      </c>
      <c r="AL9" s="23">
        <v>168000</v>
      </c>
      <c r="AM9" s="23">
        <f t="shared" ref="AM9:AM10" si="21">+ROUND(AVERAGE(AK9:AL9),0)</f>
        <v>194850</v>
      </c>
      <c r="AN9" s="23">
        <v>186800</v>
      </c>
      <c r="AO9" s="23">
        <v>256500</v>
      </c>
      <c r="AP9" s="23"/>
      <c r="AQ9" s="23">
        <f t="shared" si="12"/>
        <v>204225</v>
      </c>
      <c r="AR9" s="23"/>
      <c r="AS9" s="23">
        <f t="shared" si="13"/>
        <v>204225</v>
      </c>
      <c r="AT9" s="23">
        <v>214800</v>
      </c>
      <c r="AU9" s="23">
        <v>256500</v>
      </c>
      <c r="AV9" s="23"/>
      <c r="AW9" s="23">
        <f t="shared" si="14"/>
        <v>225225</v>
      </c>
      <c r="AX9" s="23">
        <v>168900</v>
      </c>
      <c r="AY9" s="23">
        <f t="shared" si="15"/>
        <v>197063</v>
      </c>
    </row>
    <row r="10" spans="2:76" s="24" customFormat="1" ht="76.5">
      <c r="B10" s="21">
        <v>6</v>
      </c>
      <c r="C10" s="22" t="s">
        <v>46</v>
      </c>
      <c r="D10" s="23">
        <v>591500</v>
      </c>
      <c r="E10" s="23">
        <v>714474</v>
      </c>
      <c r="F10" s="23"/>
      <c r="G10" s="23">
        <f t="shared" si="0"/>
        <v>622244</v>
      </c>
      <c r="H10" s="23">
        <v>604200</v>
      </c>
      <c r="I10" s="23">
        <f t="shared" si="1"/>
        <v>613222</v>
      </c>
      <c r="J10" s="23">
        <v>788600</v>
      </c>
      <c r="K10" s="23">
        <v>714474</v>
      </c>
      <c r="L10" s="23"/>
      <c r="M10" s="23">
        <f t="shared" si="2"/>
        <v>733006</v>
      </c>
      <c r="N10" s="23">
        <v>748500</v>
      </c>
      <c r="O10" s="23">
        <f t="shared" si="3"/>
        <v>740753</v>
      </c>
      <c r="P10" s="23">
        <v>492900</v>
      </c>
      <c r="Q10" s="23">
        <v>714474</v>
      </c>
      <c r="R10" s="23"/>
      <c r="S10" s="23">
        <f t="shared" si="16"/>
        <v>548294</v>
      </c>
      <c r="T10" s="23">
        <v>558400</v>
      </c>
      <c r="U10" s="23">
        <f t="shared" si="17"/>
        <v>553347</v>
      </c>
      <c r="V10" s="23">
        <v>552000</v>
      </c>
      <c r="W10" s="23">
        <v>714474</v>
      </c>
      <c r="X10" s="23"/>
      <c r="Y10" s="23">
        <f t="shared" si="18"/>
        <v>592619</v>
      </c>
      <c r="Z10" s="23">
        <v>731500</v>
      </c>
      <c r="AA10" s="23">
        <f t="shared" si="19"/>
        <v>662060</v>
      </c>
      <c r="AB10" s="23">
        <v>640800</v>
      </c>
      <c r="AC10" s="23">
        <v>714474</v>
      </c>
      <c r="AD10" s="23"/>
      <c r="AE10" s="23">
        <f t="shared" si="8"/>
        <v>659219</v>
      </c>
      <c r="AF10" s="23">
        <v>607600</v>
      </c>
      <c r="AG10" s="23">
        <f t="shared" si="9"/>
        <v>633410</v>
      </c>
      <c r="AH10" s="23">
        <v>665400</v>
      </c>
      <c r="AI10" s="23">
        <v>714474</v>
      </c>
      <c r="AJ10" s="23"/>
      <c r="AK10" s="23">
        <f t="shared" si="20"/>
        <v>677669</v>
      </c>
      <c r="AL10" s="23">
        <v>599400</v>
      </c>
      <c r="AM10" s="23">
        <f t="shared" si="21"/>
        <v>638535</v>
      </c>
      <c r="AN10" s="23">
        <v>591500</v>
      </c>
      <c r="AO10" s="23">
        <v>714474</v>
      </c>
      <c r="AP10" s="23"/>
      <c r="AQ10" s="23">
        <f t="shared" si="12"/>
        <v>622244</v>
      </c>
      <c r="AR10" s="23"/>
      <c r="AS10" s="23">
        <f t="shared" si="13"/>
        <v>622244</v>
      </c>
      <c r="AT10" s="23">
        <v>680200</v>
      </c>
      <c r="AU10" s="23">
        <v>714474</v>
      </c>
      <c r="AV10" s="23"/>
      <c r="AW10" s="23">
        <f t="shared" si="14"/>
        <v>688769</v>
      </c>
      <c r="AX10" s="23">
        <v>606500</v>
      </c>
      <c r="AY10" s="23">
        <f t="shared" si="15"/>
        <v>647635</v>
      </c>
    </row>
    <row r="11" spans="2:76" s="24" customFormat="1">
      <c r="B11" s="21">
        <v>7</v>
      </c>
      <c r="C11" s="22" t="s">
        <v>47</v>
      </c>
      <c r="D11" s="23">
        <v>498100</v>
      </c>
      <c r="E11" s="23">
        <v>337500</v>
      </c>
      <c r="F11" s="23"/>
      <c r="G11" s="23">
        <f t="shared" si="0"/>
        <v>377650</v>
      </c>
      <c r="H11" s="23">
        <v>296100</v>
      </c>
      <c r="I11" s="23">
        <f t="shared" si="1"/>
        <v>336875</v>
      </c>
      <c r="J11" s="25" t="s">
        <v>44</v>
      </c>
      <c r="K11" s="25" t="s">
        <v>44</v>
      </c>
      <c r="L11" s="25" t="s">
        <v>44</v>
      </c>
      <c r="M11" s="25" t="s">
        <v>44</v>
      </c>
      <c r="N11" s="25" t="s">
        <v>44</v>
      </c>
      <c r="O11" s="25" t="s">
        <v>44</v>
      </c>
      <c r="P11" s="25" t="s">
        <v>44</v>
      </c>
      <c r="Q11" s="25" t="s">
        <v>44</v>
      </c>
      <c r="R11" s="25" t="s">
        <v>44</v>
      </c>
      <c r="S11" s="25" t="s">
        <v>44</v>
      </c>
      <c r="T11" s="25">
        <v>274100</v>
      </c>
      <c r="U11" s="25" t="s">
        <v>44</v>
      </c>
      <c r="V11" s="25" t="s">
        <v>44</v>
      </c>
      <c r="W11" s="25" t="s">
        <v>44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  <c r="AD11" s="25" t="s">
        <v>44</v>
      </c>
      <c r="AE11" s="25" t="s">
        <v>44</v>
      </c>
      <c r="AF11" s="25" t="s">
        <v>44</v>
      </c>
      <c r="AG11" s="25" t="s">
        <v>44</v>
      </c>
      <c r="AH11" s="25" t="s">
        <v>44</v>
      </c>
      <c r="AI11" s="25" t="s">
        <v>44</v>
      </c>
      <c r="AJ11" s="25" t="s">
        <v>44</v>
      </c>
      <c r="AK11" s="25" t="s">
        <v>44</v>
      </c>
      <c r="AL11" s="25" t="s">
        <v>44</v>
      </c>
      <c r="AM11" s="25" t="s">
        <v>44</v>
      </c>
      <c r="AN11" s="23">
        <v>498100</v>
      </c>
      <c r="AO11" s="23">
        <v>337500</v>
      </c>
      <c r="AP11" s="23"/>
      <c r="AQ11" s="23">
        <f t="shared" si="12"/>
        <v>377650</v>
      </c>
      <c r="AR11" s="23"/>
      <c r="AS11" s="23">
        <f t="shared" si="13"/>
        <v>377650</v>
      </c>
      <c r="AT11" s="25" t="s">
        <v>44</v>
      </c>
      <c r="AU11" s="25" t="s">
        <v>44</v>
      </c>
      <c r="AV11" s="25" t="s">
        <v>44</v>
      </c>
      <c r="AW11" s="25" t="s">
        <v>44</v>
      </c>
      <c r="AX11" s="25" t="s">
        <v>44</v>
      </c>
      <c r="AY11" s="25" t="s">
        <v>44</v>
      </c>
    </row>
    <row r="12" spans="2:76" s="24" customFormat="1">
      <c r="B12" s="21">
        <v>8</v>
      </c>
      <c r="C12" s="22" t="s">
        <v>48</v>
      </c>
      <c r="D12" s="23">
        <v>233500</v>
      </c>
      <c r="E12" s="23">
        <v>229500</v>
      </c>
      <c r="F12" s="23"/>
      <c r="G12" s="23">
        <f t="shared" si="0"/>
        <v>230500</v>
      </c>
      <c r="H12" s="23">
        <v>192400</v>
      </c>
      <c r="I12" s="23">
        <f t="shared" si="1"/>
        <v>211450</v>
      </c>
      <c r="J12" s="23">
        <v>311300</v>
      </c>
      <c r="K12" s="23">
        <v>229500</v>
      </c>
      <c r="L12" s="23"/>
      <c r="M12" s="23">
        <f t="shared" si="2"/>
        <v>249950</v>
      </c>
      <c r="N12" s="23">
        <v>230400</v>
      </c>
      <c r="O12" s="23">
        <f t="shared" si="3"/>
        <v>240175</v>
      </c>
      <c r="P12" s="23">
        <v>194600</v>
      </c>
      <c r="Q12" s="23">
        <v>229500</v>
      </c>
      <c r="R12" s="23"/>
      <c r="S12" s="23">
        <f>+ROUND(AVERAGE(AVERAGE(P12:R12),MIN(P12:R12)),0)</f>
        <v>203325</v>
      </c>
      <c r="T12" s="23">
        <v>141500</v>
      </c>
      <c r="U12" s="23">
        <f t="shared" si="17"/>
        <v>172413</v>
      </c>
      <c r="V12" s="23">
        <v>217900</v>
      </c>
      <c r="W12" s="23">
        <v>229500</v>
      </c>
      <c r="X12" s="23"/>
      <c r="Y12" s="23">
        <f>+ROUND(AVERAGE(AVERAGE(V12:X12),MIN(V12:X12)),0)</f>
        <v>220800</v>
      </c>
      <c r="Z12" s="23">
        <v>228900</v>
      </c>
      <c r="AA12" s="23">
        <f>+ROUND(AVERAGE(Y12:Z12),0)</f>
        <v>224850</v>
      </c>
      <c r="AB12" s="23">
        <v>252900</v>
      </c>
      <c r="AC12" s="23">
        <v>229500</v>
      </c>
      <c r="AD12" s="23"/>
      <c r="AE12" s="23">
        <f t="shared" si="8"/>
        <v>235350</v>
      </c>
      <c r="AF12" s="23">
        <v>192900</v>
      </c>
      <c r="AG12" s="23">
        <f t="shared" si="9"/>
        <v>214125</v>
      </c>
      <c r="AH12" s="23">
        <v>262700</v>
      </c>
      <c r="AI12" s="23">
        <v>229500</v>
      </c>
      <c r="AJ12" s="23"/>
      <c r="AK12" s="23">
        <f t="shared" ref="AK12" si="22">+ROUND(AVERAGE(AVERAGE(AH12:AJ12),MIN(AH12:AJ12)),0)</f>
        <v>237800</v>
      </c>
      <c r="AL12" s="23">
        <v>190400</v>
      </c>
      <c r="AM12" s="23">
        <f t="shared" ref="AM12" si="23">+ROUND(AVERAGE(AK12:AL12),0)</f>
        <v>214100</v>
      </c>
      <c r="AN12" s="23">
        <v>233500</v>
      </c>
      <c r="AO12" s="23">
        <v>229500</v>
      </c>
      <c r="AP12" s="23"/>
      <c r="AQ12" s="23">
        <f t="shared" si="12"/>
        <v>230500</v>
      </c>
      <c r="AR12" s="23"/>
      <c r="AS12" s="23">
        <f t="shared" si="13"/>
        <v>230500</v>
      </c>
      <c r="AT12" s="23">
        <v>268500</v>
      </c>
      <c r="AU12" s="23">
        <v>229500</v>
      </c>
      <c r="AV12" s="23"/>
      <c r="AW12" s="23">
        <f t="shared" si="14"/>
        <v>239250</v>
      </c>
      <c r="AX12" s="23">
        <v>191500</v>
      </c>
      <c r="AY12" s="23">
        <f t="shared" si="15"/>
        <v>215375</v>
      </c>
    </row>
    <row r="13" spans="2:76" s="24" customFormat="1" ht="63.75">
      <c r="B13" s="21">
        <v>9</v>
      </c>
      <c r="C13" s="22" t="s">
        <v>49</v>
      </c>
      <c r="D13" s="23">
        <v>1167400</v>
      </c>
      <c r="E13" s="23">
        <v>1485000</v>
      </c>
      <c r="F13" s="23"/>
      <c r="G13" s="23">
        <f t="shared" si="0"/>
        <v>1246800</v>
      </c>
      <c r="H13" s="23">
        <v>1234600</v>
      </c>
      <c r="I13" s="23">
        <f t="shared" si="1"/>
        <v>1240700</v>
      </c>
      <c r="J13" s="25" t="s">
        <v>44</v>
      </c>
      <c r="K13" s="25" t="s">
        <v>44</v>
      </c>
      <c r="L13" s="25" t="s">
        <v>44</v>
      </c>
      <c r="M13" s="25" t="s">
        <v>44</v>
      </c>
      <c r="N13" s="25" t="s">
        <v>44</v>
      </c>
      <c r="O13" s="25" t="s">
        <v>44</v>
      </c>
      <c r="P13" s="25" t="s">
        <v>44</v>
      </c>
      <c r="Q13" s="25" t="s">
        <v>44</v>
      </c>
      <c r="R13" s="25" t="s">
        <v>44</v>
      </c>
      <c r="S13" s="25" t="s">
        <v>44</v>
      </c>
      <c r="T13" s="25">
        <v>1179100</v>
      </c>
      <c r="U13" s="25" t="s">
        <v>44</v>
      </c>
      <c r="V13" s="25" t="s">
        <v>44</v>
      </c>
      <c r="W13" s="25" t="s">
        <v>44</v>
      </c>
      <c r="X13" s="25" t="s">
        <v>44</v>
      </c>
      <c r="Y13" s="25" t="s">
        <v>44</v>
      </c>
      <c r="Z13" s="25" t="s">
        <v>44</v>
      </c>
      <c r="AA13" s="25" t="s">
        <v>44</v>
      </c>
      <c r="AB13" s="25" t="s">
        <v>44</v>
      </c>
      <c r="AC13" s="25" t="s">
        <v>44</v>
      </c>
      <c r="AD13" s="25" t="s">
        <v>44</v>
      </c>
      <c r="AE13" s="25" t="s">
        <v>44</v>
      </c>
      <c r="AF13" s="25" t="s">
        <v>44</v>
      </c>
      <c r="AG13" s="25" t="s">
        <v>44</v>
      </c>
      <c r="AH13" s="25" t="s">
        <v>44</v>
      </c>
      <c r="AI13" s="25" t="s">
        <v>44</v>
      </c>
      <c r="AJ13" s="25" t="s">
        <v>44</v>
      </c>
      <c r="AK13" s="25" t="s">
        <v>44</v>
      </c>
      <c r="AL13" s="25" t="s">
        <v>44</v>
      </c>
      <c r="AM13" s="25" t="s">
        <v>44</v>
      </c>
      <c r="AN13" s="23">
        <v>1167400</v>
      </c>
      <c r="AO13" s="23">
        <v>1485000</v>
      </c>
      <c r="AP13" s="23"/>
      <c r="AQ13" s="23">
        <f t="shared" si="12"/>
        <v>1246800</v>
      </c>
      <c r="AR13" s="23"/>
      <c r="AS13" s="23">
        <f t="shared" si="13"/>
        <v>1246800</v>
      </c>
      <c r="AT13" s="25" t="s">
        <v>44</v>
      </c>
      <c r="AU13" s="25" t="s">
        <v>44</v>
      </c>
      <c r="AV13" s="25" t="s">
        <v>44</v>
      </c>
      <c r="AW13" s="25" t="s">
        <v>44</v>
      </c>
      <c r="AX13" s="25" t="s">
        <v>44</v>
      </c>
      <c r="AY13" s="25" t="s">
        <v>44</v>
      </c>
    </row>
    <row r="14" spans="2:76" s="24" customFormat="1" ht="63.75">
      <c r="B14" s="21">
        <v>10</v>
      </c>
      <c r="C14" s="22" t="s">
        <v>50</v>
      </c>
      <c r="D14" s="23">
        <v>529200</v>
      </c>
      <c r="E14" s="23">
        <v>538398</v>
      </c>
      <c r="F14" s="23"/>
      <c r="G14" s="23">
        <f t="shared" si="0"/>
        <v>531500</v>
      </c>
      <c r="H14" s="23">
        <v>354000</v>
      </c>
      <c r="I14" s="23">
        <f t="shared" si="1"/>
        <v>442750</v>
      </c>
      <c r="J14" s="23">
        <v>705600</v>
      </c>
      <c r="K14" s="23">
        <v>538398</v>
      </c>
      <c r="L14" s="23"/>
      <c r="M14" s="23">
        <f t="shared" si="2"/>
        <v>580199</v>
      </c>
      <c r="N14" s="23">
        <v>416800</v>
      </c>
      <c r="O14" s="23">
        <f t="shared" si="3"/>
        <v>498500</v>
      </c>
      <c r="P14" s="23">
        <v>441000</v>
      </c>
      <c r="Q14" s="23">
        <v>538398</v>
      </c>
      <c r="R14" s="23"/>
      <c r="S14" s="23">
        <f t="shared" ref="S14:S16" si="24">+ROUND(AVERAGE(AVERAGE(P14:R14),MIN(P14:R14)),0)</f>
        <v>465350</v>
      </c>
      <c r="T14" s="23">
        <v>297000</v>
      </c>
      <c r="U14" s="23">
        <f t="shared" ref="U14:U16" si="25">+ROUND(AVERAGE(S14:T14),0)</f>
        <v>381175</v>
      </c>
      <c r="V14" s="23">
        <v>493900</v>
      </c>
      <c r="W14" s="23">
        <v>538398</v>
      </c>
      <c r="X14" s="23"/>
      <c r="Y14" s="23">
        <f t="shared" ref="Y14:Y16" si="26">+ROUND(AVERAGE(AVERAGE(V14:X14),MIN(V14:X14)),0)</f>
        <v>505025</v>
      </c>
      <c r="Z14" s="23">
        <v>413900</v>
      </c>
      <c r="AA14" s="23">
        <f t="shared" ref="AA14:AA16" si="27">+ROUND(AVERAGE(Y14:Z14),0)</f>
        <v>459463</v>
      </c>
      <c r="AB14" s="23">
        <v>573300</v>
      </c>
      <c r="AC14" s="23">
        <v>538398</v>
      </c>
      <c r="AD14" s="23"/>
      <c r="AE14" s="23">
        <f t="shared" si="8"/>
        <v>547124</v>
      </c>
      <c r="AF14" s="23">
        <v>354800</v>
      </c>
      <c r="AG14" s="23">
        <f t="shared" si="9"/>
        <v>450962</v>
      </c>
      <c r="AH14" s="23">
        <v>595400</v>
      </c>
      <c r="AI14" s="23">
        <v>538398</v>
      </c>
      <c r="AJ14" s="23"/>
      <c r="AK14" s="23">
        <f t="shared" ref="AK14:AK16" si="28">+ROUND(AVERAGE(AVERAGE(AH14:AJ14),MIN(AH14:AJ14)),0)</f>
        <v>552649</v>
      </c>
      <c r="AL14" s="23">
        <v>350100</v>
      </c>
      <c r="AM14" s="23">
        <f t="shared" ref="AM14:AM16" si="29">+ROUND(AVERAGE(AK14:AL14),0)</f>
        <v>451375</v>
      </c>
      <c r="AN14" s="23">
        <v>529200</v>
      </c>
      <c r="AO14" s="23">
        <v>538398</v>
      </c>
      <c r="AP14" s="23"/>
      <c r="AQ14" s="23">
        <f t="shared" si="12"/>
        <v>531500</v>
      </c>
      <c r="AR14" s="23"/>
      <c r="AS14" s="23">
        <f t="shared" si="13"/>
        <v>531500</v>
      </c>
      <c r="AT14" s="23">
        <v>608600</v>
      </c>
      <c r="AU14" s="23">
        <v>538398</v>
      </c>
      <c r="AV14" s="23"/>
      <c r="AW14" s="23">
        <f t="shared" si="14"/>
        <v>555949</v>
      </c>
      <c r="AX14" s="23">
        <v>353900</v>
      </c>
      <c r="AY14" s="23">
        <f t="shared" si="15"/>
        <v>454925</v>
      </c>
    </row>
    <row r="15" spans="2:76" s="24" customFormat="1">
      <c r="B15" s="21">
        <v>11</v>
      </c>
      <c r="C15" s="22" t="s">
        <v>51</v>
      </c>
      <c r="D15" s="23">
        <v>404700</v>
      </c>
      <c r="E15" s="23">
        <v>286324</v>
      </c>
      <c r="F15" s="23"/>
      <c r="G15" s="23">
        <f t="shared" si="0"/>
        <v>315918</v>
      </c>
      <c r="H15" s="23">
        <v>190500</v>
      </c>
      <c r="I15" s="23">
        <f t="shared" si="1"/>
        <v>253209</v>
      </c>
      <c r="J15" s="23">
        <v>539600</v>
      </c>
      <c r="K15" s="23">
        <v>286324</v>
      </c>
      <c r="L15" s="23"/>
      <c r="M15" s="23">
        <f t="shared" si="2"/>
        <v>349643</v>
      </c>
      <c r="N15" s="23">
        <v>229900</v>
      </c>
      <c r="O15" s="23">
        <f t="shared" si="3"/>
        <v>289772</v>
      </c>
      <c r="P15" s="23">
        <v>337200</v>
      </c>
      <c r="Q15" s="23">
        <v>286324</v>
      </c>
      <c r="R15" s="23"/>
      <c r="S15" s="23">
        <f t="shared" si="24"/>
        <v>299043</v>
      </c>
      <c r="T15" s="23">
        <v>188400</v>
      </c>
      <c r="U15" s="23">
        <f t="shared" si="25"/>
        <v>243722</v>
      </c>
      <c r="V15" s="23">
        <v>377700</v>
      </c>
      <c r="W15" s="23">
        <v>286324</v>
      </c>
      <c r="X15" s="23"/>
      <c r="Y15" s="23">
        <f t="shared" si="26"/>
        <v>309168</v>
      </c>
      <c r="Z15" s="23">
        <v>228400</v>
      </c>
      <c r="AA15" s="23">
        <f t="shared" si="27"/>
        <v>268784</v>
      </c>
      <c r="AB15" s="23">
        <v>438400</v>
      </c>
      <c r="AC15" s="23">
        <v>286324</v>
      </c>
      <c r="AD15" s="23"/>
      <c r="AE15" s="23">
        <f t="shared" si="8"/>
        <v>324343</v>
      </c>
      <c r="AF15" s="23">
        <v>191300</v>
      </c>
      <c r="AG15" s="23">
        <f t="shared" si="9"/>
        <v>257822</v>
      </c>
      <c r="AH15" s="23">
        <v>455300</v>
      </c>
      <c r="AI15" s="23">
        <v>286324</v>
      </c>
      <c r="AJ15" s="23"/>
      <c r="AK15" s="23">
        <f t="shared" si="28"/>
        <v>328568</v>
      </c>
      <c r="AL15" s="23">
        <v>188800</v>
      </c>
      <c r="AM15" s="23">
        <f t="shared" si="29"/>
        <v>258684</v>
      </c>
      <c r="AN15" s="23">
        <v>404700</v>
      </c>
      <c r="AO15" s="23">
        <v>286324</v>
      </c>
      <c r="AP15" s="23"/>
      <c r="AQ15" s="23">
        <f t="shared" si="12"/>
        <v>315918</v>
      </c>
      <c r="AR15" s="23"/>
      <c r="AS15" s="23">
        <f t="shared" si="13"/>
        <v>315918</v>
      </c>
      <c r="AT15" s="23">
        <v>465400</v>
      </c>
      <c r="AU15" s="23">
        <v>286324</v>
      </c>
      <c r="AV15" s="23"/>
      <c r="AW15" s="23">
        <f t="shared" si="14"/>
        <v>331093</v>
      </c>
      <c r="AX15" s="23">
        <v>190200</v>
      </c>
      <c r="AY15" s="23">
        <f t="shared" si="15"/>
        <v>260647</v>
      </c>
    </row>
    <row r="16" spans="2:76" s="24" customFormat="1" ht="63.75">
      <c r="B16" s="21">
        <v>12</v>
      </c>
      <c r="C16" s="22" t="s">
        <v>52</v>
      </c>
      <c r="D16" s="23">
        <v>591500</v>
      </c>
      <c r="E16" s="23">
        <v>454049</v>
      </c>
      <c r="F16" s="23"/>
      <c r="G16" s="23">
        <f t="shared" si="0"/>
        <v>488412</v>
      </c>
      <c r="H16" s="23">
        <v>311000</v>
      </c>
      <c r="I16" s="23">
        <f t="shared" si="1"/>
        <v>399706</v>
      </c>
      <c r="J16" s="23">
        <v>788600</v>
      </c>
      <c r="K16" s="23">
        <v>454049</v>
      </c>
      <c r="L16" s="23"/>
      <c r="M16" s="23">
        <f t="shared" si="2"/>
        <v>537687</v>
      </c>
      <c r="N16" s="23">
        <v>362400</v>
      </c>
      <c r="O16" s="23">
        <f t="shared" si="3"/>
        <v>450044</v>
      </c>
      <c r="P16" s="23">
        <v>492900</v>
      </c>
      <c r="Q16" s="23">
        <v>454049</v>
      </c>
      <c r="R16" s="23"/>
      <c r="S16" s="23">
        <f t="shared" si="24"/>
        <v>463762</v>
      </c>
      <c r="T16" s="23">
        <v>286200</v>
      </c>
      <c r="U16" s="23">
        <f t="shared" si="25"/>
        <v>374981</v>
      </c>
      <c r="V16" s="23">
        <v>552000</v>
      </c>
      <c r="W16" s="23">
        <v>454049</v>
      </c>
      <c r="X16" s="23"/>
      <c r="Y16" s="23">
        <f t="shared" si="26"/>
        <v>478537</v>
      </c>
      <c r="Z16" s="23">
        <v>359800</v>
      </c>
      <c r="AA16" s="23">
        <f t="shared" si="27"/>
        <v>419169</v>
      </c>
      <c r="AB16" s="23">
        <v>640800</v>
      </c>
      <c r="AC16" s="23">
        <v>454049</v>
      </c>
      <c r="AD16" s="23"/>
      <c r="AE16" s="23">
        <f t="shared" si="8"/>
        <v>500737</v>
      </c>
      <c r="AF16" s="23">
        <v>311900</v>
      </c>
      <c r="AG16" s="23">
        <f t="shared" si="9"/>
        <v>406319</v>
      </c>
      <c r="AH16" s="23">
        <v>665400</v>
      </c>
      <c r="AI16" s="23">
        <v>454049</v>
      </c>
      <c r="AJ16" s="23"/>
      <c r="AK16" s="23">
        <f t="shared" si="28"/>
        <v>506887</v>
      </c>
      <c r="AL16" s="23">
        <v>308200</v>
      </c>
      <c r="AM16" s="23">
        <f t="shared" si="29"/>
        <v>407544</v>
      </c>
      <c r="AN16" s="23">
        <v>591500</v>
      </c>
      <c r="AO16" s="23">
        <v>454049</v>
      </c>
      <c r="AP16" s="23"/>
      <c r="AQ16" s="23">
        <f t="shared" si="12"/>
        <v>488412</v>
      </c>
      <c r="AR16" s="23"/>
      <c r="AS16" s="23">
        <f t="shared" si="13"/>
        <v>488412</v>
      </c>
      <c r="AT16" s="23">
        <v>680200</v>
      </c>
      <c r="AU16" s="23">
        <v>454049</v>
      </c>
      <c r="AV16" s="23"/>
      <c r="AW16" s="23">
        <f t="shared" si="14"/>
        <v>510587</v>
      </c>
      <c r="AX16" s="23">
        <v>311000</v>
      </c>
      <c r="AY16" s="23">
        <f t="shared" si="15"/>
        <v>410794</v>
      </c>
    </row>
    <row r="17" spans="2:51" s="24" customFormat="1" ht="63.75">
      <c r="B17" s="21">
        <v>13</v>
      </c>
      <c r="C17" s="22" t="s">
        <v>53</v>
      </c>
      <c r="D17" s="23">
        <v>965000</v>
      </c>
      <c r="E17" s="23">
        <v>742456</v>
      </c>
      <c r="F17" s="23"/>
      <c r="G17" s="23">
        <f t="shared" si="0"/>
        <v>798092</v>
      </c>
      <c r="H17" s="23">
        <v>468200</v>
      </c>
      <c r="I17" s="23">
        <f t="shared" si="1"/>
        <v>633146</v>
      </c>
      <c r="J17" s="25" t="s">
        <v>44</v>
      </c>
      <c r="K17" s="25" t="s">
        <v>44</v>
      </c>
      <c r="L17" s="25" t="s">
        <v>44</v>
      </c>
      <c r="M17" s="25" t="s">
        <v>44</v>
      </c>
      <c r="N17" s="25" t="s">
        <v>44</v>
      </c>
      <c r="O17" s="25" t="s">
        <v>44</v>
      </c>
      <c r="P17" s="25" t="s">
        <v>44</v>
      </c>
      <c r="Q17" s="25" t="s">
        <v>44</v>
      </c>
      <c r="R17" s="25" t="s">
        <v>44</v>
      </c>
      <c r="S17" s="25" t="s">
        <v>44</v>
      </c>
      <c r="T17" s="25">
        <v>464600</v>
      </c>
      <c r="U17" s="25" t="s">
        <v>44</v>
      </c>
      <c r="V17" s="25" t="s">
        <v>44</v>
      </c>
      <c r="W17" s="25" t="s">
        <v>44</v>
      </c>
      <c r="X17" s="25" t="s">
        <v>44</v>
      </c>
      <c r="Y17" s="25" t="s">
        <v>44</v>
      </c>
      <c r="Z17" s="25" t="s">
        <v>44</v>
      </c>
      <c r="AA17" s="25" t="s">
        <v>44</v>
      </c>
      <c r="AB17" s="25" t="s">
        <v>44</v>
      </c>
      <c r="AC17" s="25" t="s">
        <v>44</v>
      </c>
      <c r="AD17" s="25" t="s">
        <v>44</v>
      </c>
      <c r="AE17" s="25" t="s">
        <v>44</v>
      </c>
      <c r="AF17" s="25" t="s">
        <v>44</v>
      </c>
      <c r="AG17" s="25" t="s">
        <v>44</v>
      </c>
      <c r="AH17" s="25" t="s">
        <v>44</v>
      </c>
      <c r="AI17" s="25" t="s">
        <v>44</v>
      </c>
      <c r="AJ17" s="25" t="s">
        <v>44</v>
      </c>
      <c r="AK17" s="25" t="s">
        <v>44</v>
      </c>
      <c r="AL17" s="25" t="s">
        <v>44</v>
      </c>
      <c r="AM17" s="25" t="s">
        <v>44</v>
      </c>
      <c r="AN17" s="23">
        <v>965000</v>
      </c>
      <c r="AO17" s="23">
        <v>742456</v>
      </c>
      <c r="AP17" s="23"/>
      <c r="AQ17" s="23">
        <f t="shared" si="12"/>
        <v>798092</v>
      </c>
      <c r="AR17" s="23"/>
      <c r="AS17" s="23">
        <f t="shared" si="13"/>
        <v>798092</v>
      </c>
      <c r="AT17" s="25" t="s">
        <v>44</v>
      </c>
      <c r="AU17" s="25" t="s">
        <v>44</v>
      </c>
      <c r="AV17" s="25" t="s">
        <v>44</v>
      </c>
      <c r="AW17" s="25" t="s">
        <v>44</v>
      </c>
      <c r="AX17" s="25" t="s">
        <v>44</v>
      </c>
      <c r="AY17" s="25" t="s">
        <v>44</v>
      </c>
    </row>
    <row r="18" spans="2:51" s="24" customFormat="1" ht="63.75">
      <c r="B18" s="21">
        <v>14</v>
      </c>
      <c r="C18" s="22" t="s">
        <v>54</v>
      </c>
      <c r="D18" s="23">
        <v>467000</v>
      </c>
      <c r="E18" s="23">
        <v>364827</v>
      </c>
      <c r="F18" s="23"/>
      <c r="G18" s="23">
        <f t="shared" si="0"/>
        <v>390370</v>
      </c>
      <c r="H18" s="23">
        <v>267900</v>
      </c>
      <c r="I18" s="23">
        <f t="shared" si="1"/>
        <v>329135</v>
      </c>
      <c r="J18" s="23">
        <v>622600</v>
      </c>
      <c r="K18" s="23">
        <v>364827</v>
      </c>
      <c r="L18" s="23"/>
      <c r="M18" s="23">
        <f t="shared" si="2"/>
        <v>429270</v>
      </c>
      <c r="N18" s="23">
        <v>322400</v>
      </c>
      <c r="O18" s="23">
        <f t="shared" si="3"/>
        <v>375835</v>
      </c>
      <c r="P18" s="23">
        <v>389100</v>
      </c>
      <c r="Q18" s="23">
        <v>364827</v>
      </c>
      <c r="R18" s="23"/>
      <c r="S18" s="23">
        <f t="shared" ref="S18:S19" si="30">+ROUND(AVERAGE(AVERAGE(P18:R18),MIN(P18:R18)),0)</f>
        <v>370895</v>
      </c>
      <c r="T18" s="23">
        <v>264800</v>
      </c>
      <c r="U18" s="23">
        <f t="shared" ref="U18:U23" si="31">+ROUND(AVERAGE(S18:T18),0)</f>
        <v>317848</v>
      </c>
      <c r="V18" s="23">
        <v>435800</v>
      </c>
      <c r="W18" s="23">
        <v>364827</v>
      </c>
      <c r="X18" s="23"/>
      <c r="Y18" s="23">
        <f t="shared" ref="Y18:Y19" si="32">+ROUND(AVERAGE(AVERAGE(V18:X18),MIN(V18:X18)),0)</f>
        <v>382570</v>
      </c>
      <c r="Z18" s="23">
        <v>320300</v>
      </c>
      <c r="AA18" s="23">
        <f t="shared" ref="AA18:AA19" si="33">+ROUND(AVERAGE(Y18:Z18),0)</f>
        <v>351435</v>
      </c>
      <c r="AB18" s="23">
        <v>505900</v>
      </c>
      <c r="AC18" s="23">
        <v>364827</v>
      </c>
      <c r="AD18" s="23"/>
      <c r="AE18" s="23">
        <f t="shared" si="8"/>
        <v>400095</v>
      </c>
      <c r="AF18" s="23">
        <v>269700</v>
      </c>
      <c r="AG18" s="23">
        <f t="shared" si="9"/>
        <v>334898</v>
      </c>
      <c r="AH18" s="23">
        <v>525300</v>
      </c>
      <c r="AI18" s="23">
        <v>364827</v>
      </c>
      <c r="AJ18" s="23"/>
      <c r="AK18" s="23">
        <f t="shared" ref="AK18:AK19" si="34">+ROUND(AVERAGE(AVERAGE(AH18:AJ18),MIN(AH18:AJ18)),0)</f>
        <v>404945</v>
      </c>
      <c r="AL18" s="23">
        <v>266000</v>
      </c>
      <c r="AM18" s="23">
        <f t="shared" ref="AM18:AM19" si="35">+ROUND(AVERAGE(AK18:AL18),0)</f>
        <v>335473</v>
      </c>
      <c r="AN18" s="23">
        <v>467000</v>
      </c>
      <c r="AO18" s="23">
        <v>364827</v>
      </c>
      <c r="AP18" s="23"/>
      <c r="AQ18" s="23">
        <f t="shared" si="12"/>
        <v>390370</v>
      </c>
      <c r="AR18" s="23"/>
      <c r="AS18" s="23">
        <f t="shared" si="13"/>
        <v>390370</v>
      </c>
      <c r="AT18" s="23">
        <v>537000</v>
      </c>
      <c r="AU18" s="23">
        <v>364827</v>
      </c>
      <c r="AV18" s="23"/>
      <c r="AW18" s="23">
        <f t="shared" si="14"/>
        <v>407870</v>
      </c>
      <c r="AX18" s="23">
        <v>268400</v>
      </c>
      <c r="AY18" s="23">
        <f t="shared" si="15"/>
        <v>338135</v>
      </c>
    </row>
    <row r="19" spans="2:51" s="24" customFormat="1" ht="63.75">
      <c r="B19" s="21">
        <v>15</v>
      </c>
      <c r="C19" s="22" t="s">
        <v>55</v>
      </c>
      <c r="D19" s="23">
        <v>622600</v>
      </c>
      <c r="E19" s="23">
        <v>341243</v>
      </c>
      <c r="F19" s="23"/>
      <c r="G19" s="23">
        <f t="shared" si="0"/>
        <v>411582</v>
      </c>
      <c r="H19" s="23">
        <v>272400</v>
      </c>
      <c r="I19" s="23">
        <f t="shared" si="1"/>
        <v>341991</v>
      </c>
      <c r="J19" s="23">
        <v>830100</v>
      </c>
      <c r="K19" s="23">
        <v>341243</v>
      </c>
      <c r="L19" s="23"/>
      <c r="M19" s="23">
        <f t="shared" si="2"/>
        <v>463457</v>
      </c>
      <c r="N19" s="23">
        <v>323400</v>
      </c>
      <c r="O19" s="23">
        <f t="shared" si="3"/>
        <v>393429</v>
      </c>
      <c r="P19" s="23">
        <v>518800</v>
      </c>
      <c r="Q19" s="23">
        <v>341243</v>
      </c>
      <c r="R19" s="23"/>
      <c r="S19" s="23">
        <f t="shared" si="30"/>
        <v>385632</v>
      </c>
      <c r="T19" s="23">
        <v>267700</v>
      </c>
      <c r="U19" s="23">
        <f t="shared" si="31"/>
        <v>326666</v>
      </c>
      <c r="V19" s="23">
        <v>581100</v>
      </c>
      <c r="W19" s="23">
        <v>341243</v>
      </c>
      <c r="X19" s="23"/>
      <c r="Y19" s="23">
        <f t="shared" si="32"/>
        <v>401207</v>
      </c>
      <c r="Z19" s="23">
        <v>321200</v>
      </c>
      <c r="AA19" s="23">
        <f t="shared" si="33"/>
        <v>361204</v>
      </c>
      <c r="AB19" s="23">
        <v>674500</v>
      </c>
      <c r="AC19" s="23">
        <v>341243</v>
      </c>
      <c r="AD19" s="23"/>
      <c r="AE19" s="23">
        <f t="shared" si="8"/>
        <v>424557</v>
      </c>
      <c r="AF19" s="23">
        <v>273400</v>
      </c>
      <c r="AG19" s="23">
        <f t="shared" si="9"/>
        <v>348979</v>
      </c>
      <c r="AH19" s="23">
        <v>700400</v>
      </c>
      <c r="AI19" s="23">
        <v>341243</v>
      </c>
      <c r="AJ19" s="23"/>
      <c r="AK19" s="23">
        <f t="shared" si="34"/>
        <v>431032</v>
      </c>
      <c r="AL19" s="23">
        <v>270000</v>
      </c>
      <c r="AM19" s="23">
        <f t="shared" si="35"/>
        <v>350516</v>
      </c>
      <c r="AN19" s="23">
        <v>622600</v>
      </c>
      <c r="AO19" s="23">
        <v>341243</v>
      </c>
      <c r="AP19" s="23"/>
      <c r="AQ19" s="23">
        <f t="shared" si="12"/>
        <v>411582</v>
      </c>
      <c r="AR19" s="23"/>
      <c r="AS19" s="23">
        <f t="shared" si="13"/>
        <v>411582</v>
      </c>
      <c r="AT19" s="23">
        <v>716000</v>
      </c>
      <c r="AU19" s="23">
        <v>341243</v>
      </c>
      <c r="AV19" s="23"/>
      <c r="AW19" s="23">
        <f t="shared" si="14"/>
        <v>434932</v>
      </c>
      <c r="AX19" s="23">
        <v>272300</v>
      </c>
      <c r="AY19" s="23">
        <f t="shared" si="15"/>
        <v>353616</v>
      </c>
    </row>
    <row r="20" spans="2:51" s="24" customFormat="1" ht="63.75">
      <c r="B20" s="21">
        <v>16</v>
      </c>
      <c r="C20" s="22" t="s">
        <v>56</v>
      </c>
      <c r="D20" s="23">
        <v>1120700</v>
      </c>
      <c r="E20" s="23">
        <v>787755</v>
      </c>
      <c r="F20" s="23"/>
      <c r="G20" s="23">
        <f t="shared" si="0"/>
        <v>870991</v>
      </c>
      <c r="H20" s="23">
        <v>533700</v>
      </c>
      <c r="I20" s="23">
        <f t="shared" si="1"/>
        <v>702346</v>
      </c>
      <c r="J20" s="25" t="s">
        <v>44</v>
      </c>
      <c r="K20" s="25" t="s">
        <v>44</v>
      </c>
      <c r="L20" s="25" t="s">
        <v>44</v>
      </c>
      <c r="M20" s="25" t="s">
        <v>44</v>
      </c>
      <c r="N20" s="25" t="s">
        <v>44</v>
      </c>
      <c r="O20" s="25" t="s">
        <v>44</v>
      </c>
      <c r="P20" s="25" t="s">
        <v>44</v>
      </c>
      <c r="Q20" s="25" t="s">
        <v>44</v>
      </c>
      <c r="R20" s="25" t="s">
        <v>44</v>
      </c>
      <c r="S20" s="25" t="s">
        <v>44</v>
      </c>
      <c r="T20" s="25">
        <v>505500</v>
      </c>
      <c r="U20" s="25" t="s">
        <v>44</v>
      </c>
      <c r="V20" s="25" t="s">
        <v>44</v>
      </c>
      <c r="W20" s="25" t="s">
        <v>44</v>
      </c>
      <c r="X20" s="25" t="s">
        <v>44</v>
      </c>
      <c r="Y20" s="25" t="s">
        <v>44</v>
      </c>
      <c r="Z20" s="25" t="s">
        <v>44</v>
      </c>
      <c r="AA20" s="25" t="s">
        <v>44</v>
      </c>
      <c r="AB20" s="25" t="s">
        <v>44</v>
      </c>
      <c r="AC20" s="25" t="s">
        <v>44</v>
      </c>
      <c r="AD20" s="25" t="s">
        <v>44</v>
      </c>
      <c r="AE20" s="25" t="s">
        <v>44</v>
      </c>
      <c r="AF20" s="25" t="s">
        <v>44</v>
      </c>
      <c r="AG20" s="25" t="s">
        <v>44</v>
      </c>
      <c r="AH20" s="25" t="s">
        <v>44</v>
      </c>
      <c r="AI20" s="25" t="s">
        <v>44</v>
      </c>
      <c r="AJ20" s="25" t="s">
        <v>44</v>
      </c>
      <c r="AK20" s="25" t="s">
        <v>44</v>
      </c>
      <c r="AL20" s="25" t="s">
        <v>44</v>
      </c>
      <c r="AM20" s="25" t="s">
        <v>44</v>
      </c>
      <c r="AN20" s="23">
        <v>1120700</v>
      </c>
      <c r="AO20" s="23">
        <v>787755</v>
      </c>
      <c r="AP20" s="23"/>
      <c r="AQ20" s="23">
        <f t="shared" si="12"/>
        <v>870991</v>
      </c>
      <c r="AR20" s="23"/>
      <c r="AS20" s="23">
        <f t="shared" si="13"/>
        <v>870991</v>
      </c>
      <c r="AT20" s="25" t="s">
        <v>44</v>
      </c>
      <c r="AU20" s="25" t="s">
        <v>44</v>
      </c>
      <c r="AV20" s="25" t="s">
        <v>44</v>
      </c>
      <c r="AW20" s="25" t="s">
        <v>44</v>
      </c>
      <c r="AX20" s="25" t="s">
        <v>44</v>
      </c>
      <c r="AY20" s="25" t="s">
        <v>44</v>
      </c>
    </row>
    <row r="21" spans="2:51" s="24" customFormat="1">
      <c r="B21" s="21">
        <v>17</v>
      </c>
      <c r="C21" s="22" t="s">
        <v>57</v>
      </c>
      <c r="D21" s="23">
        <v>233500</v>
      </c>
      <c r="E21" s="23">
        <v>283298</v>
      </c>
      <c r="F21" s="23"/>
      <c r="G21" s="23">
        <f t="shared" si="0"/>
        <v>245950</v>
      </c>
      <c r="H21" s="23">
        <v>191200</v>
      </c>
      <c r="I21" s="23">
        <f t="shared" si="1"/>
        <v>218575</v>
      </c>
      <c r="J21" s="23">
        <v>311300</v>
      </c>
      <c r="K21" s="23">
        <v>283298</v>
      </c>
      <c r="L21" s="23"/>
      <c r="M21" s="23">
        <f t="shared" si="2"/>
        <v>290299</v>
      </c>
      <c r="N21" s="23">
        <v>230100</v>
      </c>
      <c r="O21" s="23">
        <f t="shared" si="3"/>
        <v>260200</v>
      </c>
      <c r="P21" s="23">
        <v>194600</v>
      </c>
      <c r="Q21" s="23">
        <v>283298</v>
      </c>
      <c r="R21" s="23"/>
      <c r="S21" s="23">
        <f>+ROUND(AVERAGE(AVERAGE(P21:R21),MIN(P21:R21)),0)</f>
        <v>216775</v>
      </c>
      <c r="T21" s="23">
        <v>171900</v>
      </c>
      <c r="U21" s="23">
        <f t="shared" si="31"/>
        <v>194338</v>
      </c>
      <c r="V21" s="23">
        <v>217900</v>
      </c>
      <c r="W21" s="23">
        <v>283298</v>
      </c>
      <c r="X21" s="23"/>
      <c r="Y21" s="23">
        <f>+ROUND(AVERAGE(AVERAGE(V21:X21),MIN(V21:X21)),0)</f>
        <v>234250</v>
      </c>
      <c r="Z21" s="23">
        <v>228600</v>
      </c>
      <c r="AA21" s="23">
        <f>+ROUND(AVERAGE(Y21:Z21),0)</f>
        <v>231425</v>
      </c>
      <c r="AB21" s="23">
        <v>252900</v>
      </c>
      <c r="AC21" s="23">
        <v>283298</v>
      </c>
      <c r="AD21" s="23"/>
      <c r="AE21" s="23">
        <f t="shared" si="8"/>
        <v>260500</v>
      </c>
      <c r="AF21" s="23">
        <v>192000</v>
      </c>
      <c r="AG21" s="23">
        <f t="shared" si="9"/>
        <v>226250</v>
      </c>
      <c r="AH21" s="23">
        <v>262700</v>
      </c>
      <c r="AI21" s="23">
        <v>283298</v>
      </c>
      <c r="AJ21" s="23"/>
      <c r="AK21" s="23">
        <f t="shared" ref="AK21" si="36">+ROUND(AVERAGE(AVERAGE(AH21:AJ21),MIN(AH21:AJ21)),0)</f>
        <v>267850</v>
      </c>
      <c r="AL21" s="23">
        <v>190200</v>
      </c>
      <c r="AM21" s="23">
        <f t="shared" ref="AM21" si="37">+ROUND(AVERAGE(AK21:AL21),0)</f>
        <v>229025</v>
      </c>
      <c r="AN21" s="23">
        <v>233500</v>
      </c>
      <c r="AO21" s="23">
        <v>283298</v>
      </c>
      <c r="AP21" s="23"/>
      <c r="AQ21" s="23">
        <f t="shared" si="12"/>
        <v>245950</v>
      </c>
      <c r="AR21" s="23"/>
      <c r="AS21" s="23">
        <f t="shared" si="13"/>
        <v>245950</v>
      </c>
      <c r="AT21" s="23">
        <v>268500</v>
      </c>
      <c r="AU21" s="23">
        <v>283298</v>
      </c>
      <c r="AV21" s="23"/>
      <c r="AW21" s="23">
        <f t="shared" si="14"/>
        <v>272200</v>
      </c>
      <c r="AX21" s="23">
        <v>191600</v>
      </c>
      <c r="AY21" s="23">
        <f t="shared" si="15"/>
        <v>231900</v>
      </c>
    </row>
    <row r="22" spans="2:51" s="24" customFormat="1">
      <c r="B22" s="21">
        <v>18</v>
      </c>
      <c r="C22" s="22" t="s">
        <v>58</v>
      </c>
      <c r="D22" s="23">
        <v>147900</v>
      </c>
      <c r="E22" s="23">
        <v>206317</v>
      </c>
      <c r="F22" s="23"/>
      <c r="G22" s="23">
        <f t="shared" si="0"/>
        <v>162504</v>
      </c>
      <c r="H22" s="23">
        <v>177000</v>
      </c>
      <c r="I22" s="23">
        <f t="shared" si="1"/>
        <v>169752</v>
      </c>
      <c r="J22" s="25" t="s">
        <v>44</v>
      </c>
      <c r="K22" s="25" t="s">
        <v>44</v>
      </c>
      <c r="L22" s="25" t="s">
        <v>44</v>
      </c>
      <c r="M22" s="25" t="s">
        <v>44</v>
      </c>
      <c r="N22" s="25">
        <v>218300</v>
      </c>
      <c r="O22" s="25" t="s">
        <v>44</v>
      </c>
      <c r="P22" s="25" t="s">
        <v>44</v>
      </c>
      <c r="Q22" s="25" t="s">
        <v>44</v>
      </c>
      <c r="R22" s="25" t="s">
        <v>44</v>
      </c>
      <c r="S22" s="25" t="s">
        <v>44</v>
      </c>
      <c r="T22" s="25">
        <v>159800</v>
      </c>
      <c r="U22" s="25" t="s">
        <v>44</v>
      </c>
      <c r="V22" s="25" t="s">
        <v>44</v>
      </c>
      <c r="W22" s="25" t="s">
        <v>44</v>
      </c>
      <c r="X22" s="25" t="s">
        <v>44</v>
      </c>
      <c r="Y22" s="25" t="s">
        <v>44</v>
      </c>
      <c r="Z22" s="25">
        <v>211600</v>
      </c>
      <c r="AA22" s="25" t="s">
        <v>44</v>
      </c>
      <c r="AB22" s="25" t="s">
        <v>44</v>
      </c>
      <c r="AC22" s="25" t="s">
        <v>44</v>
      </c>
      <c r="AD22" s="25" t="s">
        <v>44</v>
      </c>
      <c r="AE22" s="25" t="s">
        <v>44</v>
      </c>
      <c r="AF22" s="25">
        <v>177800</v>
      </c>
      <c r="AG22" s="25" t="s">
        <v>44</v>
      </c>
      <c r="AH22" s="25" t="s">
        <v>44</v>
      </c>
      <c r="AI22" s="25" t="s">
        <v>44</v>
      </c>
      <c r="AJ22" s="25" t="s">
        <v>44</v>
      </c>
      <c r="AK22" s="25" t="s">
        <v>44</v>
      </c>
      <c r="AL22" s="25">
        <v>176000</v>
      </c>
      <c r="AM22" s="25" t="s">
        <v>44</v>
      </c>
      <c r="AN22" s="23">
        <v>147900</v>
      </c>
      <c r="AO22" s="23">
        <v>206317</v>
      </c>
      <c r="AP22" s="23"/>
      <c r="AQ22" s="23">
        <f t="shared" si="12"/>
        <v>162504</v>
      </c>
      <c r="AR22" s="23"/>
      <c r="AS22" s="23">
        <f t="shared" si="13"/>
        <v>162504</v>
      </c>
      <c r="AT22" s="25" t="s">
        <v>44</v>
      </c>
      <c r="AU22" s="25" t="s">
        <v>44</v>
      </c>
      <c r="AV22" s="25" t="s">
        <v>44</v>
      </c>
      <c r="AW22" s="25" t="s">
        <v>44</v>
      </c>
      <c r="AX22" s="25">
        <v>177700</v>
      </c>
      <c r="AY22" s="25" t="s">
        <v>44</v>
      </c>
    </row>
    <row r="23" spans="2:51" s="24" customFormat="1">
      <c r="B23" s="21">
        <v>19</v>
      </c>
      <c r="C23" s="22" t="s">
        <v>59</v>
      </c>
      <c r="D23" s="23">
        <v>202300</v>
      </c>
      <c r="E23" s="23">
        <v>254789</v>
      </c>
      <c r="F23" s="23"/>
      <c r="G23" s="23">
        <f t="shared" si="0"/>
        <v>215422</v>
      </c>
      <c r="H23" s="23">
        <v>188300</v>
      </c>
      <c r="I23" s="23">
        <f t="shared" si="1"/>
        <v>201861</v>
      </c>
      <c r="J23" s="23">
        <v>269800</v>
      </c>
      <c r="K23" s="23">
        <v>254789</v>
      </c>
      <c r="L23" s="23"/>
      <c r="M23" s="23">
        <f t="shared" si="2"/>
        <v>258542</v>
      </c>
      <c r="N23" s="23">
        <v>229400</v>
      </c>
      <c r="O23" s="23">
        <f t="shared" si="3"/>
        <v>243971</v>
      </c>
      <c r="P23" s="23">
        <v>168600</v>
      </c>
      <c r="Q23" s="23">
        <v>254789</v>
      </c>
      <c r="R23" s="23"/>
      <c r="S23" s="23">
        <f>+ROUND(AVERAGE(AVERAGE(P23:R23),MIN(P23:R23)),0)</f>
        <v>190147</v>
      </c>
      <c r="T23" s="23">
        <v>170500</v>
      </c>
      <c r="U23" s="23">
        <f t="shared" si="31"/>
        <v>180324</v>
      </c>
      <c r="V23" s="23">
        <v>188900</v>
      </c>
      <c r="W23" s="23">
        <v>254789</v>
      </c>
      <c r="X23" s="23"/>
      <c r="Y23" s="23">
        <f>+ROUND(AVERAGE(AVERAGE(V23:X23),MIN(V23:X23)),0)</f>
        <v>205372</v>
      </c>
      <c r="Z23" s="23">
        <v>228000</v>
      </c>
      <c r="AA23" s="23">
        <f>+ROUND(AVERAGE(Y23:Z23),0)</f>
        <v>216686</v>
      </c>
      <c r="AB23" s="23">
        <v>219200</v>
      </c>
      <c r="AC23" s="23">
        <v>254789</v>
      </c>
      <c r="AD23" s="23"/>
      <c r="AE23" s="23">
        <f t="shared" si="8"/>
        <v>228097</v>
      </c>
      <c r="AF23" s="23">
        <v>189600</v>
      </c>
      <c r="AG23" s="23">
        <f t="shared" si="9"/>
        <v>208849</v>
      </c>
      <c r="AH23" s="23">
        <v>227600</v>
      </c>
      <c r="AI23" s="23">
        <v>254789</v>
      </c>
      <c r="AJ23" s="23"/>
      <c r="AK23" s="23">
        <f t="shared" ref="AK23" si="38">+ROUND(AVERAGE(AVERAGE(AH23:AJ23),MIN(AH23:AJ23)),0)</f>
        <v>234397</v>
      </c>
      <c r="AL23" s="23">
        <v>186900</v>
      </c>
      <c r="AM23" s="23">
        <f t="shared" ref="AM23" si="39">+ROUND(AVERAGE(AK23:AL23),0)</f>
        <v>210649</v>
      </c>
      <c r="AN23" s="23">
        <v>202300</v>
      </c>
      <c r="AO23" s="23">
        <v>254789</v>
      </c>
      <c r="AP23" s="23"/>
      <c r="AQ23" s="23">
        <f t="shared" si="12"/>
        <v>215422</v>
      </c>
      <c r="AR23" s="23"/>
      <c r="AS23" s="23">
        <f t="shared" si="13"/>
        <v>215422</v>
      </c>
      <c r="AT23" s="23">
        <v>232700</v>
      </c>
      <c r="AU23" s="23">
        <v>254789</v>
      </c>
      <c r="AV23" s="23"/>
      <c r="AW23" s="23">
        <f t="shared" si="14"/>
        <v>238222</v>
      </c>
      <c r="AX23" s="23">
        <v>189000</v>
      </c>
      <c r="AY23" s="23">
        <f t="shared" si="15"/>
        <v>213611</v>
      </c>
    </row>
    <row r="24" spans="2:51" s="24" customFormat="1">
      <c r="B24" s="21">
        <v>20</v>
      </c>
      <c r="C24" s="22" t="s">
        <v>60</v>
      </c>
      <c r="D24" s="23">
        <v>132300</v>
      </c>
      <c r="E24" s="23">
        <v>229666</v>
      </c>
      <c r="F24" s="23"/>
      <c r="G24" s="23">
        <f t="shared" si="0"/>
        <v>156642</v>
      </c>
      <c r="H24" s="23">
        <v>184500</v>
      </c>
      <c r="I24" s="23">
        <f t="shared" si="1"/>
        <v>170571</v>
      </c>
      <c r="J24" s="25" t="s">
        <v>44</v>
      </c>
      <c r="K24" s="25" t="s">
        <v>44</v>
      </c>
      <c r="L24" s="25" t="s">
        <v>44</v>
      </c>
      <c r="M24" s="25" t="s">
        <v>44</v>
      </c>
      <c r="N24" s="25" t="s">
        <v>44</v>
      </c>
      <c r="O24" s="25" t="s">
        <v>44</v>
      </c>
      <c r="P24" s="25" t="s">
        <v>44</v>
      </c>
      <c r="Q24" s="25" t="s">
        <v>44</v>
      </c>
      <c r="R24" s="25" t="s">
        <v>44</v>
      </c>
      <c r="S24" s="25" t="s">
        <v>44</v>
      </c>
      <c r="T24" s="25">
        <v>166000</v>
      </c>
      <c r="U24" s="25" t="s">
        <v>44</v>
      </c>
      <c r="V24" s="25" t="s">
        <v>44</v>
      </c>
      <c r="W24" s="25" t="s">
        <v>44</v>
      </c>
      <c r="X24" s="25" t="s">
        <v>44</v>
      </c>
      <c r="Y24" s="25" t="s">
        <v>44</v>
      </c>
      <c r="Z24" s="25" t="s">
        <v>44</v>
      </c>
      <c r="AA24" s="25" t="s">
        <v>44</v>
      </c>
      <c r="AB24" s="25" t="s">
        <v>44</v>
      </c>
      <c r="AC24" s="25" t="s">
        <v>44</v>
      </c>
      <c r="AD24" s="25" t="s">
        <v>44</v>
      </c>
      <c r="AE24" s="25" t="s">
        <v>44</v>
      </c>
      <c r="AF24" s="25" t="s">
        <v>44</v>
      </c>
      <c r="AG24" s="25" t="s">
        <v>44</v>
      </c>
      <c r="AH24" s="25" t="s">
        <v>44</v>
      </c>
      <c r="AI24" s="25" t="s">
        <v>44</v>
      </c>
      <c r="AJ24" s="25" t="s">
        <v>44</v>
      </c>
      <c r="AK24" s="25" t="s">
        <v>44</v>
      </c>
      <c r="AL24" s="25" t="s">
        <v>44</v>
      </c>
      <c r="AM24" s="25" t="s">
        <v>44</v>
      </c>
      <c r="AN24" s="23">
        <v>132300</v>
      </c>
      <c r="AO24" s="23">
        <v>229666</v>
      </c>
      <c r="AP24" s="23"/>
      <c r="AQ24" s="23">
        <f t="shared" si="12"/>
        <v>156642</v>
      </c>
      <c r="AR24" s="23"/>
      <c r="AS24" s="23">
        <f t="shared" si="13"/>
        <v>156642</v>
      </c>
      <c r="AT24" s="25" t="s">
        <v>44</v>
      </c>
      <c r="AU24" s="25" t="s">
        <v>44</v>
      </c>
      <c r="AV24" s="25" t="s">
        <v>44</v>
      </c>
      <c r="AW24" s="25" t="s">
        <v>44</v>
      </c>
      <c r="AX24" s="25" t="s">
        <v>44</v>
      </c>
      <c r="AY24" s="25" t="s">
        <v>44</v>
      </c>
    </row>
    <row r="25" spans="2:51" s="24" customFormat="1">
      <c r="B25" s="21">
        <v>21</v>
      </c>
      <c r="C25" s="22" t="s">
        <v>61</v>
      </c>
      <c r="D25" s="23">
        <v>132300</v>
      </c>
      <c r="E25" s="23">
        <v>195770</v>
      </c>
      <c r="F25" s="23"/>
      <c r="G25" s="23">
        <f t="shared" si="0"/>
        <v>148168</v>
      </c>
      <c r="H25" s="23">
        <v>175400</v>
      </c>
      <c r="I25" s="23">
        <f t="shared" si="1"/>
        <v>161784</v>
      </c>
      <c r="J25" s="25" t="s">
        <v>44</v>
      </c>
      <c r="K25" s="25" t="s">
        <v>44</v>
      </c>
      <c r="L25" s="25" t="s">
        <v>44</v>
      </c>
      <c r="M25" s="25" t="s">
        <v>44</v>
      </c>
      <c r="N25" s="25" t="s">
        <v>44</v>
      </c>
      <c r="O25" s="25" t="s">
        <v>44</v>
      </c>
      <c r="P25" s="25" t="s">
        <v>44</v>
      </c>
      <c r="Q25" s="25" t="s">
        <v>44</v>
      </c>
      <c r="R25" s="25" t="s">
        <v>44</v>
      </c>
      <c r="S25" s="25" t="s">
        <v>44</v>
      </c>
      <c r="T25" s="25">
        <v>158400</v>
      </c>
      <c r="U25" s="25" t="s">
        <v>44</v>
      </c>
      <c r="V25" s="25" t="s">
        <v>44</v>
      </c>
      <c r="W25" s="25" t="s">
        <v>44</v>
      </c>
      <c r="X25" s="25" t="s">
        <v>44</v>
      </c>
      <c r="Y25" s="25" t="s">
        <v>44</v>
      </c>
      <c r="Z25" s="25" t="s">
        <v>44</v>
      </c>
      <c r="AA25" s="25" t="s">
        <v>44</v>
      </c>
      <c r="AB25" s="25" t="s">
        <v>44</v>
      </c>
      <c r="AC25" s="25" t="s">
        <v>44</v>
      </c>
      <c r="AD25" s="25" t="s">
        <v>44</v>
      </c>
      <c r="AE25" s="25" t="s">
        <v>44</v>
      </c>
      <c r="AF25" s="25" t="s">
        <v>44</v>
      </c>
      <c r="AG25" s="25" t="s">
        <v>44</v>
      </c>
      <c r="AH25" s="25" t="s">
        <v>44</v>
      </c>
      <c r="AI25" s="25" t="s">
        <v>44</v>
      </c>
      <c r="AJ25" s="25" t="s">
        <v>44</v>
      </c>
      <c r="AK25" s="25" t="s">
        <v>44</v>
      </c>
      <c r="AL25" s="25" t="s">
        <v>44</v>
      </c>
      <c r="AM25" s="25" t="s">
        <v>44</v>
      </c>
      <c r="AN25" s="23">
        <v>132300</v>
      </c>
      <c r="AO25" s="23">
        <v>195770</v>
      </c>
      <c r="AP25" s="23"/>
      <c r="AQ25" s="23">
        <f t="shared" si="12"/>
        <v>148168</v>
      </c>
      <c r="AR25" s="23"/>
      <c r="AS25" s="23">
        <f t="shared" si="13"/>
        <v>148168</v>
      </c>
      <c r="AT25" s="25" t="s">
        <v>44</v>
      </c>
      <c r="AU25" s="25" t="s">
        <v>44</v>
      </c>
      <c r="AV25" s="25" t="s">
        <v>44</v>
      </c>
      <c r="AW25" s="25" t="s">
        <v>44</v>
      </c>
      <c r="AX25" s="25" t="s">
        <v>44</v>
      </c>
      <c r="AY25" s="25" t="s">
        <v>44</v>
      </c>
    </row>
    <row r="26" spans="2:51" s="24" customFormat="1">
      <c r="B26" s="21">
        <v>22</v>
      </c>
      <c r="C26" s="22" t="s">
        <v>62</v>
      </c>
      <c r="D26" s="23">
        <v>171200</v>
      </c>
      <c r="E26" s="23">
        <v>199350</v>
      </c>
      <c r="F26" s="23"/>
      <c r="G26" s="23">
        <f t="shared" si="0"/>
        <v>178238</v>
      </c>
      <c r="H26" s="23">
        <v>177600</v>
      </c>
      <c r="I26" s="23">
        <f t="shared" si="1"/>
        <v>177919</v>
      </c>
      <c r="J26" s="25" t="s">
        <v>44</v>
      </c>
      <c r="K26" s="25" t="s">
        <v>44</v>
      </c>
      <c r="L26" s="25" t="s">
        <v>44</v>
      </c>
      <c r="M26" s="25" t="s">
        <v>44</v>
      </c>
      <c r="N26" s="25" t="s">
        <v>44</v>
      </c>
      <c r="O26" s="25" t="s">
        <v>44</v>
      </c>
      <c r="P26" s="25" t="s">
        <v>44</v>
      </c>
      <c r="Q26" s="25" t="s">
        <v>44</v>
      </c>
      <c r="R26" s="25" t="s">
        <v>44</v>
      </c>
      <c r="S26" s="25" t="s">
        <v>44</v>
      </c>
      <c r="T26" s="25">
        <v>159000</v>
      </c>
      <c r="U26" s="25" t="s">
        <v>44</v>
      </c>
      <c r="V26" s="25" t="s">
        <v>44</v>
      </c>
      <c r="W26" s="25" t="s">
        <v>44</v>
      </c>
      <c r="X26" s="25" t="s">
        <v>44</v>
      </c>
      <c r="Y26" s="25" t="s">
        <v>44</v>
      </c>
      <c r="Z26" s="25" t="s">
        <v>44</v>
      </c>
      <c r="AA26" s="25" t="s">
        <v>44</v>
      </c>
      <c r="AB26" s="25" t="s">
        <v>44</v>
      </c>
      <c r="AC26" s="25" t="s">
        <v>44</v>
      </c>
      <c r="AD26" s="25" t="s">
        <v>44</v>
      </c>
      <c r="AE26" s="25" t="s">
        <v>44</v>
      </c>
      <c r="AF26" s="25" t="s">
        <v>44</v>
      </c>
      <c r="AG26" s="25" t="s">
        <v>44</v>
      </c>
      <c r="AH26" s="25" t="s">
        <v>44</v>
      </c>
      <c r="AI26" s="25" t="s">
        <v>44</v>
      </c>
      <c r="AJ26" s="25" t="s">
        <v>44</v>
      </c>
      <c r="AK26" s="25" t="s">
        <v>44</v>
      </c>
      <c r="AL26" s="25" t="s">
        <v>44</v>
      </c>
      <c r="AM26" s="25" t="s">
        <v>44</v>
      </c>
      <c r="AN26" s="23">
        <v>171200</v>
      </c>
      <c r="AO26" s="23">
        <v>199350</v>
      </c>
      <c r="AP26" s="23"/>
      <c r="AQ26" s="23">
        <f t="shared" si="12"/>
        <v>178238</v>
      </c>
      <c r="AR26" s="23"/>
      <c r="AS26" s="23">
        <f t="shared" si="13"/>
        <v>178238</v>
      </c>
      <c r="AT26" s="25" t="s">
        <v>44</v>
      </c>
      <c r="AU26" s="25" t="s">
        <v>44</v>
      </c>
      <c r="AV26" s="25" t="s">
        <v>44</v>
      </c>
      <c r="AW26" s="25" t="s">
        <v>44</v>
      </c>
      <c r="AX26" s="25" t="s">
        <v>44</v>
      </c>
      <c r="AY26" s="25" t="s">
        <v>44</v>
      </c>
    </row>
    <row r="27" spans="2:51" s="24" customFormat="1">
      <c r="B27" s="21">
        <v>23</v>
      </c>
      <c r="C27" s="22" t="s">
        <v>63</v>
      </c>
      <c r="D27" s="23">
        <v>147900</v>
      </c>
      <c r="E27" s="23">
        <v>200816</v>
      </c>
      <c r="F27" s="23"/>
      <c r="G27" s="23">
        <f t="shared" si="0"/>
        <v>161129</v>
      </c>
      <c r="H27" s="23">
        <v>174800</v>
      </c>
      <c r="I27" s="23">
        <f t="shared" si="1"/>
        <v>167965</v>
      </c>
      <c r="J27" s="25" t="s">
        <v>44</v>
      </c>
      <c r="K27" s="25" t="s">
        <v>44</v>
      </c>
      <c r="L27" s="25" t="s">
        <v>44</v>
      </c>
      <c r="M27" s="25" t="s">
        <v>44</v>
      </c>
      <c r="N27" s="25" t="s">
        <v>44</v>
      </c>
      <c r="O27" s="25" t="s">
        <v>44</v>
      </c>
      <c r="P27" s="25" t="s">
        <v>44</v>
      </c>
      <c r="Q27" s="25" t="s">
        <v>44</v>
      </c>
      <c r="R27" s="25" t="s">
        <v>44</v>
      </c>
      <c r="S27" s="25" t="s">
        <v>44</v>
      </c>
      <c r="T27" s="25">
        <v>157400</v>
      </c>
      <c r="U27" s="25" t="s">
        <v>44</v>
      </c>
      <c r="V27" s="25" t="s">
        <v>44</v>
      </c>
      <c r="W27" s="25" t="s">
        <v>44</v>
      </c>
      <c r="X27" s="25" t="s">
        <v>44</v>
      </c>
      <c r="Y27" s="25" t="s">
        <v>44</v>
      </c>
      <c r="Z27" s="25" t="s">
        <v>44</v>
      </c>
      <c r="AA27" s="25" t="s">
        <v>44</v>
      </c>
      <c r="AB27" s="25" t="s">
        <v>44</v>
      </c>
      <c r="AC27" s="25" t="s">
        <v>44</v>
      </c>
      <c r="AD27" s="25" t="s">
        <v>44</v>
      </c>
      <c r="AE27" s="25" t="s">
        <v>44</v>
      </c>
      <c r="AF27" s="25" t="s">
        <v>44</v>
      </c>
      <c r="AG27" s="25" t="s">
        <v>44</v>
      </c>
      <c r="AH27" s="25" t="s">
        <v>44</v>
      </c>
      <c r="AI27" s="25" t="s">
        <v>44</v>
      </c>
      <c r="AJ27" s="25" t="s">
        <v>44</v>
      </c>
      <c r="AK27" s="25" t="s">
        <v>44</v>
      </c>
      <c r="AL27" s="25" t="s">
        <v>44</v>
      </c>
      <c r="AM27" s="25" t="s">
        <v>44</v>
      </c>
      <c r="AN27" s="23">
        <v>147900</v>
      </c>
      <c r="AO27" s="23">
        <v>200816</v>
      </c>
      <c r="AP27" s="23"/>
      <c r="AQ27" s="23">
        <f t="shared" si="12"/>
        <v>161129</v>
      </c>
      <c r="AR27" s="23"/>
      <c r="AS27" s="23">
        <f t="shared" si="13"/>
        <v>161129</v>
      </c>
      <c r="AT27" s="25" t="s">
        <v>44</v>
      </c>
      <c r="AU27" s="25" t="s">
        <v>44</v>
      </c>
      <c r="AV27" s="25" t="s">
        <v>44</v>
      </c>
      <c r="AW27" s="25" t="s">
        <v>44</v>
      </c>
      <c r="AX27" s="25" t="s">
        <v>44</v>
      </c>
      <c r="AY27" s="25" t="s">
        <v>44</v>
      </c>
    </row>
    <row r="28" spans="2:51" s="24" customFormat="1" ht="38.25">
      <c r="B28" s="21">
        <v>24</v>
      </c>
      <c r="C28" s="22" t="s">
        <v>64</v>
      </c>
      <c r="D28" s="23">
        <v>295700</v>
      </c>
      <c r="E28" s="23">
        <v>320000</v>
      </c>
      <c r="F28" s="23"/>
      <c r="G28" s="23">
        <f t="shared" si="0"/>
        <v>301775</v>
      </c>
      <c r="H28" s="23">
        <v>134200</v>
      </c>
      <c r="I28" s="23">
        <f t="shared" si="1"/>
        <v>217988</v>
      </c>
      <c r="J28" s="25" t="s">
        <v>44</v>
      </c>
      <c r="K28" s="25" t="s">
        <v>44</v>
      </c>
      <c r="L28" s="25" t="s">
        <v>44</v>
      </c>
      <c r="M28" s="25" t="s">
        <v>44</v>
      </c>
      <c r="N28" s="25" t="s">
        <v>44</v>
      </c>
      <c r="O28" s="25" t="s">
        <v>44</v>
      </c>
      <c r="P28" s="25" t="s">
        <v>44</v>
      </c>
      <c r="Q28" s="25" t="s">
        <v>44</v>
      </c>
      <c r="R28" s="25" t="s">
        <v>44</v>
      </c>
      <c r="S28" s="25" t="s">
        <v>44</v>
      </c>
      <c r="T28" s="25">
        <v>132800</v>
      </c>
      <c r="U28" s="25" t="s">
        <v>44</v>
      </c>
      <c r="V28" s="25" t="s">
        <v>44</v>
      </c>
      <c r="W28" s="25" t="s">
        <v>44</v>
      </c>
      <c r="X28" s="25" t="s">
        <v>44</v>
      </c>
      <c r="Y28" s="25" t="s">
        <v>44</v>
      </c>
      <c r="Z28" s="25" t="s">
        <v>44</v>
      </c>
      <c r="AA28" s="25" t="s">
        <v>44</v>
      </c>
      <c r="AB28" s="25" t="s">
        <v>44</v>
      </c>
      <c r="AC28" s="25" t="s">
        <v>44</v>
      </c>
      <c r="AD28" s="25" t="s">
        <v>44</v>
      </c>
      <c r="AE28" s="25" t="s">
        <v>44</v>
      </c>
      <c r="AF28" s="25" t="s">
        <v>44</v>
      </c>
      <c r="AG28" s="25" t="s">
        <v>44</v>
      </c>
      <c r="AH28" s="25" t="s">
        <v>44</v>
      </c>
      <c r="AI28" s="25" t="s">
        <v>44</v>
      </c>
      <c r="AJ28" s="25" t="s">
        <v>44</v>
      </c>
      <c r="AK28" s="25" t="s">
        <v>44</v>
      </c>
      <c r="AL28" s="25" t="s">
        <v>44</v>
      </c>
      <c r="AM28" s="25" t="s">
        <v>44</v>
      </c>
      <c r="AN28" s="23">
        <v>295700</v>
      </c>
      <c r="AO28" s="23">
        <v>320000</v>
      </c>
      <c r="AP28" s="23"/>
      <c r="AQ28" s="23">
        <f t="shared" si="12"/>
        <v>301775</v>
      </c>
      <c r="AR28" s="23"/>
      <c r="AS28" s="23">
        <f t="shared" si="13"/>
        <v>301775</v>
      </c>
      <c r="AT28" s="25" t="s">
        <v>44</v>
      </c>
      <c r="AU28" s="25" t="s">
        <v>44</v>
      </c>
      <c r="AV28" s="25" t="s">
        <v>44</v>
      </c>
      <c r="AW28" s="25" t="s">
        <v>44</v>
      </c>
      <c r="AX28" s="25" t="s">
        <v>44</v>
      </c>
      <c r="AY28" s="25" t="s">
        <v>44</v>
      </c>
    </row>
    <row r="29" spans="2:51" s="24" customFormat="1" ht="38.25">
      <c r="B29" s="21">
        <v>25</v>
      </c>
      <c r="C29" s="22" t="s">
        <v>65</v>
      </c>
      <c r="D29" s="23">
        <v>256800</v>
      </c>
      <c r="E29" s="23">
        <v>430000</v>
      </c>
      <c r="F29" s="23"/>
      <c r="G29" s="23">
        <f t="shared" si="0"/>
        <v>300100</v>
      </c>
      <c r="H29" s="23">
        <v>199900</v>
      </c>
      <c r="I29" s="23">
        <f t="shared" si="1"/>
        <v>250000</v>
      </c>
      <c r="J29" s="25" t="s">
        <v>44</v>
      </c>
      <c r="K29" s="25" t="s">
        <v>44</v>
      </c>
      <c r="L29" s="25" t="s">
        <v>44</v>
      </c>
      <c r="M29" s="25" t="s">
        <v>44</v>
      </c>
      <c r="N29" s="25" t="s">
        <v>44</v>
      </c>
      <c r="O29" s="25" t="s">
        <v>44</v>
      </c>
      <c r="P29" s="25" t="s">
        <v>44</v>
      </c>
      <c r="Q29" s="25" t="s">
        <v>44</v>
      </c>
      <c r="R29" s="25" t="s">
        <v>44</v>
      </c>
      <c r="S29" s="25" t="s">
        <v>44</v>
      </c>
      <c r="T29" s="25">
        <v>199900</v>
      </c>
      <c r="U29" s="25" t="s">
        <v>44</v>
      </c>
      <c r="V29" s="25" t="s">
        <v>44</v>
      </c>
      <c r="W29" s="25" t="s">
        <v>44</v>
      </c>
      <c r="X29" s="25" t="s">
        <v>44</v>
      </c>
      <c r="Y29" s="25" t="s">
        <v>44</v>
      </c>
      <c r="Z29" s="25" t="s">
        <v>44</v>
      </c>
      <c r="AA29" s="25" t="s">
        <v>44</v>
      </c>
      <c r="AB29" s="25" t="s">
        <v>44</v>
      </c>
      <c r="AC29" s="25" t="s">
        <v>44</v>
      </c>
      <c r="AD29" s="25" t="s">
        <v>44</v>
      </c>
      <c r="AE29" s="25" t="s">
        <v>44</v>
      </c>
      <c r="AF29" s="25" t="s">
        <v>44</v>
      </c>
      <c r="AG29" s="25" t="s">
        <v>44</v>
      </c>
      <c r="AH29" s="25" t="s">
        <v>44</v>
      </c>
      <c r="AI29" s="25" t="s">
        <v>44</v>
      </c>
      <c r="AJ29" s="25" t="s">
        <v>44</v>
      </c>
      <c r="AK29" s="25" t="s">
        <v>44</v>
      </c>
      <c r="AL29" s="25" t="s">
        <v>44</v>
      </c>
      <c r="AM29" s="25" t="s">
        <v>44</v>
      </c>
      <c r="AN29" s="23">
        <v>256800</v>
      </c>
      <c r="AO29" s="23">
        <v>430000</v>
      </c>
      <c r="AP29" s="23"/>
      <c r="AQ29" s="23">
        <f t="shared" si="12"/>
        <v>300100</v>
      </c>
      <c r="AR29" s="23"/>
      <c r="AS29" s="23">
        <f t="shared" si="13"/>
        <v>300100</v>
      </c>
      <c r="AT29" s="25" t="s">
        <v>44</v>
      </c>
      <c r="AU29" s="25" t="s">
        <v>44</v>
      </c>
      <c r="AV29" s="25" t="s">
        <v>44</v>
      </c>
      <c r="AW29" s="25" t="s">
        <v>44</v>
      </c>
      <c r="AX29" s="25" t="s">
        <v>44</v>
      </c>
      <c r="AY29" s="25" t="s">
        <v>44</v>
      </c>
    </row>
    <row r="30" spans="2:51" s="24" customFormat="1" ht="38.25">
      <c r="B30" s="21">
        <v>26</v>
      </c>
      <c r="C30" s="22" t="s">
        <v>66</v>
      </c>
      <c r="D30" s="23">
        <v>435800</v>
      </c>
      <c r="E30" s="23">
        <v>730000</v>
      </c>
      <c r="F30" s="23"/>
      <c r="G30" s="23">
        <f t="shared" si="0"/>
        <v>509350</v>
      </c>
      <c r="H30" s="23">
        <v>232800</v>
      </c>
      <c r="I30" s="23">
        <f t="shared" si="1"/>
        <v>371075</v>
      </c>
      <c r="J30" s="25" t="s">
        <v>44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>
        <v>230800</v>
      </c>
      <c r="U30" s="25" t="s">
        <v>44</v>
      </c>
      <c r="V30" s="25" t="s">
        <v>44</v>
      </c>
      <c r="W30" s="25" t="s">
        <v>44</v>
      </c>
      <c r="X30" s="25" t="s">
        <v>44</v>
      </c>
      <c r="Y30" s="25" t="s">
        <v>44</v>
      </c>
      <c r="Z30" s="25" t="s">
        <v>44</v>
      </c>
      <c r="AA30" s="25" t="s">
        <v>44</v>
      </c>
      <c r="AB30" s="25" t="s">
        <v>44</v>
      </c>
      <c r="AC30" s="25" t="s">
        <v>44</v>
      </c>
      <c r="AD30" s="25" t="s">
        <v>44</v>
      </c>
      <c r="AE30" s="25" t="s">
        <v>44</v>
      </c>
      <c r="AF30" s="25" t="s">
        <v>44</v>
      </c>
      <c r="AG30" s="25" t="s">
        <v>44</v>
      </c>
      <c r="AH30" s="25" t="s">
        <v>44</v>
      </c>
      <c r="AI30" s="25" t="s">
        <v>44</v>
      </c>
      <c r="AJ30" s="25" t="s">
        <v>44</v>
      </c>
      <c r="AK30" s="25" t="s">
        <v>44</v>
      </c>
      <c r="AL30" s="25" t="s">
        <v>44</v>
      </c>
      <c r="AM30" s="25" t="s">
        <v>44</v>
      </c>
      <c r="AN30" s="23">
        <v>435800</v>
      </c>
      <c r="AO30" s="23">
        <v>730000</v>
      </c>
      <c r="AP30" s="23"/>
      <c r="AQ30" s="23">
        <f t="shared" si="12"/>
        <v>509350</v>
      </c>
      <c r="AR30" s="23"/>
      <c r="AS30" s="23">
        <f t="shared" si="13"/>
        <v>509350</v>
      </c>
      <c r="AT30" s="25" t="s">
        <v>44</v>
      </c>
      <c r="AU30" s="25" t="s">
        <v>44</v>
      </c>
      <c r="AV30" s="25" t="s">
        <v>44</v>
      </c>
      <c r="AW30" s="25" t="s">
        <v>44</v>
      </c>
      <c r="AX30" s="25" t="s">
        <v>44</v>
      </c>
      <c r="AY30" s="25" t="s">
        <v>44</v>
      </c>
    </row>
    <row r="31" spans="2:51" s="24" customFormat="1">
      <c r="B31" s="21">
        <v>27</v>
      </c>
      <c r="C31" s="22" t="s">
        <v>67</v>
      </c>
      <c r="D31" s="23">
        <v>147900</v>
      </c>
      <c r="E31" s="23">
        <v>250000</v>
      </c>
      <c r="F31" s="23"/>
      <c r="G31" s="23">
        <f t="shared" si="0"/>
        <v>173425</v>
      </c>
      <c r="H31" s="23"/>
      <c r="I31" s="23">
        <f t="shared" si="1"/>
        <v>173425</v>
      </c>
      <c r="J31" s="25" t="s">
        <v>44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  <c r="W31" s="25" t="s">
        <v>44</v>
      </c>
      <c r="X31" s="25" t="s">
        <v>44</v>
      </c>
      <c r="Y31" s="25" t="s">
        <v>44</v>
      </c>
      <c r="Z31" s="25" t="s">
        <v>44</v>
      </c>
      <c r="AA31" s="25" t="s">
        <v>44</v>
      </c>
      <c r="AB31" s="25" t="s">
        <v>44</v>
      </c>
      <c r="AC31" s="25" t="s">
        <v>44</v>
      </c>
      <c r="AD31" s="25" t="s">
        <v>44</v>
      </c>
      <c r="AE31" s="25" t="s">
        <v>44</v>
      </c>
      <c r="AF31" s="25" t="s">
        <v>44</v>
      </c>
      <c r="AG31" s="25" t="s">
        <v>44</v>
      </c>
      <c r="AH31" s="25" t="s">
        <v>44</v>
      </c>
      <c r="AI31" s="25" t="s">
        <v>44</v>
      </c>
      <c r="AJ31" s="25" t="s">
        <v>44</v>
      </c>
      <c r="AK31" s="25" t="s">
        <v>44</v>
      </c>
      <c r="AL31" s="25" t="s">
        <v>44</v>
      </c>
      <c r="AM31" s="25" t="s">
        <v>44</v>
      </c>
      <c r="AN31" s="23">
        <v>147900</v>
      </c>
      <c r="AO31" s="23">
        <v>250000</v>
      </c>
      <c r="AP31" s="23"/>
      <c r="AQ31" s="23">
        <f t="shared" si="12"/>
        <v>173425</v>
      </c>
      <c r="AR31" s="23"/>
      <c r="AS31" s="23">
        <f t="shared" si="13"/>
        <v>173425</v>
      </c>
      <c r="AT31" s="25" t="s">
        <v>44</v>
      </c>
      <c r="AU31" s="25" t="s">
        <v>44</v>
      </c>
      <c r="AV31" s="25" t="s">
        <v>44</v>
      </c>
      <c r="AW31" s="25" t="s">
        <v>44</v>
      </c>
      <c r="AX31" s="25" t="s">
        <v>44</v>
      </c>
      <c r="AY31" s="25" t="s">
        <v>44</v>
      </c>
    </row>
    <row r="32" spans="2:51" s="26" customFormat="1">
      <c r="B32" s="51"/>
      <c r="C32" s="52" t="s">
        <v>28</v>
      </c>
      <c r="D32" s="53">
        <f t="shared" ref="D32:AY32" si="40">SUM(D5:D31)</f>
        <v>11829600</v>
      </c>
      <c r="E32" s="53">
        <f t="shared" si="40"/>
        <v>12365076</v>
      </c>
      <c r="F32" s="53">
        <f t="shared" si="40"/>
        <v>0</v>
      </c>
      <c r="G32" s="53">
        <f t="shared" si="40"/>
        <v>11283748</v>
      </c>
      <c r="H32" s="53">
        <f t="shared" si="40"/>
        <v>8829700</v>
      </c>
      <c r="I32" s="53">
        <f t="shared" si="40"/>
        <v>10143439</v>
      </c>
      <c r="J32" s="53">
        <f t="shared" si="40"/>
        <v>6661700</v>
      </c>
      <c r="K32" s="53">
        <f t="shared" si="40"/>
        <v>4967946</v>
      </c>
      <c r="L32" s="53">
        <f t="shared" si="40"/>
        <v>0</v>
      </c>
      <c r="M32" s="53">
        <f t="shared" si="40"/>
        <v>5359764</v>
      </c>
      <c r="N32" s="53">
        <f t="shared" si="40"/>
        <v>4740700</v>
      </c>
      <c r="O32" s="53">
        <f t="shared" si="40"/>
        <v>4941086</v>
      </c>
      <c r="P32" s="53">
        <f t="shared" si="40"/>
        <v>4163700</v>
      </c>
      <c r="Q32" s="53">
        <f t="shared" si="40"/>
        <v>4967946</v>
      </c>
      <c r="R32" s="53">
        <f t="shared" si="40"/>
        <v>0</v>
      </c>
      <c r="S32" s="53">
        <f t="shared" si="40"/>
        <v>4218984</v>
      </c>
      <c r="T32" s="53">
        <f t="shared" si="40"/>
        <v>8301000</v>
      </c>
      <c r="U32" s="53">
        <f t="shared" si="40"/>
        <v>3830345</v>
      </c>
      <c r="V32" s="53">
        <f t="shared" si="40"/>
        <v>4663100</v>
      </c>
      <c r="W32" s="53">
        <f t="shared" si="40"/>
        <v>4967946</v>
      </c>
      <c r="X32" s="53">
        <f t="shared" si="40"/>
        <v>0</v>
      </c>
      <c r="Y32" s="53">
        <f t="shared" si="40"/>
        <v>4489234</v>
      </c>
      <c r="Z32" s="53">
        <f t="shared" si="40"/>
        <v>4663500</v>
      </c>
      <c r="AA32" s="53">
        <f t="shared" si="40"/>
        <v>4470569</v>
      </c>
      <c r="AB32" s="53">
        <f t="shared" si="40"/>
        <v>5412700</v>
      </c>
      <c r="AC32" s="53">
        <f t="shared" si="40"/>
        <v>4967946</v>
      </c>
      <c r="AD32" s="53">
        <f t="shared" si="40"/>
        <v>0</v>
      </c>
      <c r="AE32" s="53">
        <f t="shared" si="40"/>
        <v>4865783</v>
      </c>
      <c r="AF32" s="53">
        <f t="shared" si="40"/>
        <v>3933200</v>
      </c>
      <c r="AG32" s="53">
        <f t="shared" si="40"/>
        <v>4310595</v>
      </c>
      <c r="AH32" s="53">
        <f t="shared" si="40"/>
        <v>5620900</v>
      </c>
      <c r="AI32" s="53">
        <f t="shared" si="40"/>
        <v>4967946</v>
      </c>
      <c r="AJ32" s="53">
        <f t="shared" si="40"/>
        <v>0</v>
      </c>
      <c r="AK32" s="53">
        <f t="shared" si="40"/>
        <v>4962583</v>
      </c>
      <c r="AL32" s="53">
        <f t="shared" si="40"/>
        <v>3884600</v>
      </c>
      <c r="AM32" s="53">
        <f t="shared" si="40"/>
        <v>4335595</v>
      </c>
      <c r="AN32" s="53">
        <f t="shared" si="40"/>
        <v>11829600</v>
      </c>
      <c r="AO32" s="53">
        <f t="shared" si="40"/>
        <v>12365076</v>
      </c>
      <c r="AP32" s="53">
        <f t="shared" si="40"/>
        <v>0</v>
      </c>
      <c r="AQ32" s="53">
        <f t="shared" si="40"/>
        <v>11283748</v>
      </c>
      <c r="AR32" s="53">
        <f t="shared" si="40"/>
        <v>0</v>
      </c>
      <c r="AS32" s="53">
        <f t="shared" si="40"/>
        <v>11283748</v>
      </c>
      <c r="AT32" s="53">
        <f t="shared" si="40"/>
        <v>5745800</v>
      </c>
      <c r="AU32" s="53">
        <f t="shared" si="40"/>
        <v>4967946</v>
      </c>
      <c r="AV32" s="53">
        <f t="shared" si="40"/>
        <v>0</v>
      </c>
      <c r="AW32" s="53">
        <f t="shared" si="40"/>
        <v>5020658</v>
      </c>
      <c r="AX32" s="53">
        <f t="shared" si="40"/>
        <v>3919500</v>
      </c>
      <c r="AY32" s="53">
        <f t="shared" si="40"/>
        <v>4381232</v>
      </c>
    </row>
    <row r="34" spans="3:46" ht="15.75">
      <c r="C34" s="54" t="s">
        <v>28</v>
      </c>
      <c r="D34" s="55">
        <f t="shared" ref="D34:G34" si="41">+D32+J32+P32+V32+AB32+AH32+AN32+AT32</f>
        <v>55927100</v>
      </c>
      <c r="E34" s="55">
        <f t="shared" si="41"/>
        <v>54537828</v>
      </c>
      <c r="F34" s="55">
        <f t="shared" si="41"/>
        <v>0</v>
      </c>
      <c r="G34" s="55">
        <f t="shared" si="41"/>
        <v>51484502</v>
      </c>
      <c r="H34" s="55">
        <f>+H32+N32+T32+Z32+AF32+AL32+AR32+AX32</f>
        <v>38272200</v>
      </c>
      <c r="I34" s="56">
        <f>+I32+O32+U32+AA32+AG32+AM32+AS32+AY32</f>
        <v>47696609</v>
      </c>
    </row>
    <row r="35" spans="3:46"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</row>
  </sheetData>
  <sheetProtection algorithmName="SHA-512" hashValue="+7ACKL123C4eH2BnvzHT0fvT5SudpGCVo4WgcBftyQQuU93ORqNmsYVlEYyRBIw5PUyg+rQPGqfIoeuaYy/n9w==" saltValue="Q5xc5BD2/x0pQgdDp8Q2+A==" spinCount="100000" sheet="1" formatCells="0" formatColumns="0" formatRows="0" insertColumns="0" insertRows="0" insertHyperlinks="0" deleteColumns="0" deleteRows="0" sort="0" autoFilter="0" pivotTables="0"/>
  <autoFilter ref="B4:BX32" xr:uid="{00000000-0009-0000-0000-000001000000}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W100"/>
  <sheetViews>
    <sheetView zoomScaleNormal="100" workbookViewId="0">
      <selection activeCell="D21" sqref="D21"/>
    </sheetView>
  </sheetViews>
  <sheetFormatPr baseColWidth="10" defaultColWidth="11" defaultRowHeight="12.75"/>
  <cols>
    <col min="1" max="1" width="11" style="27"/>
    <col min="2" max="2" width="5.85546875" style="27" customWidth="1"/>
    <col min="3" max="3" width="46.28515625" style="58" customWidth="1"/>
    <col min="4" max="4" width="12.5703125" style="27" customWidth="1"/>
    <col min="5" max="5" width="13.42578125" style="27" customWidth="1"/>
    <col min="6" max="6" width="13.28515625" style="27" bestFit="1" customWidth="1"/>
    <col min="7" max="8" width="11" style="27" hidden="1" customWidth="1"/>
    <col min="9" max="11" width="13.28515625" style="27" hidden="1" customWidth="1"/>
    <col min="12" max="12" width="11" style="27" hidden="1" customWidth="1"/>
    <col min="13" max="13" width="13.140625" style="27" hidden="1" customWidth="1"/>
    <col min="14" max="14" width="13.28515625" style="27" bestFit="1" customWidth="1"/>
    <col min="15" max="15" width="0" style="27" hidden="1" customWidth="1"/>
    <col min="16" max="18" width="13.28515625" style="27" hidden="1" customWidth="1"/>
    <col min="19" max="19" width="0" style="27" hidden="1" customWidth="1"/>
    <col min="20" max="20" width="18" style="27" bestFit="1" customWidth="1"/>
    <col min="21" max="16384" width="11" style="27"/>
  </cols>
  <sheetData>
    <row r="2" spans="1:75">
      <c r="B2" s="74" t="s">
        <v>1</v>
      </c>
      <c r="C2" s="74"/>
      <c r="D2" s="74"/>
    </row>
    <row r="3" spans="1:75" ht="51">
      <c r="B3" s="85" t="s">
        <v>68</v>
      </c>
      <c r="C3" s="85"/>
      <c r="D3" s="85"/>
      <c r="E3" s="29" t="s">
        <v>3</v>
      </c>
      <c r="F3" s="29" t="s">
        <v>4</v>
      </c>
      <c r="G3" s="29" t="s">
        <v>5</v>
      </c>
      <c r="H3" s="7"/>
      <c r="I3" s="30" t="s">
        <v>6</v>
      </c>
      <c r="J3" s="30" t="s">
        <v>7</v>
      </c>
      <c r="K3" s="30" t="s">
        <v>8</v>
      </c>
      <c r="L3" s="7"/>
      <c r="M3" s="29" t="s">
        <v>9</v>
      </c>
      <c r="N3" s="29" t="s">
        <v>10</v>
      </c>
      <c r="O3" s="7"/>
      <c r="P3" s="30" t="s">
        <v>6</v>
      </c>
      <c r="Q3" s="30" t="s">
        <v>7</v>
      </c>
      <c r="R3" s="30" t="s">
        <v>8</v>
      </c>
      <c r="S3" s="7"/>
      <c r="T3" s="31" t="s">
        <v>11</v>
      </c>
    </row>
    <row r="4" spans="1:75" ht="51">
      <c r="B4" s="10" t="s">
        <v>12</v>
      </c>
      <c r="C4" s="10" t="s">
        <v>13</v>
      </c>
      <c r="D4" s="10" t="s">
        <v>69</v>
      </c>
      <c r="E4" s="32" t="s">
        <v>70</v>
      </c>
      <c r="F4" s="32" t="s">
        <v>70</v>
      </c>
      <c r="G4" s="32" t="s">
        <v>70</v>
      </c>
      <c r="H4" s="7"/>
      <c r="I4" s="32" t="s">
        <v>70</v>
      </c>
      <c r="J4" s="32" t="s">
        <v>70</v>
      </c>
      <c r="K4" s="32" t="s">
        <v>70</v>
      </c>
      <c r="L4" s="7"/>
      <c r="M4" s="32" t="s">
        <v>70</v>
      </c>
      <c r="N4" s="32" t="s">
        <v>70</v>
      </c>
      <c r="O4" s="7"/>
      <c r="P4" s="32" t="s">
        <v>70</v>
      </c>
      <c r="Q4" s="32" t="s">
        <v>70</v>
      </c>
      <c r="R4" s="32" t="s">
        <v>70</v>
      </c>
      <c r="S4" s="7"/>
      <c r="T4" s="32" t="s">
        <v>70</v>
      </c>
    </row>
    <row r="5" spans="1:75">
      <c r="B5" s="33">
        <v>1</v>
      </c>
      <c r="C5" s="34" t="s">
        <v>71</v>
      </c>
      <c r="D5" s="33" t="s">
        <v>72</v>
      </c>
      <c r="E5" s="36">
        <v>40000</v>
      </c>
      <c r="F5" s="36">
        <v>37474</v>
      </c>
      <c r="G5" s="36"/>
      <c r="I5" s="35">
        <f>+MIN(E5:G5)</f>
        <v>37474</v>
      </c>
      <c r="J5" s="35">
        <f>+ROUND(AVERAGE(E5:G5),0)</f>
        <v>38737</v>
      </c>
      <c r="K5" s="35">
        <f>+ROUND(AVERAGE(I5:J5),0)</f>
        <v>38106</v>
      </c>
      <c r="M5" s="36">
        <f>+K5</f>
        <v>38106</v>
      </c>
      <c r="N5" s="36">
        <v>20400</v>
      </c>
      <c r="P5" s="35">
        <f>+MIN(M5:N5)</f>
        <v>20400</v>
      </c>
      <c r="Q5" s="35">
        <f>+ROUND(AVERAGE(M5:N5),0)</f>
        <v>29253</v>
      </c>
      <c r="R5" s="35">
        <f>+ROUND(AVERAGE(P5:Q5),0)</f>
        <v>24827</v>
      </c>
      <c r="S5" s="7"/>
      <c r="T5" s="12">
        <f>+Q5</f>
        <v>29253</v>
      </c>
    </row>
    <row r="6" spans="1:75">
      <c r="B6" s="33">
        <v>2</v>
      </c>
      <c r="C6" s="34" t="s">
        <v>73</v>
      </c>
      <c r="D6" s="33" t="s">
        <v>72</v>
      </c>
      <c r="E6" s="36">
        <v>45700</v>
      </c>
      <c r="F6" s="36">
        <v>36021</v>
      </c>
      <c r="G6" s="36"/>
      <c r="I6" s="35">
        <f t="shared" ref="I6:I69" si="0">+MIN(E6:G6)</f>
        <v>36021</v>
      </c>
      <c r="J6" s="35">
        <f t="shared" ref="J6:J69" si="1">+ROUND(AVERAGE(E6:G6),0)</f>
        <v>40861</v>
      </c>
      <c r="K6" s="35">
        <f t="shared" ref="K6:K69" si="2">+ROUND(AVERAGE(I6:J6),0)</f>
        <v>38441</v>
      </c>
      <c r="M6" s="36">
        <f t="shared" ref="M6:M69" si="3">+K6</f>
        <v>38441</v>
      </c>
      <c r="N6" s="36">
        <v>22200</v>
      </c>
      <c r="P6" s="35">
        <f t="shared" ref="P6:P69" si="4">+MIN(M6:N6)</f>
        <v>22200</v>
      </c>
      <c r="Q6" s="35">
        <f t="shared" ref="Q6:Q69" si="5">+ROUND(AVERAGE(M6:N6),0)</f>
        <v>30321</v>
      </c>
      <c r="R6" s="35">
        <f t="shared" ref="R6:R69" si="6">+ROUND(AVERAGE(P6:Q6),0)</f>
        <v>26261</v>
      </c>
      <c r="S6" s="7"/>
      <c r="T6" s="12">
        <f t="shared" ref="T6:T69" si="7">+Q6</f>
        <v>30321</v>
      </c>
    </row>
    <row r="7" spans="1:75" s="57" customFormat="1">
      <c r="A7" s="27"/>
      <c r="B7" s="33">
        <v>3</v>
      </c>
      <c r="C7" s="34" t="s">
        <v>74</v>
      </c>
      <c r="D7" s="33" t="s">
        <v>72</v>
      </c>
      <c r="E7" s="36">
        <v>54200</v>
      </c>
      <c r="F7" s="36">
        <v>37017</v>
      </c>
      <c r="G7" s="36"/>
      <c r="H7" s="27"/>
      <c r="I7" s="35">
        <f t="shared" si="0"/>
        <v>37017</v>
      </c>
      <c r="J7" s="35">
        <f t="shared" si="1"/>
        <v>45609</v>
      </c>
      <c r="K7" s="35">
        <f t="shared" si="2"/>
        <v>41313</v>
      </c>
      <c r="L7" s="27"/>
      <c r="M7" s="36">
        <f t="shared" si="3"/>
        <v>41313</v>
      </c>
      <c r="N7" s="36">
        <v>22800</v>
      </c>
      <c r="O7" s="27"/>
      <c r="P7" s="35">
        <f t="shared" si="4"/>
        <v>22800</v>
      </c>
      <c r="Q7" s="35">
        <f t="shared" si="5"/>
        <v>32057</v>
      </c>
      <c r="R7" s="35">
        <f t="shared" si="6"/>
        <v>27429</v>
      </c>
      <c r="S7" s="7"/>
      <c r="T7" s="12">
        <f t="shared" si="7"/>
        <v>32057</v>
      </c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</row>
    <row r="8" spans="1:75" s="57" customFormat="1">
      <c r="A8" s="27"/>
      <c r="B8" s="33">
        <v>4</v>
      </c>
      <c r="C8" s="34" t="s">
        <v>75</v>
      </c>
      <c r="D8" s="33" t="s">
        <v>72</v>
      </c>
      <c r="E8" s="36">
        <v>59900</v>
      </c>
      <c r="F8" s="36">
        <v>72030</v>
      </c>
      <c r="G8" s="36"/>
      <c r="H8" s="27"/>
      <c r="I8" s="35">
        <f t="shared" si="0"/>
        <v>59900</v>
      </c>
      <c r="J8" s="35">
        <f t="shared" si="1"/>
        <v>65965</v>
      </c>
      <c r="K8" s="35">
        <f t="shared" si="2"/>
        <v>62933</v>
      </c>
      <c r="L8" s="27"/>
      <c r="M8" s="36">
        <f t="shared" si="3"/>
        <v>62933</v>
      </c>
      <c r="N8" s="36">
        <v>44100</v>
      </c>
      <c r="O8" s="27"/>
      <c r="P8" s="35">
        <f t="shared" si="4"/>
        <v>44100</v>
      </c>
      <c r="Q8" s="35">
        <f t="shared" si="5"/>
        <v>53517</v>
      </c>
      <c r="R8" s="35">
        <f t="shared" si="6"/>
        <v>48809</v>
      </c>
      <c r="S8" s="7"/>
      <c r="T8" s="12">
        <f t="shared" si="7"/>
        <v>53517</v>
      </c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</row>
    <row r="9" spans="1:75" s="57" customFormat="1">
      <c r="A9" s="27"/>
      <c r="B9" s="33">
        <v>5</v>
      </c>
      <c r="C9" s="34" t="s">
        <v>76</v>
      </c>
      <c r="D9" s="33" t="s">
        <v>72</v>
      </c>
      <c r="E9" s="36">
        <v>62800</v>
      </c>
      <c r="F9" s="36">
        <v>74014</v>
      </c>
      <c r="G9" s="36"/>
      <c r="H9" s="27"/>
      <c r="I9" s="35">
        <f t="shared" si="0"/>
        <v>62800</v>
      </c>
      <c r="J9" s="35">
        <f t="shared" si="1"/>
        <v>68407</v>
      </c>
      <c r="K9" s="35">
        <f t="shared" si="2"/>
        <v>65604</v>
      </c>
      <c r="L9" s="27"/>
      <c r="M9" s="36">
        <f t="shared" si="3"/>
        <v>65604</v>
      </c>
      <c r="N9" s="36">
        <v>45400</v>
      </c>
      <c r="O9" s="27"/>
      <c r="P9" s="35">
        <f t="shared" si="4"/>
        <v>45400</v>
      </c>
      <c r="Q9" s="35">
        <f t="shared" si="5"/>
        <v>55502</v>
      </c>
      <c r="R9" s="35">
        <f t="shared" si="6"/>
        <v>50451</v>
      </c>
      <c r="S9" s="7"/>
      <c r="T9" s="12">
        <f t="shared" si="7"/>
        <v>55502</v>
      </c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</row>
    <row r="10" spans="1:75" s="57" customFormat="1">
      <c r="A10" s="27"/>
      <c r="B10" s="33">
        <v>6</v>
      </c>
      <c r="C10" s="34" t="s">
        <v>77</v>
      </c>
      <c r="D10" s="33" t="s">
        <v>72</v>
      </c>
      <c r="E10" s="36">
        <v>68500</v>
      </c>
      <c r="F10" s="36">
        <v>75693</v>
      </c>
      <c r="G10" s="36"/>
      <c r="H10" s="27"/>
      <c r="I10" s="35">
        <f t="shared" si="0"/>
        <v>68500</v>
      </c>
      <c r="J10" s="35">
        <f t="shared" si="1"/>
        <v>72097</v>
      </c>
      <c r="K10" s="35">
        <f t="shared" si="2"/>
        <v>70299</v>
      </c>
      <c r="L10" s="27"/>
      <c r="M10" s="36">
        <f t="shared" si="3"/>
        <v>70299</v>
      </c>
      <c r="N10" s="36">
        <v>46400</v>
      </c>
      <c r="O10" s="27"/>
      <c r="P10" s="35">
        <f t="shared" si="4"/>
        <v>46400</v>
      </c>
      <c r="Q10" s="35">
        <f t="shared" si="5"/>
        <v>58350</v>
      </c>
      <c r="R10" s="35">
        <f t="shared" si="6"/>
        <v>52375</v>
      </c>
      <c r="S10" s="7"/>
      <c r="T10" s="12">
        <f t="shared" si="7"/>
        <v>58350</v>
      </c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</row>
    <row r="11" spans="1:75" s="57" customFormat="1">
      <c r="A11" s="27"/>
      <c r="B11" s="33">
        <v>7</v>
      </c>
      <c r="C11" s="34" t="s">
        <v>78</v>
      </c>
      <c r="D11" s="33" t="s">
        <v>72</v>
      </c>
      <c r="E11" s="36">
        <v>71300</v>
      </c>
      <c r="F11" s="36">
        <v>77178</v>
      </c>
      <c r="G11" s="36"/>
      <c r="H11" s="27"/>
      <c r="I11" s="35">
        <f t="shared" si="0"/>
        <v>71300</v>
      </c>
      <c r="J11" s="35">
        <f t="shared" si="1"/>
        <v>74239</v>
      </c>
      <c r="K11" s="35">
        <f t="shared" si="2"/>
        <v>72770</v>
      </c>
      <c r="L11" s="27"/>
      <c r="M11" s="36">
        <f t="shared" si="3"/>
        <v>72770</v>
      </c>
      <c r="N11" s="36">
        <v>47100</v>
      </c>
      <c r="O11" s="27"/>
      <c r="P11" s="35">
        <f t="shared" si="4"/>
        <v>47100</v>
      </c>
      <c r="Q11" s="35">
        <f t="shared" si="5"/>
        <v>59935</v>
      </c>
      <c r="R11" s="35">
        <f t="shared" si="6"/>
        <v>53518</v>
      </c>
      <c r="S11" s="7"/>
      <c r="T11" s="12">
        <f t="shared" si="7"/>
        <v>59935</v>
      </c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</row>
    <row r="12" spans="1:75" s="57" customFormat="1">
      <c r="A12" s="27"/>
      <c r="B12" s="33">
        <v>8</v>
      </c>
      <c r="C12" s="34" t="s">
        <v>79</v>
      </c>
      <c r="D12" s="33" t="s">
        <v>72</v>
      </c>
      <c r="E12" s="36">
        <v>79900</v>
      </c>
      <c r="F12" s="36">
        <v>80741</v>
      </c>
      <c r="G12" s="36"/>
      <c r="H12" s="27"/>
      <c r="I12" s="35">
        <f t="shared" si="0"/>
        <v>79900</v>
      </c>
      <c r="J12" s="35">
        <f t="shared" si="1"/>
        <v>80321</v>
      </c>
      <c r="K12" s="35">
        <f t="shared" si="2"/>
        <v>80111</v>
      </c>
      <c r="L12" s="27"/>
      <c r="M12" s="36">
        <f t="shared" si="3"/>
        <v>80111</v>
      </c>
      <c r="N12" s="36">
        <v>48900</v>
      </c>
      <c r="O12" s="27"/>
      <c r="P12" s="35">
        <f t="shared" si="4"/>
        <v>48900</v>
      </c>
      <c r="Q12" s="35">
        <f t="shared" si="5"/>
        <v>64506</v>
      </c>
      <c r="R12" s="35">
        <f t="shared" si="6"/>
        <v>56703</v>
      </c>
      <c r="S12" s="7"/>
      <c r="T12" s="12">
        <f t="shared" si="7"/>
        <v>64506</v>
      </c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</row>
    <row r="13" spans="1:75" s="57" customFormat="1">
      <c r="A13" s="27"/>
      <c r="B13" s="33">
        <v>9</v>
      </c>
      <c r="C13" s="34" t="s">
        <v>80</v>
      </c>
      <c r="D13" s="33" t="s">
        <v>72</v>
      </c>
      <c r="E13" s="36">
        <v>40000</v>
      </c>
      <c r="F13" s="36">
        <v>35913</v>
      </c>
      <c r="G13" s="36"/>
      <c r="H13" s="27"/>
      <c r="I13" s="35">
        <f t="shared" si="0"/>
        <v>35913</v>
      </c>
      <c r="J13" s="35">
        <f t="shared" si="1"/>
        <v>37957</v>
      </c>
      <c r="K13" s="35">
        <f t="shared" si="2"/>
        <v>36935</v>
      </c>
      <c r="L13" s="27"/>
      <c r="M13" s="36">
        <f t="shared" si="3"/>
        <v>36935</v>
      </c>
      <c r="N13" s="36"/>
      <c r="O13" s="27"/>
      <c r="P13" s="35">
        <f t="shared" si="4"/>
        <v>36935</v>
      </c>
      <c r="Q13" s="35">
        <f t="shared" si="5"/>
        <v>36935</v>
      </c>
      <c r="R13" s="35">
        <f t="shared" si="6"/>
        <v>36935</v>
      </c>
      <c r="S13" s="7"/>
      <c r="T13" s="12">
        <f t="shared" si="7"/>
        <v>36935</v>
      </c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</row>
    <row r="14" spans="1:75" s="57" customFormat="1">
      <c r="A14" s="27"/>
      <c r="B14" s="33">
        <v>10</v>
      </c>
      <c r="C14" s="34" t="s">
        <v>81</v>
      </c>
      <c r="D14" s="33" t="s">
        <v>72</v>
      </c>
      <c r="E14" s="36">
        <v>77000</v>
      </c>
      <c r="F14" s="36">
        <v>89532</v>
      </c>
      <c r="G14" s="36"/>
      <c r="H14" s="27"/>
      <c r="I14" s="35">
        <f t="shared" si="0"/>
        <v>77000</v>
      </c>
      <c r="J14" s="35">
        <f t="shared" si="1"/>
        <v>83266</v>
      </c>
      <c r="K14" s="35">
        <f t="shared" si="2"/>
        <v>80133</v>
      </c>
      <c r="L14" s="27"/>
      <c r="M14" s="36">
        <f t="shared" si="3"/>
        <v>80133</v>
      </c>
      <c r="N14" s="36">
        <v>55100</v>
      </c>
      <c r="O14" s="27"/>
      <c r="P14" s="35">
        <f t="shared" si="4"/>
        <v>55100</v>
      </c>
      <c r="Q14" s="35">
        <f t="shared" si="5"/>
        <v>67617</v>
      </c>
      <c r="R14" s="35">
        <f t="shared" si="6"/>
        <v>61359</v>
      </c>
      <c r="S14" s="7"/>
      <c r="T14" s="12">
        <f t="shared" si="7"/>
        <v>67617</v>
      </c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</row>
    <row r="15" spans="1:75" s="57" customFormat="1">
      <c r="A15" s="27"/>
      <c r="B15" s="33">
        <v>11</v>
      </c>
      <c r="C15" s="34" t="s">
        <v>82</v>
      </c>
      <c r="D15" s="33" t="s">
        <v>72</v>
      </c>
      <c r="E15" s="36">
        <v>82800</v>
      </c>
      <c r="F15" s="36">
        <v>91080</v>
      </c>
      <c r="G15" s="36"/>
      <c r="H15" s="27"/>
      <c r="I15" s="35">
        <f t="shared" si="0"/>
        <v>82800</v>
      </c>
      <c r="J15" s="35">
        <f t="shared" si="1"/>
        <v>86940</v>
      </c>
      <c r="K15" s="35">
        <f t="shared" si="2"/>
        <v>84870</v>
      </c>
      <c r="L15" s="27"/>
      <c r="M15" s="36">
        <f t="shared" si="3"/>
        <v>84870</v>
      </c>
      <c r="N15" s="36">
        <v>56100</v>
      </c>
      <c r="O15" s="27"/>
      <c r="P15" s="35">
        <f t="shared" si="4"/>
        <v>56100</v>
      </c>
      <c r="Q15" s="35">
        <f t="shared" si="5"/>
        <v>70485</v>
      </c>
      <c r="R15" s="35">
        <f t="shared" si="6"/>
        <v>63293</v>
      </c>
      <c r="S15" s="7"/>
      <c r="T15" s="12">
        <f t="shared" si="7"/>
        <v>70485</v>
      </c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</row>
    <row r="16" spans="1:75" s="57" customFormat="1">
      <c r="A16" s="27"/>
      <c r="B16" s="33">
        <v>12</v>
      </c>
      <c r="C16" s="34" t="s">
        <v>83</v>
      </c>
      <c r="D16" s="33" t="s">
        <v>72</v>
      </c>
      <c r="E16" s="36">
        <v>88500</v>
      </c>
      <c r="F16" s="36">
        <v>92587</v>
      </c>
      <c r="G16" s="36"/>
      <c r="H16" s="27"/>
      <c r="I16" s="35">
        <f t="shared" si="0"/>
        <v>88500</v>
      </c>
      <c r="J16" s="35">
        <f t="shared" si="1"/>
        <v>90544</v>
      </c>
      <c r="K16" s="35">
        <f t="shared" si="2"/>
        <v>89522</v>
      </c>
      <c r="L16" s="27"/>
      <c r="M16" s="36">
        <f t="shared" si="3"/>
        <v>89522</v>
      </c>
      <c r="N16" s="36">
        <v>56900</v>
      </c>
      <c r="O16" s="27"/>
      <c r="P16" s="35">
        <f t="shared" si="4"/>
        <v>56900</v>
      </c>
      <c r="Q16" s="35">
        <f t="shared" si="5"/>
        <v>73211</v>
      </c>
      <c r="R16" s="35">
        <f t="shared" si="6"/>
        <v>65056</v>
      </c>
      <c r="S16" s="7"/>
      <c r="T16" s="12">
        <f t="shared" si="7"/>
        <v>73211</v>
      </c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</row>
    <row r="17" spans="1:75" s="57" customFormat="1">
      <c r="A17" s="27"/>
      <c r="B17" s="33">
        <v>13</v>
      </c>
      <c r="C17" s="34" t="s">
        <v>84</v>
      </c>
      <c r="D17" s="33" t="s">
        <v>72</v>
      </c>
      <c r="E17" s="36">
        <v>42800</v>
      </c>
      <c r="F17" s="36">
        <v>75069</v>
      </c>
      <c r="G17" s="36"/>
      <c r="H17" s="27"/>
      <c r="I17" s="35">
        <f t="shared" si="0"/>
        <v>42800</v>
      </c>
      <c r="J17" s="35">
        <f t="shared" si="1"/>
        <v>58935</v>
      </c>
      <c r="K17" s="35">
        <f t="shared" si="2"/>
        <v>50868</v>
      </c>
      <c r="L17" s="27"/>
      <c r="M17" s="36">
        <f t="shared" si="3"/>
        <v>50868</v>
      </c>
      <c r="N17" s="36">
        <v>25700</v>
      </c>
      <c r="O17" s="27"/>
      <c r="P17" s="35">
        <f t="shared" si="4"/>
        <v>25700</v>
      </c>
      <c r="Q17" s="35">
        <f t="shared" si="5"/>
        <v>38284</v>
      </c>
      <c r="R17" s="35">
        <f t="shared" si="6"/>
        <v>31992</v>
      </c>
      <c r="S17" s="7"/>
      <c r="T17" s="12">
        <f t="shared" si="7"/>
        <v>38284</v>
      </c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</row>
    <row r="18" spans="1:75" s="57" customFormat="1">
      <c r="A18" s="27"/>
      <c r="B18" s="33">
        <v>14</v>
      </c>
      <c r="C18" s="34" t="s">
        <v>85</v>
      </c>
      <c r="D18" s="33" t="s">
        <v>72</v>
      </c>
      <c r="E18" s="36">
        <v>97000</v>
      </c>
      <c r="F18" s="36">
        <v>95755</v>
      </c>
      <c r="G18" s="36"/>
      <c r="H18" s="27"/>
      <c r="I18" s="35">
        <f t="shared" si="0"/>
        <v>95755</v>
      </c>
      <c r="J18" s="35">
        <f t="shared" si="1"/>
        <v>96378</v>
      </c>
      <c r="K18" s="35">
        <f t="shared" si="2"/>
        <v>96067</v>
      </c>
      <c r="L18" s="27"/>
      <c r="M18" s="36">
        <f t="shared" si="3"/>
        <v>96067</v>
      </c>
      <c r="N18" s="36">
        <v>58300</v>
      </c>
      <c r="O18" s="27"/>
      <c r="P18" s="35">
        <f t="shared" si="4"/>
        <v>58300</v>
      </c>
      <c r="Q18" s="35">
        <f t="shared" si="5"/>
        <v>77184</v>
      </c>
      <c r="R18" s="35">
        <f t="shared" si="6"/>
        <v>67742</v>
      </c>
      <c r="S18" s="7"/>
      <c r="T18" s="12">
        <f t="shared" si="7"/>
        <v>77184</v>
      </c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</row>
    <row r="19" spans="1:75" s="57" customFormat="1">
      <c r="A19" s="27"/>
      <c r="B19" s="33">
        <v>15</v>
      </c>
      <c r="C19" s="34" t="s">
        <v>86</v>
      </c>
      <c r="D19" s="33" t="s">
        <v>72</v>
      </c>
      <c r="E19" s="36">
        <v>65600</v>
      </c>
      <c r="F19" s="36">
        <v>76825</v>
      </c>
      <c r="G19" s="36"/>
      <c r="H19" s="27"/>
      <c r="I19" s="35">
        <f t="shared" si="0"/>
        <v>65600</v>
      </c>
      <c r="J19" s="35">
        <f t="shared" si="1"/>
        <v>71213</v>
      </c>
      <c r="K19" s="35">
        <f t="shared" si="2"/>
        <v>68407</v>
      </c>
      <c r="L19" s="27"/>
      <c r="M19" s="36">
        <f t="shared" si="3"/>
        <v>68407</v>
      </c>
      <c r="N19" s="36">
        <v>51000</v>
      </c>
      <c r="O19" s="27"/>
      <c r="P19" s="35">
        <f t="shared" si="4"/>
        <v>51000</v>
      </c>
      <c r="Q19" s="35">
        <f t="shared" si="5"/>
        <v>59704</v>
      </c>
      <c r="R19" s="35">
        <f t="shared" si="6"/>
        <v>55352</v>
      </c>
      <c r="S19" s="7"/>
      <c r="T19" s="12">
        <f t="shared" si="7"/>
        <v>59704</v>
      </c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</row>
    <row r="20" spans="1:75" s="57" customFormat="1">
      <c r="A20" s="27"/>
      <c r="B20" s="33">
        <v>16</v>
      </c>
      <c r="C20" s="34" t="s">
        <v>87</v>
      </c>
      <c r="D20" s="33" t="s">
        <v>72</v>
      </c>
      <c r="E20" s="36">
        <v>74200</v>
      </c>
      <c r="F20" s="36">
        <v>80000</v>
      </c>
      <c r="G20" s="36"/>
      <c r="H20" s="27"/>
      <c r="I20" s="35">
        <f t="shared" si="0"/>
        <v>74200</v>
      </c>
      <c r="J20" s="35">
        <f t="shared" si="1"/>
        <v>77100</v>
      </c>
      <c r="K20" s="35">
        <f t="shared" si="2"/>
        <v>75650</v>
      </c>
      <c r="L20" s="27"/>
      <c r="M20" s="36">
        <f t="shared" si="3"/>
        <v>75650</v>
      </c>
      <c r="N20" s="36">
        <v>51600</v>
      </c>
      <c r="O20" s="27"/>
      <c r="P20" s="35">
        <f t="shared" si="4"/>
        <v>51600</v>
      </c>
      <c r="Q20" s="35">
        <f t="shared" si="5"/>
        <v>63625</v>
      </c>
      <c r="R20" s="35">
        <f t="shared" si="6"/>
        <v>57613</v>
      </c>
      <c r="S20" s="7"/>
      <c r="T20" s="12">
        <f t="shared" si="7"/>
        <v>63625</v>
      </c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</row>
    <row r="21" spans="1:75" s="57" customFormat="1">
      <c r="A21" s="27"/>
      <c r="B21" s="33">
        <v>17</v>
      </c>
      <c r="C21" s="34" t="s">
        <v>88</v>
      </c>
      <c r="D21" s="33" t="s">
        <v>72</v>
      </c>
      <c r="E21" s="36">
        <v>105600</v>
      </c>
      <c r="F21" s="36">
        <v>90000</v>
      </c>
      <c r="G21" s="36"/>
      <c r="H21" s="27"/>
      <c r="I21" s="35">
        <f t="shared" si="0"/>
        <v>90000</v>
      </c>
      <c r="J21" s="35">
        <f t="shared" si="1"/>
        <v>97800</v>
      </c>
      <c r="K21" s="35">
        <f t="shared" si="2"/>
        <v>93900</v>
      </c>
      <c r="L21" s="27"/>
      <c r="M21" s="36">
        <f t="shared" si="3"/>
        <v>93900</v>
      </c>
      <c r="N21" s="36">
        <v>56900</v>
      </c>
      <c r="O21" s="27"/>
      <c r="P21" s="35">
        <f t="shared" si="4"/>
        <v>56900</v>
      </c>
      <c r="Q21" s="35">
        <f t="shared" si="5"/>
        <v>75400</v>
      </c>
      <c r="R21" s="35">
        <f t="shared" si="6"/>
        <v>66150</v>
      </c>
      <c r="S21" s="7"/>
      <c r="T21" s="12">
        <f t="shared" si="7"/>
        <v>75400</v>
      </c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</row>
    <row r="22" spans="1:75">
      <c r="B22" s="33">
        <v>18</v>
      </c>
      <c r="C22" s="34" t="s">
        <v>89</v>
      </c>
      <c r="D22" s="33" t="s">
        <v>72</v>
      </c>
      <c r="E22" s="36">
        <v>111300</v>
      </c>
      <c r="F22" s="36">
        <v>150000</v>
      </c>
      <c r="G22" s="36"/>
      <c r="I22" s="35">
        <f t="shared" si="0"/>
        <v>111300</v>
      </c>
      <c r="J22" s="35">
        <f t="shared" si="1"/>
        <v>130650</v>
      </c>
      <c r="K22" s="35">
        <f t="shared" si="2"/>
        <v>120975</v>
      </c>
      <c r="M22" s="36">
        <f t="shared" si="3"/>
        <v>120975</v>
      </c>
      <c r="N22" s="36">
        <v>89100</v>
      </c>
      <c r="P22" s="35">
        <f t="shared" si="4"/>
        <v>89100</v>
      </c>
      <c r="Q22" s="35">
        <f t="shared" si="5"/>
        <v>105038</v>
      </c>
      <c r="R22" s="35">
        <f t="shared" si="6"/>
        <v>97069</v>
      </c>
      <c r="S22" s="7"/>
      <c r="T22" s="12">
        <f t="shared" si="7"/>
        <v>105038</v>
      </c>
    </row>
    <row r="23" spans="1:75">
      <c r="B23" s="33">
        <v>19</v>
      </c>
      <c r="C23" s="34" t="s">
        <v>90</v>
      </c>
      <c r="D23" s="33" t="s">
        <v>72</v>
      </c>
      <c r="E23" s="36">
        <v>111300</v>
      </c>
      <c r="F23" s="36">
        <v>159239</v>
      </c>
      <c r="G23" s="36"/>
      <c r="I23" s="35">
        <f t="shared" si="0"/>
        <v>111300</v>
      </c>
      <c r="J23" s="35">
        <f t="shared" si="1"/>
        <v>135270</v>
      </c>
      <c r="K23" s="35">
        <f t="shared" si="2"/>
        <v>123285</v>
      </c>
      <c r="M23" s="36">
        <f t="shared" si="3"/>
        <v>123285</v>
      </c>
      <c r="N23" s="36"/>
      <c r="P23" s="35">
        <f t="shared" si="4"/>
        <v>123285</v>
      </c>
      <c r="Q23" s="35">
        <f t="shared" si="5"/>
        <v>123285</v>
      </c>
      <c r="R23" s="35">
        <f t="shared" si="6"/>
        <v>123285</v>
      </c>
      <c r="S23" s="7"/>
      <c r="T23" s="12">
        <f t="shared" si="7"/>
        <v>123285</v>
      </c>
    </row>
    <row r="24" spans="1:75">
      <c r="B24" s="33">
        <v>20</v>
      </c>
      <c r="C24" s="34" t="s">
        <v>91</v>
      </c>
      <c r="D24" s="33" t="s">
        <v>72</v>
      </c>
      <c r="E24" s="36">
        <v>111300</v>
      </c>
      <c r="F24" s="36">
        <v>153353</v>
      </c>
      <c r="G24" s="36"/>
      <c r="I24" s="35">
        <f t="shared" si="0"/>
        <v>111300</v>
      </c>
      <c r="J24" s="35">
        <f t="shared" si="1"/>
        <v>132327</v>
      </c>
      <c r="K24" s="35">
        <f t="shared" si="2"/>
        <v>121814</v>
      </c>
      <c r="M24" s="36">
        <f t="shared" si="3"/>
        <v>121814</v>
      </c>
      <c r="N24" s="36"/>
      <c r="P24" s="35">
        <f t="shared" si="4"/>
        <v>121814</v>
      </c>
      <c r="Q24" s="35">
        <f t="shared" si="5"/>
        <v>121814</v>
      </c>
      <c r="R24" s="35">
        <f t="shared" si="6"/>
        <v>121814</v>
      </c>
      <c r="S24" s="7"/>
      <c r="T24" s="12">
        <f t="shared" si="7"/>
        <v>121814</v>
      </c>
    </row>
    <row r="25" spans="1:75">
      <c r="B25" s="33">
        <v>21</v>
      </c>
      <c r="C25" s="34" t="s">
        <v>92</v>
      </c>
      <c r="D25" s="33" t="s">
        <v>72</v>
      </c>
      <c r="E25" s="36">
        <v>125600</v>
      </c>
      <c r="F25" s="36">
        <v>174136</v>
      </c>
      <c r="G25" s="36"/>
      <c r="I25" s="35">
        <f t="shared" si="0"/>
        <v>125600</v>
      </c>
      <c r="J25" s="35">
        <f t="shared" si="1"/>
        <v>149868</v>
      </c>
      <c r="K25" s="35">
        <f t="shared" si="2"/>
        <v>137734</v>
      </c>
      <c r="M25" s="36">
        <f t="shared" si="3"/>
        <v>137734</v>
      </c>
      <c r="N25" s="36">
        <v>148100</v>
      </c>
      <c r="P25" s="35">
        <f t="shared" si="4"/>
        <v>137734</v>
      </c>
      <c r="Q25" s="35">
        <f t="shared" si="5"/>
        <v>142917</v>
      </c>
      <c r="R25" s="35">
        <f t="shared" si="6"/>
        <v>140326</v>
      </c>
      <c r="S25" s="7"/>
      <c r="T25" s="12">
        <f t="shared" si="7"/>
        <v>142917</v>
      </c>
    </row>
    <row r="26" spans="1:75">
      <c r="B26" s="33">
        <v>22</v>
      </c>
      <c r="C26" s="34" t="s">
        <v>93</v>
      </c>
      <c r="D26" s="33" t="s">
        <v>72</v>
      </c>
      <c r="E26" s="36">
        <v>125600</v>
      </c>
      <c r="F26" s="36">
        <v>174194</v>
      </c>
      <c r="G26" s="36"/>
      <c r="I26" s="35">
        <f t="shared" si="0"/>
        <v>125600</v>
      </c>
      <c r="J26" s="35">
        <f t="shared" si="1"/>
        <v>149897</v>
      </c>
      <c r="K26" s="35">
        <f t="shared" si="2"/>
        <v>137749</v>
      </c>
      <c r="M26" s="36">
        <f t="shared" si="3"/>
        <v>137749</v>
      </c>
      <c r="N26" s="36">
        <v>148100</v>
      </c>
      <c r="P26" s="35">
        <f t="shared" si="4"/>
        <v>137749</v>
      </c>
      <c r="Q26" s="35">
        <f t="shared" si="5"/>
        <v>142925</v>
      </c>
      <c r="R26" s="35">
        <f t="shared" si="6"/>
        <v>140337</v>
      </c>
      <c r="S26" s="7"/>
      <c r="T26" s="12">
        <f t="shared" si="7"/>
        <v>142925</v>
      </c>
    </row>
    <row r="27" spans="1:75">
      <c r="B27" s="33">
        <v>23</v>
      </c>
      <c r="C27" s="34" t="s">
        <v>94</v>
      </c>
      <c r="D27" s="33" t="s">
        <v>72</v>
      </c>
      <c r="E27" s="36">
        <v>135500</v>
      </c>
      <c r="F27" s="36">
        <v>178497</v>
      </c>
      <c r="G27" s="36"/>
      <c r="I27" s="35">
        <f t="shared" si="0"/>
        <v>135500</v>
      </c>
      <c r="J27" s="35">
        <f t="shared" si="1"/>
        <v>156999</v>
      </c>
      <c r="K27" s="35">
        <f t="shared" si="2"/>
        <v>146250</v>
      </c>
      <c r="M27" s="36">
        <f t="shared" si="3"/>
        <v>146250</v>
      </c>
      <c r="N27" s="36"/>
      <c r="P27" s="35">
        <f t="shared" si="4"/>
        <v>146250</v>
      </c>
      <c r="Q27" s="35">
        <f t="shared" si="5"/>
        <v>146250</v>
      </c>
      <c r="R27" s="35">
        <f t="shared" si="6"/>
        <v>146250</v>
      </c>
      <c r="S27" s="7"/>
      <c r="T27" s="12">
        <f t="shared" si="7"/>
        <v>146250</v>
      </c>
    </row>
    <row r="28" spans="1:75">
      <c r="B28" s="33">
        <v>24</v>
      </c>
      <c r="C28" s="34" t="s">
        <v>95</v>
      </c>
      <c r="D28" s="33" t="s">
        <v>72</v>
      </c>
      <c r="E28" s="36">
        <v>149800</v>
      </c>
      <c r="F28" s="36">
        <v>191333</v>
      </c>
      <c r="G28" s="36"/>
      <c r="I28" s="35">
        <f t="shared" si="0"/>
        <v>149800</v>
      </c>
      <c r="J28" s="35">
        <f t="shared" si="1"/>
        <v>170567</v>
      </c>
      <c r="K28" s="35">
        <f t="shared" si="2"/>
        <v>160184</v>
      </c>
      <c r="M28" s="36">
        <f t="shared" si="3"/>
        <v>160184</v>
      </c>
      <c r="N28" s="36"/>
      <c r="P28" s="35">
        <f t="shared" si="4"/>
        <v>160184</v>
      </c>
      <c r="Q28" s="35">
        <f t="shared" si="5"/>
        <v>160184</v>
      </c>
      <c r="R28" s="35">
        <f t="shared" si="6"/>
        <v>160184</v>
      </c>
      <c r="S28" s="7"/>
      <c r="T28" s="12">
        <f t="shared" si="7"/>
        <v>160184</v>
      </c>
    </row>
    <row r="29" spans="1:75">
      <c r="B29" s="33">
        <v>25</v>
      </c>
      <c r="C29" s="34" t="s">
        <v>96</v>
      </c>
      <c r="D29" s="33" t="s">
        <v>72</v>
      </c>
      <c r="E29" s="36">
        <v>149800</v>
      </c>
      <c r="F29" s="36">
        <v>184548</v>
      </c>
      <c r="G29" s="36"/>
      <c r="I29" s="35">
        <f t="shared" si="0"/>
        <v>149800</v>
      </c>
      <c r="J29" s="35">
        <f t="shared" si="1"/>
        <v>167174</v>
      </c>
      <c r="K29" s="35">
        <f t="shared" si="2"/>
        <v>158487</v>
      </c>
      <c r="M29" s="36">
        <f t="shared" si="3"/>
        <v>158487</v>
      </c>
      <c r="N29" s="36"/>
      <c r="P29" s="35">
        <f t="shared" si="4"/>
        <v>158487</v>
      </c>
      <c r="Q29" s="35">
        <f t="shared" si="5"/>
        <v>158487</v>
      </c>
      <c r="R29" s="35">
        <f t="shared" si="6"/>
        <v>158487</v>
      </c>
      <c r="S29" s="7"/>
      <c r="T29" s="12">
        <f t="shared" si="7"/>
        <v>158487</v>
      </c>
    </row>
    <row r="30" spans="1:75">
      <c r="B30" s="33">
        <v>26</v>
      </c>
      <c r="C30" s="34" t="s">
        <v>97</v>
      </c>
      <c r="D30" s="33" t="s">
        <v>72</v>
      </c>
      <c r="E30" s="36">
        <v>149800</v>
      </c>
      <c r="F30" s="36">
        <v>184273</v>
      </c>
      <c r="G30" s="36"/>
      <c r="I30" s="35">
        <f t="shared" si="0"/>
        <v>149800</v>
      </c>
      <c r="J30" s="35">
        <f t="shared" si="1"/>
        <v>167037</v>
      </c>
      <c r="K30" s="35">
        <f t="shared" si="2"/>
        <v>158419</v>
      </c>
      <c r="M30" s="36">
        <f t="shared" si="3"/>
        <v>158419</v>
      </c>
      <c r="N30" s="36"/>
      <c r="P30" s="35">
        <f t="shared" si="4"/>
        <v>158419</v>
      </c>
      <c r="Q30" s="35">
        <f t="shared" si="5"/>
        <v>158419</v>
      </c>
      <c r="R30" s="35">
        <f t="shared" si="6"/>
        <v>158419</v>
      </c>
      <c r="S30" s="7"/>
      <c r="T30" s="12">
        <f t="shared" si="7"/>
        <v>158419</v>
      </c>
    </row>
    <row r="31" spans="1:75">
      <c r="B31" s="33">
        <v>27</v>
      </c>
      <c r="C31" s="34" t="s">
        <v>98</v>
      </c>
      <c r="D31" s="33" t="s">
        <v>72</v>
      </c>
      <c r="E31" s="36">
        <v>178400</v>
      </c>
      <c r="F31" s="36">
        <v>210053</v>
      </c>
      <c r="G31" s="36"/>
      <c r="I31" s="35">
        <f t="shared" si="0"/>
        <v>178400</v>
      </c>
      <c r="J31" s="35">
        <f t="shared" si="1"/>
        <v>194227</v>
      </c>
      <c r="K31" s="35">
        <f t="shared" si="2"/>
        <v>186314</v>
      </c>
      <c r="M31" s="36">
        <f t="shared" si="3"/>
        <v>186314</v>
      </c>
      <c r="N31" s="36"/>
      <c r="P31" s="35">
        <f t="shared" si="4"/>
        <v>186314</v>
      </c>
      <c r="Q31" s="35">
        <f t="shared" si="5"/>
        <v>186314</v>
      </c>
      <c r="R31" s="35">
        <f t="shared" si="6"/>
        <v>186314</v>
      </c>
      <c r="S31" s="7"/>
      <c r="T31" s="12">
        <f t="shared" si="7"/>
        <v>186314</v>
      </c>
    </row>
    <row r="32" spans="1:75">
      <c r="B32" s="33">
        <v>28</v>
      </c>
      <c r="C32" s="34" t="s">
        <v>99</v>
      </c>
      <c r="D32" s="33" t="s">
        <v>72</v>
      </c>
      <c r="E32" s="36">
        <v>206900</v>
      </c>
      <c r="F32" s="36">
        <v>221310</v>
      </c>
      <c r="G32" s="36"/>
      <c r="I32" s="35">
        <f t="shared" si="0"/>
        <v>206900</v>
      </c>
      <c r="J32" s="35">
        <f t="shared" si="1"/>
        <v>214105</v>
      </c>
      <c r="K32" s="35">
        <f t="shared" si="2"/>
        <v>210503</v>
      </c>
      <c r="M32" s="36">
        <f t="shared" si="3"/>
        <v>210503</v>
      </c>
      <c r="N32" s="36"/>
      <c r="P32" s="35">
        <f t="shared" si="4"/>
        <v>210503</v>
      </c>
      <c r="Q32" s="35">
        <f t="shared" si="5"/>
        <v>210503</v>
      </c>
      <c r="R32" s="35">
        <f t="shared" si="6"/>
        <v>210503</v>
      </c>
      <c r="S32" s="7"/>
      <c r="T32" s="12">
        <f t="shared" si="7"/>
        <v>210503</v>
      </c>
    </row>
    <row r="33" spans="2:20">
      <c r="B33" s="33">
        <v>29</v>
      </c>
      <c r="C33" s="34" t="s">
        <v>100</v>
      </c>
      <c r="D33" s="33" t="s">
        <v>72</v>
      </c>
      <c r="E33" s="36">
        <v>206900</v>
      </c>
      <c r="F33" s="36">
        <v>259388</v>
      </c>
      <c r="G33" s="36"/>
      <c r="I33" s="35">
        <f t="shared" si="0"/>
        <v>206900</v>
      </c>
      <c r="J33" s="35">
        <f t="shared" si="1"/>
        <v>233144</v>
      </c>
      <c r="K33" s="35">
        <f t="shared" si="2"/>
        <v>220022</v>
      </c>
      <c r="M33" s="36">
        <f t="shared" si="3"/>
        <v>220022</v>
      </c>
      <c r="N33" s="36"/>
      <c r="P33" s="35">
        <f t="shared" si="4"/>
        <v>220022</v>
      </c>
      <c r="Q33" s="35">
        <f t="shared" si="5"/>
        <v>220022</v>
      </c>
      <c r="R33" s="35">
        <f t="shared" si="6"/>
        <v>220022</v>
      </c>
      <c r="S33" s="7"/>
      <c r="T33" s="12">
        <f t="shared" si="7"/>
        <v>220022</v>
      </c>
    </row>
    <row r="34" spans="2:20">
      <c r="B34" s="33">
        <v>30</v>
      </c>
      <c r="C34" s="34" t="s">
        <v>101</v>
      </c>
      <c r="D34" s="33" t="s">
        <v>72</v>
      </c>
      <c r="E34" s="36">
        <v>125600</v>
      </c>
      <c r="F34" s="36">
        <v>201828</v>
      </c>
      <c r="G34" s="36"/>
      <c r="I34" s="35">
        <f t="shared" si="0"/>
        <v>125600</v>
      </c>
      <c r="J34" s="35">
        <f t="shared" si="1"/>
        <v>163714</v>
      </c>
      <c r="K34" s="35">
        <f t="shared" si="2"/>
        <v>144657</v>
      </c>
      <c r="M34" s="36">
        <f t="shared" si="3"/>
        <v>144657</v>
      </c>
      <c r="N34" s="36">
        <v>109900</v>
      </c>
      <c r="P34" s="35">
        <f t="shared" si="4"/>
        <v>109900</v>
      </c>
      <c r="Q34" s="35">
        <f t="shared" si="5"/>
        <v>127279</v>
      </c>
      <c r="R34" s="35">
        <f t="shared" si="6"/>
        <v>118590</v>
      </c>
      <c r="S34" s="7"/>
      <c r="T34" s="12">
        <f t="shared" si="7"/>
        <v>127279</v>
      </c>
    </row>
    <row r="35" spans="2:20">
      <c r="B35" s="33">
        <v>31</v>
      </c>
      <c r="C35" s="34" t="s">
        <v>102</v>
      </c>
      <c r="D35" s="33" t="s">
        <v>72</v>
      </c>
      <c r="E35" s="36">
        <v>74200</v>
      </c>
      <c r="F35" s="36">
        <v>138881</v>
      </c>
      <c r="G35" s="36"/>
      <c r="I35" s="35">
        <f t="shared" si="0"/>
        <v>74200</v>
      </c>
      <c r="J35" s="35">
        <f t="shared" si="1"/>
        <v>106541</v>
      </c>
      <c r="K35" s="35">
        <f t="shared" si="2"/>
        <v>90371</v>
      </c>
      <c r="M35" s="36">
        <f t="shared" si="3"/>
        <v>90371</v>
      </c>
      <c r="N35" s="36">
        <v>86800</v>
      </c>
      <c r="P35" s="35">
        <f t="shared" si="4"/>
        <v>86800</v>
      </c>
      <c r="Q35" s="35">
        <f t="shared" si="5"/>
        <v>88586</v>
      </c>
      <c r="R35" s="35">
        <f t="shared" si="6"/>
        <v>87693</v>
      </c>
      <c r="S35" s="7"/>
      <c r="T35" s="12">
        <f t="shared" si="7"/>
        <v>88586</v>
      </c>
    </row>
    <row r="36" spans="2:20">
      <c r="B36" s="33">
        <v>32</v>
      </c>
      <c r="C36" s="34" t="s">
        <v>103</v>
      </c>
      <c r="D36" s="33" t="s">
        <v>72</v>
      </c>
      <c r="E36" s="36">
        <v>82800</v>
      </c>
      <c r="F36" s="36">
        <v>147623</v>
      </c>
      <c r="G36" s="36"/>
      <c r="I36" s="35">
        <f t="shared" si="0"/>
        <v>82800</v>
      </c>
      <c r="J36" s="35">
        <f t="shared" si="1"/>
        <v>115212</v>
      </c>
      <c r="K36" s="35">
        <f t="shared" si="2"/>
        <v>99006</v>
      </c>
      <c r="M36" s="36">
        <f t="shared" si="3"/>
        <v>99006</v>
      </c>
      <c r="N36" s="36">
        <v>87100</v>
      </c>
      <c r="P36" s="35">
        <f t="shared" si="4"/>
        <v>87100</v>
      </c>
      <c r="Q36" s="35">
        <f t="shared" si="5"/>
        <v>93053</v>
      </c>
      <c r="R36" s="35">
        <f t="shared" si="6"/>
        <v>90077</v>
      </c>
      <c r="S36" s="7"/>
      <c r="T36" s="12">
        <f t="shared" si="7"/>
        <v>93053</v>
      </c>
    </row>
    <row r="37" spans="2:20">
      <c r="B37" s="33">
        <v>33</v>
      </c>
      <c r="C37" s="34" t="s">
        <v>104</v>
      </c>
      <c r="D37" s="33" t="s">
        <v>72</v>
      </c>
      <c r="E37" s="36">
        <v>64200</v>
      </c>
      <c r="F37" s="36">
        <v>135416</v>
      </c>
      <c r="G37" s="36"/>
      <c r="I37" s="35">
        <f t="shared" si="0"/>
        <v>64200</v>
      </c>
      <c r="J37" s="35">
        <f t="shared" si="1"/>
        <v>99808</v>
      </c>
      <c r="K37" s="35">
        <f t="shared" si="2"/>
        <v>82004</v>
      </c>
      <c r="M37" s="36">
        <f t="shared" si="3"/>
        <v>82004</v>
      </c>
      <c r="N37" s="36">
        <v>81600</v>
      </c>
      <c r="P37" s="35">
        <f t="shared" si="4"/>
        <v>81600</v>
      </c>
      <c r="Q37" s="35">
        <f t="shared" si="5"/>
        <v>81802</v>
      </c>
      <c r="R37" s="35">
        <f t="shared" si="6"/>
        <v>81701</v>
      </c>
      <c r="S37" s="7"/>
      <c r="T37" s="12">
        <f t="shared" si="7"/>
        <v>81802</v>
      </c>
    </row>
    <row r="38" spans="2:20">
      <c r="B38" s="33">
        <v>34</v>
      </c>
      <c r="C38" s="34" t="s">
        <v>105</v>
      </c>
      <c r="D38" s="33" t="s">
        <v>72</v>
      </c>
      <c r="E38" s="36">
        <v>88500</v>
      </c>
      <c r="F38" s="36">
        <v>145572</v>
      </c>
      <c r="G38" s="36"/>
      <c r="I38" s="35">
        <f t="shared" si="0"/>
        <v>88500</v>
      </c>
      <c r="J38" s="35">
        <f t="shared" si="1"/>
        <v>117036</v>
      </c>
      <c r="K38" s="35">
        <f t="shared" si="2"/>
        <v>102768</v>
      </c>
      <c r="M38" s="36">
        <f t="shared" si="3"/>
        <v>102768</v>
      </c>
      <c r="N38" s="36">
        <v>88300</v>
      </c>
      <c r="P38" s="35">
        <f t="shared" si="4"/>
        <v>88300</v>
      </c>
      <c r="Q38" s="35">
        <f t="shared" si="5"/>
        <v>95534</v>
      </c>
      <c r="R38" s="35">
        <f t="shared" si="6"/>
        <v>91917</v>
      </c>
      <c r="S38" s="7"/>
      <c r="T38" s="12">
        <f t="shared" si="7"/>
        <v>95534</v>
      </c>
    </row>
    <row r="39" spans="2:20">
      <c r="B39" s="33">
        <v>35</v>
      </c>
      <c r="C39" s="34" t="s">
        <v>106</v>
      </c>
      <c r="D39" s="33" t="s">
        <v>72</v>
      </c>
      <c r="E39" s="36">
        <v>178400</v>
      </c>
      <c r="F39" s="36">
        <v>210507</v>
      </c>
      <c r="G39" s="36"/>
      <c r="I39" s="35">
        <f t="shared" si="0"/>
        <v>178400</v>
      </c>
      <c r="J39" s="35">
        <f t="shared" si="1"/>
        <v>194454</v>
      </c>
      <c r="K39" s="35">
        <f t="shared" si="2"/>
        <v>186427</v>
      </c>
      <c r="M39" s="36">
        <f t="shared" si="3"/>
        <v>186427</v>
      </c>
      <c r="N39" s="36"/>
      <c r="P39" s="35">
        <f t="shared" si="4"/>
        <v>186427</v>
      </c>
      <c r="Q39" s="35">
        <f t="shared" si="5"/>
        <v>186427</v>
      </c>
      <c r="R39" s="35">
        <f t="shared" si="6"/>
        <v>186427</v>
      </c>
      <c r="S39" s="7"/>
      <c r="T39" s="12">
        <f t="shared" si="7"/>
        <v>186427</v>
      </c>
    </row>
    <row r="40" spans="2:20">
      <c r="B40" s="33">
        <v>36</v>
      </c>
      <c r="C40" s="34" t="s">
        <v>107</v>
      </c>
      <c r="D40" s="33" t="s">
        <v>72</v>
      </c>
      <c r="E40" s="36">
        <v>235400</v>
      </c>
      <c r="F40" s="36">
        <v>213045</v>
      </c>
      <c r="G40" s="36"/>
      <c r="I40" s="35">
        <f t="shared" si="0"/>
        <v>213045</v>
      </c>
      <c r="J40" s="35">
        <f t="shared" si="1"/>
        <v>224223</v>
      </c>
      <c r="K40" s="35">
        <f t="shared" si="2"/>
        <v>218634</v>
      </c>
      <c r="M40" s="36">
        <f t="shared" si="3"/>
        <v>218634</v>
      </c>
      <c r="N40" s="36"/>
      <c r="P40" s="35">
        <f t="shared" si="4"/>
        <v>218634</v>
      </c>
      <c r="Q40" s="35">
        <f t="shared" si="5"/>
        <v>218634</v>
      </c>
      <c r="R40" s="35">
        <f t="shared" si="6"/>
        <v>218634</v>
      </c>
      <c r="S40" s="7"/>
      <c r="T40" s="12">
        <f t="shared" si="7"/>
        <v>218634</v>
      </c>
    </row>
    <row r="41" spans="2:20">
      <c r="B41" s="33">
        <v>37</v>
      </c>
      <c r="C41" s="34" t="s">
        <v>108</v>
      </c>
      <c r="D41" s="33" t="s">
        <v>72</v>
      </c>
      <c r="E41" s="36">
        <v>45700</v>
      </c>
      <c r="F41" s="36">
        <v>38008</v>
      </c>
      <c r="G41" s="36"/>
      <c r="I41" s="35">
        <f t="shared" si="0"/>
        <v>38008</v>
      </c>
      <c r="J41" s="35">
        <f t="shared" si="1"/>
        <v>41854</v>
      </c>
      <c r="K41" s="35">
        <f t="shared" si="2"/>
        <v>39931</v>
      </c>
      <c r="M41" s="36">
        <f t="shared" si="3"/>
        <v>39931</v>
      </c>
      <c r="N41" s="36">
        <v>23100</v>
      </c>
      <c r="P41" s="35">
        <f t="shared" si="4"/>
        <v>23100</v>
      </c>
      <c r="Q41" s="35">
        <f t="shared" si="5"/>
        <v>31516</v>
      </c>
      <c r="R41" s="35">
        <f t="shared" si="6"/>
        <v>27308</v>
      </c>
      <c r="S41" s="7"/>
      <c r="T41" s="12">
        <f t="shared" si="7"/>
        <v>31516</v>
      </c>
    </row>
    <row r="42" spans="2:20">
      <c r="B42" s="33">
        <v>38</v>
      </c>
      <c r="C42" s="34" t="s">
        <v>109</v>
      </c>
      <c r="D42" s="33" t="s">
        <v>72</v>
      </c>
      <c r="E42" s="36">
        <v>54200</v>
      </c>
      <c r="F42" s="36">
        <v>39029</v>
      </c>
      <c r="G42" s="36"/>
      <c r="I42" s="35">
        <f t="shared" si="0"/>
        <v>39029</v>
      </c>
      <c r="J42" s="35">
        <f t="shared" si="1"/>
        <v>46615</v>
      </c>
      <c r="K42" s="35">
        <f t="shared" si="2"/>
        <v>42822</v>
      </c>
      <c r="M42" s="36">
        <f t="shared" si="3"/>
        <v>42822</v>
      </c>
      <c r="N42" s="36">
        <v>23500</v>
      </c>
      <c r="P42" s="35">
        <f t="shared" si="4"/>
        <v>23500</v>
      </c>
      <c r="Q42" s="35">
        <f t="shared" si="5"/>
        <v>33161</v>
      </c>
      <c r="R42" s="35">
        <f t="shared" si="6"/>
        <v>28331</v>
      </c>
      <c r="S42" s="7"/>
      <c r="T42" s="12">
        <f t="shared" si="7"/>
        <v>33161</v>
      </c>
    </row>
    <row r="43" spans="2:20">
      <c r="B43" s="33">
        <v>39</v>
      </c>
      <c r="C43" s="34" t="s">
        <v>110</v>
      </c>
      <c r="D43" s="33" t="s">
        <v>72</v>
      </c>
      <c r="E43" s="36">
        <v>31400</v>
      </c>
      <c r="F43" s="36">
        <v>38329</v>
      </c>
      <c r="G43" s="36"/>
      <c r="I43" s="35">
        <f t="shared" si="0"/>
        <v>31400</v>
      </c>
      <c r="J43" s="35">
        <f t="shared" si="1"/>
        <v>34865</v>
      </c>
      <c r="K43" s="35">
        <f t="shared" si="2"/>
        <v>33133</v>
      </c>
      <c r="M43" s="36">
        <f t="shared" si="3"/>
        <v>33133</v>
      </c>
      <c r="N43" s="36">
        <v>24400</v>
      </c>
      <c r="P43" s="35">
        <f t="shared" si="4"/>
        <v>24400</v>
      </c>
      <c r="Q43" s="35">
        <f t="shared" si="5"/>
        <v>28767</v>
      </c>
      <c r="R43" s="35">
        <f t="shared" si="6"/>
        <v>26584</v>
      </c>
      <c r="S43" s="7"/>
      <c r="T43" s="12">
        <f t="shared" si="7"/>
        <v>28767</v>
      </c>
    </row>
    <row r="44" spans="2:20">
      <c r="B44" s="33">
        <v>40</v>
      </c>
      <c r="C44" s="34" t="s">
        <v>111</v>
      </c>
      <c r="D44" s="33" t="s">
        <v>72</v>
      </c>
      <c r="E44" s="36">
        <v>48500</v>
      </c>
      <c r="F44" s="36">
        <v>22000</v>
      </c>
      <c r="G44" s="36"/>
      <c r="I44" s="35">
        <f t="shared" si="0"/>
        <v>22000</v>
      </c>
      <c r="J44" s="35">
        <f t="shared" si="1"/>
        <v>35250</v>
      </c>
      <c r="K44" s="35">
        <f t="shared" si="2"/>
        <v>28625</v>
      </c>
      <c r="M44" s="36">
        <f t="shared" si="3"/>
        <v>28625</v>
      </c>
      <c r="N44" s="36">
        <v>23500</v>
      </c>
      <c r="P44" s="35">
        <f t="shared" si="4"/>
        <v>23500</v>
      </c>
      <c r="Q44" s="35">
        <f t="shared" si="5"/>
        <v>26063</v>
      </c>
      <c r="R44" s="35">
        <f t="shared" si="6"/>
        <v>24782</v>
      </c>
      <c r="S44" s="7"/>
      <c r="T44" s="12">
        <f t="shared" si="7"/>
        <v>26063</v>
      </c>
    </row>
    <row r="45" spans="2:20">
      <c r="B45" s="33">
        <v>41</v>
      </c>
      <c r="C45" s="34" t="s">
        <v>111</v>
      </c>
      <c r="D45" s="33" t="s">
        <v>72</v>
      </c>
      <c r="E45" s="36">
        <v>48500</v>
      </c>
      <c r="F45" s="36">
        <v>22000</v>
      </c>
      <c r="G45" s="36"/>
      <c r="I45" s="35">
        <f t="shared" si="0"/>
        <v>22000</v>
      </c>
      <c r="J45" s="35">
        <f t="shared" si="1"/>
        <v>35250</v>
      </c>
      <c r="K45" s="35">
        <f t="shared" si="2"/>
        <v>28625</v>
      </c>
      <c r="M45" s="36">
        <f t="shared" si="3"/>
        <v>28625</v>
      </c>
      <c r="N45" s="36">
        <v>23800</v>
      </c>
      <c r="P45" s="35">
        <f t="shared" si="4"/>
        <v>23800</v>
      </c>
      <c r="Q45" s="35">
        <f t="shared" si="5"/>
        <v>26213</v>
      </c>
      <c r="R45" s="35">
        <f t="shared" si="6"/>
        <v>25007</v>
      </c>
      <c r="S45" s="7"/>
      <c r="T45" s="12">
        <f t="shared" si="7"/>
        <v>26213</v>
      </c>
    </row>
    <row r="46" spans="2:20">
      <c r="B46" s="33">
        <v>42</v>
      </c>
      <c r="C46" s="34" t="s">
        <v>112</v>
      </c>
      <c r="D46" s="33" t="s">
        <v>72</v>
      </c>
      <c r="E46" s="36">
        <v>192600</v>
      </c>
      <c r="F46" s="36">
        <v>159208</v>
      </c>
      <c r="G46" s="36"/>
      <c r="I46" s="35">
        <f t="shared" si="0"/>
        <v>159208</v>
      </c>
      <c r="J46" s="35">
        <f t="shared" si="1"/>
        <v>175904</v>
      </c>
      <c r="K46" s="35">
        <f t="shared" si="2"/>
        <v>167556</v>
      </c>
      <c r="M46" s="36">
        <f t="shared" si="3"/>
        <v>167556</v>
      </c>
      <c r="N46" s="36">
        <v>76600</v>
      </c>
      <c r="P46" s="35">
        <f t="shared" si="4"/>
        <v>76600</v>
      </c>
      <c r="Q46" s="35">
        <f t="shared" si="5"/>
        <v>122078</v>
      </c>
      <c r="R46" s="35">
        <f t="shared" si="6"/>
        <v>99339</v>
      </c>
      <c r="S46" s="7"/>
      <c r="T46" s="12">
        <f t="shared" si="7"/>
        <v>122078</v>
      </c>
    </row>
    <row r="47" spans="2:20">
      <c r="B47" s="33">
        <v>43</v>
      </c>
      <c r="C47" s="34" t="s">
        <v>113</v>
      </c>
      <c r="D47" s="33" t="s">
        <v>72</v>
      </c>
      <c r="E47" s="36">
        <v>59900</v>
      </c>
      <c r="F47" s="36">
        <v>95742</v>
      </c>
      <c r="G47" s="36"/>
      <c r="I47" s="35">
        <f t="shared" si="0"/>
        <v>59900</v>
      </c>
      <c r="J47" s="35">
        <f t="shared" si="1"/>
        <v>77821</v>
      </c>
      <c r="K47" s="35">
        <f t="shared" si="2"/>
        <v>68861</v>
      </c>
      <c r="M47" s="36">
        <f t="shared" si="3"/>
        <v>68861</v>
      </c>
      <c r="N47" s="36">
        <v>65700</v>
      </c>
      <c r="P47" s="35">
        <f t="shared" si="4"/>
        <v>65700</v>
      </c>
      <c r="Q47" s="35">
        <f t="shared" si="5"/>
        <v>67281</v>
      </c>
      <c r="R47" s="35">
        <f t="shared" si="6"/>
        <v>66491</v>
      </c>
      <c r="S47" s="7"/>
      <c r="T47" s="12">
        <f t="shared" si="7"/>
        <v>67281</v>
      </c>
    </row>
    <row r="48" spans="2:20">
      <c r="B48" s="33">
        <v>44</v>
      </c>
      <c r="C48" s="34" t="s">
        <v>114</v>
      </c>
      <c r="D48" s="33" t="s">
        <v>72</v>
      </c>
      <c r="E48" s="36">
        <v>102700</v>
      </c>
      <c r="F48" s="36">
        <v>133089</v>
      </c>
      <c r="G48" s="36"/>
      <c r="I48" s="35">
        <f t="shared" si="0"/>
        <v>102700</v>
      </c>
      <c r="J48" s="35">
        <f t="shared" si="1"/>
        <v>117895</v>
      </c>
      <c r="K48" s="35">
        <f t="shared" si="2"/>
        <v>110298</v>
      </c>
      <c r="M48" s="36">
        <f t="shared" si="3"/>
        <v>110298</v>
      </c>
      <c r="N48" s="36">
        <v>74900</v>
      </c>
      <c r="P48" s="35">
        <f t="shared" si="4"/>
        <v>74900</v>
      </c>
      <c r="Q48" s="35">
        <f t="shared" si="5"/>
        <v>92599</v>
      </c>
      <c r="R48" s="35">
        <f t="shared" si="6"/>
        <v>83750</v>
      </c>
      <c r="S48" s="7"/>
      <c r="T48" s="12">
        <f t="shared" si="7"/>
        <v>92599</v>
      </c>
    </row>
    <row r="49" spans="2:20">
      <c r="B49" s="33">
        <v>45</v>
      </c>
      <c r="C49" s="34" t="s">
        <v>115</v>
      </c>
      <c r="D49" s="33" t="s">
        <v>116</v>
      </c>
      <c r="E49" s="36">
        <v>25700</v>
      </c>
      <c r="F49" s="36">
        <v>43379</v>
      </c>
      <c r="G49" s="36"/>
      <c r="I49" s="35">
        <f t="shared" si="0"/>
        <v>25700</v>
      </c>
      <c r="J49" s="35">
        <f t="shared" si="1"/>
        <v>34540</v>
      </c>
      <c r="K49" s="35">
        <f t="shared" si="2"/>
        <v>30120</v>
      </c>
      <c r="M49" s="36">
        <f t="shared" si="3"/>
        <v>30120</v>
      </c>
      <c r="N49" s="36">
        <v>24300</v>
      </c>
      <c r="P49" s="35">
        <f t="shared" si="4"/>
        <v>24300</v>
      </c>
      <c r="Q49" s="35">
        <f t="shared" si="5"/>
        <v>27210</v>
      </c>
      <c r="R49" s="35">
        <f t="shared" si="6"/>
        <v>25755</v>
      </c>
      <c r="S49" s="7"/>
      <c r="T49" s="12">
        <f t="shared" si="7"/>
        <v>27210</v>
      </c>
    </row>
    <row r="50" spans="2:20">
      <c r="B50" s="33">
        <v>46</v>
      </c>
      <c r="C50" s="34" t="s">
        <v>117</v>
      </c>
      <c r="D50" s="33" t="s">
        <v>116</v>
      </c>
      <c r="E50" s="36">
        <v>22800</v>
      </c>
      <c r="F50" s="36">
        <v>34595</v>
      </c>
      <c r="G50" s="36"/>
      <c r="I50" s="35">
        <f t="shared" si="0"/>
        <v>22800</v>
      </c>
      <c r="J50" s="35">
        <f t="shared" si="1"/>
        <v>28698</v>
      </c>
      <c r="K50" s="35">
        <f t="shared" si="2"/>
        <v>25749</v>
      </c>
      <c r="M50" s="36">
        <f t="shared" si="3"/>
        <v>25749</v>
      </c>
      <c r="N50" s="36">
        <v>21900</v>
      </c>
      <c r="P50" s="35">
        <f t="shared" si="4"/>
        <v>21900</v>
      </c>
      <c r="Q50" s="35">
        <f t="shared" si="5"/>
        <v>23825</v>
      </c>
      <c r="R50" s="35">
        <f t="shared" si="6"/>
        <v>22863</v>
      </c>
      <c r="S50" s="7"/>
      <c r="T50" s="12">
        <f t="shared" si="7"/>
        <v>23825</v>
      </c>
    </row>
    <row r="51" spans="2:20" ht="25.5">
      <c r="B51" s="33">
        <v>47</v>
      </c>
      <c r="C51" s="34" t="s">
        <v>118</v>
      </c>
      <c r="D51" s="33" t="s">
        <v>72</v>
      </c>
      <c r="E51" s="36">
        <v>178400</v>
      </c>
      <c r="F51" s="36">
        <v>391500</v>
      </c>
      <c r="G51" s="36"/>
      <c r="I51" s="35">
        <f t="shared" si="0"/>
        <v>178400</v>
      </c>
      <c r="J51" s="35">
        <f t="shared" si="1"/>
        <v>284950</v>
      </c>
      <c r="K51" s="35">
        <f t="shared" si="2"/>
        <v>231675</v>
      </c>
      <c r="M51" s="36">
        <f t="shared" si="3"/>
        <v>231675</v>
      </c>
      <c r="N51" s="36">
        <v>230600</v>
      </c>
      <c r="P51" s="35">
        <f t="shared" si="4"/>
        <v>230600</v>
      </c>
      <c r="Q51" s="35">
        <f t="shared" si="5"/>
        <v>231138</v>
      </c>
      <c r="R51" s="35">
        <f t="shared" si="6"/>
        <v>230869</v>
      </c>
      <c r="S51" s="7"/>
      <c r="T51" s="12">
        <f t="shared" si="7"/>
        <v>231138</v>
      </c>
    </row>
    <row r="52" spans="2:20" ht="38.25">
      <c r="B52" s="33">
        <v>48</v>
      </c>
      <c r="C52" s="34" t="s">
        <v>119</v>
      </c>
      <c r="D52" s="33" t="s">
        <v>72</v>
      </c>
      <c r="E52" s="36">
        <v>264000</v>
      </c>
      <c r="F52" s="36">
        <v>446806</v>
      </c>
      <c r="G52" s="36"/>
      <c r="I52" s="35">
        <f t="shared" si="0"/>
        <v>264000</v>
      </c>
      <c r="J52" s="35">
        <f t="shared" si="1"/>
        <v>355403</v>
      </c>
      <c r="K52" s="35">
        <f t="shared" si="2"/>
        <v>309702</v>
      </c>
      <c r="M52" s="36">
        <f t="shared" si="3"/>
        <v>309702</v>
      </c>
      <c r="N52" s="36">
        <v>256400</v>
      </c>
      <c r="P52" s="35">
        <f t="shared" si="4"/>
        <v>256400</v>
      </c>
      <c r="Q52" s="35">
        <f t="shared" si="5"/>
        <v>283051</v>
      </c>
      <c r="R52" s="35">
        <f t="shared" si="6"/>
        <v>269726</v>
      </c>
      <c r="S52" s="7"/>
      <c r="T52" s="12">
        <f t="shared" si="7"/>
        <v>283051</v>
      </c>
    </row>
    <row r="53" spans="2:20">
      <c r="B53" s="33">
        <v>49</v>
      </c>
      <c r="C53" s="34" t="s">
        <v>120</v>
      </c>
      <c r="D53" s="33" t="s">
        <v>72</v>
      </c>
      <c r="E53" s="36">
        <v>37100</v>
      </c>
      <c r="F53" s="36">
        <v>25177</v>
      </c>
      <c r="G53" s="36"/>
      <c r="I53" s="35">
        <f t="shared" si="0"/>
        <v>25177</v>
      </c>
      <c r="J53" s="35">
        <f t="shared" si="1"/>
        <v>31139</v>
      </c>
      <c r="K53" s="35">
        <f t="shared" si="2"/>
        <v>28158</v>
      </c>
      <c r="M53" s="36">
        <f t="shared" si="3"/>
        <v>28158</v>
      </c>
      <c r="N53" s="36">
        <v>29900</v>
      </c>
      <c r="P53" s="35">
        <f t="shared" si="4"/>
        <v>28158</v>
      </c>
      <c r="Q53" s="35">
        <f t="shared" si="5"/>
        <v>29029</v>
      </c>
      <c r="R53" s="35">
        <f t="shared" si="6"/>
        <v>28594</v>
      </c>
      <c r="S53" s="7"/>
      <c r="T53" s="12">
        <f t="shared" si="7"/>
        <v>29029</v>
      </c>
    </row>
    <row r="54" spans="2:20">
      <c r="B54" s="33">
        <v>50</v>
      </c>
      <c r="C54" s="34" t="s">
        <v>121</v>
      </c>
      <c r="D54" s="33" t="s">
        <v>72</v>
      </c>
      <c r="E54" s="36">
        <v>1112900</v>
      </c>
      <c r="F54" s="36">
        <v>900000</v>
      </c>
      <c r="G54" s="36"/>
      <c r="I54" s="35">
        <f t="shared" si="0"/>
        <v>900000</v>
      </c>
      <c r="J54" s="35">
        <f t="shared" si="1"/>
        <v>1006450</v>
      </c>
      <c r="K54" s="35">
        <f t="shared" si="2"/>
        <v>953225</v>
      </c>
      <c r="M54" s="36">
        <f t="shared" si="3"/>
        <v>953225</v>
      </c>
      <c r="N54" s="36">
        <v>754500</v>
      </c>
      <c r="P54" s="35">
        <f t="shared" si="4"/>
        <v>754500</v>
      </c>
      <c r="Q54" s="35">
        <f t="shared" si="5"/>
        <v>853863</v>
      </c>
      <c r="R54" s="35">
        <f t="shared" si="6"/>
        <v>804182</v>
      </c>
      <c r="S54" s="7"/>
      <c r="T54" s="12">
        <f t="shared" si="7"/>
        <v>853863</v>
      </c>
    </row>
    <row r="55" spans="2:20">
      <c r="B55" s="33">
        <v>51</v>
      </c>
      <c r="C55" s="34" t="s">
        <v>122</v>
      </c>
      <c r="D55" s="33" t="s">
        <v>72</v>
      </c>
      <c r="E55" s="36">
        <v>1355500</v>
      </c>
      <c r="F55" s="36">
        <v>1200000</v>
      </c>
      <c r="G55" s="36"/>
      <c r="I55" s="35">
        <f t="shared" si="0"/>
        <v>1200000</v>
      </c>
      <c r="J55" s="35">
        <f t="shared" si="1"/>
        <v>1277750</v>
      </c>
      <c r="K55" s="35">
        <f t="shared" si="2"/>
        <v>1238875</v>
      </c>
      <c r="M55" s="36">
        <f t="shared" si="3"/>
        <v>1238875</v>
      </c>
      <c r="N55" s="36">
        <v>804100</v>
      </c>
      <c r="P55" s="35">
        <f t="shared" si="4"/>
        <v>804100</v>
      </c>
      <c r="Q55" s="35">
        <f t="shared" si="5"/>
        <v>1021488</v>
      </c>
      <c r="R55" s="35">
        <f t="shared" si="6"/>
        <v>912794</v>
      </c>
      <c r="S55" s="7"/>
      <c r="T55" s="12">
        <f t="shared" si="7"/>
        <v>1021488</v>
      </c>
    </row>
    <row r="56" spans="2:20">
      <c r="B56" s="33">
        <v>52</v>
      </c>
      <c r="C56" s="34" t="s">
        <v>123</v>
      </c>
      <c r="D56" s="33" t="s">
        <v>116</v>
      </c>
      <c r="E56" s="36">
        <v>48500</v>
      </c>
      <c r="F56" s="36">
        <v>60851</v>
      </c>
      <c r="G56" s="36"/>
      <c r="I56" s="35">
        <f t="shared" si="0"/>
        <v>48500</v>
      </c>
      <c r="J56" s="35">
        <f t="shared" si="1"/>
        <v>54676</v>
      </c>
      <c r="K56" s="35">
        <f t="shared" si="2"/>
        <v>51588</v>
      </c>
      <c r="M56" s="36">
        <f t="shared" si="3"/>
        <v>51588</v>
      </c>
      <c r="N56" s="36">
        <v>37300</v>
      </c>
      <c r="P56" s="35">
        <f t="shared" si="4"/>
        <v>37300</v>
      </c>
      <c r="Q56" s="35">
        <f t="shared" si="5"/>
        <v>44444</v>
      </c>
      <c r="R56" s="35">
        <f t="shared" si="6"/>
        <v>40872</v>
      </c>
      <c r="S56" s="7"/>
      <c r="T56" s="12">
        <f t="shared" si="7"/>
        <v>44444</v>
      </c>
    </row>
    <row r="57" spans="2:20">
      <c r="B57" s="33">
        <v>53</v>
      </c>
      <c r="C57" s="34" t="s">
        <v>124</v>
      </c>
      <c r="D57" s="33" t="s">
        <v>116</v>
      </c>
      <c r="E57" s="36">
        <v>25700</v>
      </c>
      <c r="F57" s="36">
        <v>42891</v>
      </c>
      <c r="G57" s="36"/>
      <c r="I57" s="35">
        <f t="shared" si="0"/>
        <v>25700</v>
      </c>
      <c r="J57" s="35">
        <f t="shared" si="1"/>
        <v>34296</v>
      </c>
      <c r="K57" s="35">
        <f t="shared" si="2"/>
        <v>29998</v>
      </c>
      <c r="M57" s="36">
        <f t="shared" si="3"/>
        <v>29998</v>
      </c>
      <c r="N57" s="36">
        <v>26200</v>
      </c>
      <c r="P57" s="35">
        <f t="shared" si="4"/>
        <v>26200</v>
      </c>
      <c r="Q57" s="35">
        <f t="shared" si="5"/>
        <v>28099</v>
      </c>
      <c r="R57" s="35">
        <f t="shared" si="6"/>
        <v>27150</v>
      </c>
      <c r="S57" s="7"/>
      <c r="T57" s="12">
        <f t="shared" si="7"/>
        <v>28099</v>
      </c>
    </row>
    <row r="58" spans="2:20">
      <c r="B58" s="33">
        <v>54</v>
      </c>
      <c r="C58" s="34" t="s">
        <v>125</v>
      </c>
      <c r="D58" s="33" t="s">
        <v>116</v>
      </c>
      <c r="E58" s="36">
        <v>79900</v>
      </c>
      <c r="F58" s="36">
        <v>79445</v>
      </c>
      <c r="G58" s="36"/>
      <c r="I58" s="35">
        <f t="shared" si="0"/>
        <v>79445</v>
      </c>
      <c r="J58" s="35">
        <f t="shared" si="1"/>
        <v>79673</v>
      </c>
      <c r="K58" s="35">
        <f t="shared" si="2"/>
        <v>79559</v>
      </c>
      <c r="M58" s="36">
        <f t="shared" si="3"/>
        <v>79559</v>
      </c>
      <c r="N58" s="36"/>
      <c r="P58" s="35">
        <f t="shared" si="4"/>
        <v>79559</v>
      </c>
      <c r="Q58" s="35">
        <f t="shared" si="5"/>
        <v>79559</v>
      </c>
      <c r="R58" s="35">
        <f t="shared" si="6"/>
        <v>79559</v>
      </c>
      <c r="S58" s="7"/>
      <c r="T58" s="12">
        <f t="shared" si="7"/>
        <v>79559</v>
      </c>
    </row>
    <row r="59" spans="2:20">
      <c r="B59" s="33">
        <v>55</v>
      </c>
      <c r="C59" s="34" t="s">
        <v>126</v>
      </c>
      <c r="D59" s="33" t="s">
        <v>116</v>
      </c>
      <c r="E59" s="36">
        <v>34200</v>
      </c>
      <c r="F59" s="36">
        <v>48431</v>
      </c>
      <c r="G59" s="36"/>
      <c r="I59" s="35">
        <f t="shared" si="0"/>
        <v>34200</v>
      </c>
      <c r="J59" s="35">
        <f t="shared" si="1"/>
        <v>41316</v>
      </c>
      <c r="K59" s="35">
        <f t="shared" si="2"/>
        <v>37758</v>
      </c>
      <c r="M59" s="36">
        <f t="shared" si="3"/>
        <v>37758</v>
      </c>
      <c r="N59" s="36">
        <v>29700</v>
      </c>
      <c r="P59" s="35">
        <f t="shared" si="4"/>
        <v>29700</v>
      </c>
      <c r="Q59" s="35">
        <f t="shared" si="5"/>
        <v>33729</v>
      </c>
      <c r="R59" s="35">
        <f t="shared" si="6"/>
        <v>31715</v>
      </c>
      <c r="S59" s="7"/>
      <c r="T59" s="12">
        <f t="shared" si="7"/>
        <v>33729</v>
      </c>
    </row>
    <row r="60" spans="2:20">
      <c r="B60" s="33">
        <v>56</v>
      </c>
      <c r="C60" s="34" t="s">
        <v>127</v>
      </c>
      <c r="D60" s="33" t="s">
        <v>116</v>
      </c>
      <c r="E60" s="36">
        <v>59900</v>
      </c>
      <c r="F60" s="36">
        <v>75491</v>
      </c>
      <c r="G60" s="36"/>
      <c r="I60" s="35">
        <f t="shared" si="0"/>
        <v>59900</v>
      </c>
      <c r="J60" s="35">
        <f t="shared" si="1"/>
        <v>67696</v>
      </c>
      <c r="K60" s="35">
        <f t="shared" si="2"/>
        <v>63798</v>
      </c>
      <c r="M60" s="36">
        <f t="shared" si="3"/>
        <v>63798</v>
      </c>
      <c r="N60" s="36">
        <v>48000</v>
      </c>
      <c r="P60" s="35">
        <f t="shared" si="4"/>
        <v>48000</v>
      </c>
      <c r="Q60" s="35">
        <f t="shared" si="5"/>
        <v>55899</v>
      </c>
      <c r="R60" s="35">
        <f t="shared" si="6"/>
        <v>51950</v>
      </c>
      <c r="S60" s="7"/>
      <c r="T60" s="12">
        <f t="shared" si="7"/>
        <v>55899</v>
      </c>
    </row>
    <row r="61" spans="2:20">
      <c r="B61" s="33">
        <v>57</v>
      </c>
      <c r="C61" s="34" t="s">
        <v>128</v>
      </c>
      <c r="D61" s="33" t="s">
        <v>116</v>
      </c>
      <c r="E61" s="36">
        <v>97000</v>
      </c>
      <c r="F61" s="36">
        <v>107546</v>
      </c>
      <c r="G61" s="36"/>
      <c r="I61" s="35">
        <f t="shared" si="0"/>
        <v>97000</v>
      </c>
      <c r="J61" s="35">
        <f t="shared" si="1"/>
        <v>102273</v>
      </c>
      <c r="K61" s="35">
        <f t="shared" si="2"/>
        <v>99637</v>
      </c>
      <c r="M61" s="36">
        <f t="shared" si="3"/>
        <v>99637</v>
      </c>
      <c r="N61" s="36">
        <v>54900</v>
      </c>
      <c r="P61" s="35">
        <f t="shared" si="4"/>
        <v>54900</v>
      </c>
      <c r="Q61" s="35">
        <f t="shared" si="5"/>
        <v>77269</v>
      </c>
      <c r="R61" s="35">
        <f t="shared" si="6"/>
        <v>66085</v>
      </c>
      <c r="S61" s="7"/>
      <c r="T61" s="12">
        <f t="shared" si="7"/>
        <v>77269</v>
      </c>
    </row>
    <row r="62" spans="2:20">
      <c r="B62" s="33">
        <v>58</v>
      </c>
      <c r="C62" s="34" t="s">
        <v>129</v>
      </c>
      <c r="D62" s="33" t="s">
        <v>116</v>
      </c>
      <c r="E62" s="36">
        <v>139800</v>
      </c>
      <c r="F62" s="36">
        <v>139130</v>
      </c>
      <c r="G62" s="36"/>
      <c r="I62" s="35">
        <f t="shared" si="0"/>
        <v>139130</v>
      </c>
      <c r="J62" s="35">
        <f t="shared" si="1"/>
        <v>139465</v>
      </c>
      <c r="K62" s="35">
        <f t="shared" si="2"/>
        <v>139298</v>
      </c>
      <c r="M62" s="36">
        <f t="shared" si="3"/>
        <v>139298</v>
      </c>
      <c r="N62" s="36">
        <v>72100</v>
      </c>
      <c r="P62" s="35">
        <f t="shared" si="4"/>
        <v>72100</v>
      </c>
      <c r="Q62" s="35">
        <f t="shared" si="5"/>
        <v>105699</v>
      </c>
      <c r="R62" s="35">
        <f t="shared" si="6"/>
        <v>88900</v>
      </c>
      <c r="S62" s="7"/>
      <c r="T62" s="12">
        <f t="shared" si="7"/>
        <v>105699</v>
      </c>
    </row>
    <row r="63" spans="2:20">
      <c r="B63" s="33">
        <v>59</v>
      </c>
      <c r="C63" s="34" t="s">
        <v>130</v>
      </c>
      <c r="D63" s="33" t="s">
        <v>116</v>
      </c>
      <c r="E63" s="36">
        <v>37100</v>
      </c>
      <c r="F63" s="36">
        <v>71391</v>
      </c>
      <c r="G63" s="36"/>
      <c r="I63" s="35">
        <f t="shared" si="0"/>
        <v>37100</v>
      </c>
      <c r="J63" s="35">
        <f t="shared" si="1"/>
        <v>54246</v>
      </c>
      <c r="K63" s="35">
        <f t="shared" si="2"/>
        <v>45673</v>
      </c>
      <c r="M63" s="36">
        <f t="shared" si="3"/>
        <v>45673</v>
      </c>
      <c r="N63" s="36"/>
      <c r="P63" s="35">
        <f t="shared" si="4"/>
        <v>45673</v>
      </c>
      <c r="Q63" s="35">
        <f t="shared" si="5"/>
        <v>45673</v>
      </c>
      <c r="R63" s="35">
        <f t="shared" si="6"/>
        <v>45673</v>
      </c>
      <c r="S63" s="7"/>
      <c r="T63" s="12">
        <f t="shared" si="7"/>
        <v>45673</v>
      </c>
    </row>
    <row r="64" spans="2:20">
      <c r="B64" s="33">
        <v>60</v>
      </c>
      <c r="C64" s="34" t="s">
        <v>131</v>
      </c>
      <c r="D64" s="33" t="s">
        <v>116</v>
      </c>
      <c r="E64" s="36">
        <v>105600</v>
      </c>
      <c r="F64" s="36">
        <v>109126</v>
      </c>
      <c r="G64" s="36"/>
      <c r="I64" s="35">
        <f t="shared" si="0"/>
        <v>105600</v>
      </c>
      <c r="J64" s="35">
        <f t="shared" si="1"/>
        <v>107363</v>
      </c>
      <c r="K64" s="35">
        <f t="shared" si="2"/>
        <v>106482</v>
      </c>
      <c r="M64" s="36">
        <f t="shared" si="3"/>
        <v>106482</v>
      </c>
      <c r="N64" s="36"/>
      <c r="P64" s="35">
        <f t="shared" si="4"/>
        <v>106482</v>
      </c>
      <c r="Q64" s="35">
        <f t="shared" si="5"/>
        <v>106482</v>
      </c>
      <c r="R64" s="35">
        <f t="shared" si="6"/>
        <v>106482</v>
      </c>
      <c r="S64" s="7"/>
      <c r="T64" s="12">
        <f t="shared" si="7"/>
        <v>106482</v>
      </c>
    </row>
    <row r="65" spans="2:20" ht="25.5">
      <c r="B65" s="33">
        <v>61</v>
      </c>
      <c r="C65" s="34" t="s">
        <v>132</v>
      </c>
      <c r="D65" s="33" t="s">
        <v>72</v>
      </c>
      <c r="E65" s="36">
        <v>264000</v>
      </c>
      <c r="F65" s="36">
        <v>540593</v>
      </c>
      <c r="G65" s="36"/>
      <c r="I65" s="35">
        <f t="shared" si="0"/>
        <v>264000</v>
      </c>
      <c r="J65" s="35">
        <f t="shared" si="1"/>
        <v>402297</v>
      </c>
      <c r="K65" s="35">
        <f t="shared" si="2"/>
        <v>333149</v>
      </c>
      <c r="M65" s="36">
        <f t="shared" si="3"/>
        <v>333149</v>
      </c>
      <c r="N65" s="36">
        <v>317700</v>
      </c>
      <c r="P65" s="35">
        <f t="shared" si="4"/>
        <v>317700</v>
      </c>
      <c r="Q65" s="35">
        <f t="shared" si="5"/>
        <v>325425</v>
      </c>
      <c r="R65" s="35">
        <f t="shared" si="6"/>
        <v>321563</v>
      </c>
      <c r="S65" s="7"/>
      <c r="T65" s="12">
        <f t="shared" si="7"/>
        <v>325425</v>
      </c>
    </row>
    <row r="66" spans="2:20" ht="25.5">
      <c r="B66" s="33">
        <v>62</v>
      </c>
      <c r="C66" s="34" t="s">
        <v>133</v>
      </c>
      <c r="D66" s="33" t="s">
        <v>72</v>
      </c>
      <c r="E66" s="36">
        <v>1212800</v>
      </c>
      <c r="F66" s="36">
        <v>1257861</v>
      </c>
      <c r="G66" s="36"/>
      <c r="I66" s="35">
        <f t="shared" si="0"/>
        <v>1212800</v>
      </c>
      <c r="J66" s="35">
        <f t="shared" si="1"/>
        <v>1235331</v>
      </c>
      <c r="K66" s="35">
        <f t="shared" si="2"/>
        <v>1224066</v>
      </c>
      <c r="M66" s="36">
        <f t="shared" si="3"/>
        <v>1224066</v>
      </c>
      <c r="N66" s="36">
        <v>758800</v>
      </c>
      <c r="P66" s="35">
        <f t="shared" si="4"/>
        <v>758800</v>
      </c>
      <c r="Q66" s="35">
        <f t="shared" si="5"/>
        <v>991433</v>
      </c>
      <c r="R66" s="35">
        <f t="shared" si="6"/>
        <v>875117</v>
      </c>
      <c r="S66" s="7"/>
      <c r="T66" s="12">
        <f t="shared" si="7"/>
        <v>991433</v>
      </c>
    </row>
    <row r="67" spans="2:20" ht="25.5">
      <c r="B67" s="33">
        <v>63</v>
      </c>
      <c r="C67" s="34" t="s">
        <v>134</v>
      </c>
      <c r="D67" s="33" t="s">
        <v>72</v>
      </c>
      <c r="E67" s="36">
        <v>1269900</v>
      </c>
      <c r="F67" s="36">
        <v>1282134</v>
      </c>
      <c r="G67" s="36"/>
      <c r="I67" s="35">
        <f t="shared" si="0"/>
        <v>1269900</v>
      </c>
      <c r="J67" s="35">
        <f t="shared" si="1"/>
        <v>1276017</v>
      </c>
      <c r="K67" s="35">
        <f t="shared" si="2"/>
        <v>1272959</v>
      </c>
      <c r="M67" s="36">
        <f t="shared" si="3"/>
        <v>1272959</v>
      </c>
      <c r="N67" s="36">
        <v>800000</v>
      </c>
      <c r="P67" s="35">
        <f t="shared" si="4"/>
        <v>800000</v>
      </c>
      <c r="Q67" s="35">
        <f t="shared" si="5"/>
        <v>1036480</v>
      </c>
      <c r="R67" s="35">
        <f t="shared" si="6"/>
        <v>918240</v>
      </c>
      <c r="S67" s="7"/>
      <c r="T67" s="12">
        <f t="shared" si="7"/>
        <v>1036480</v>
      </c>
    </row>
    <row r="68" spans="2:20" ht="25.5">
      <c r="B68" s="33">
        <v>64</v>
      </c>
      <c r="C68" s="34" t="s">
        <v>135</v>
      </c>
      <c r="D68" s="33" t="s">
        <v>72</v>
      </c>
      <c r="E68" s="36">
        <v>1498200</v>
      </c>
      <c r="F68" s="36">
        <v>1423843</v>
      </c>
      <c r="G68" s="36"/>
      <c r="I68" s="35">
        <f t="shared" si="0"/>
        <v>1423843</v>
      </c>
      <c r="J68" s="35">
        <f t="shared" si="1"/>
        <v>1461022</v>
      </c>
      <c r="K68" s="35">
        <f t="shared" si="2"/>
        <v>1442433</v>
      </c>
      <c r="M68" s="36">
        <f t="shared" si="3"/>
        <v>1442433</v>
      </c>
      <c r="N68" s="36">
        <v>853300</v>
      </c>
      <c r="P68" s="35">
        <f t="shared" si="4"/>
        <v>853300</v>
      </c>
      <c r="Q68" s="35">
        <f t="shared" si="5"/>
        <v>1147867</v>
      </c>
      <c r="R68" s="35">
        <f t="shared" si="6"/>
        <v>1000584</v>
      </c>
      <c r="S68" s="7"/>
      <c r="T68" s="12">
        <f t="shared" si="7"/>
        <v>1147867</v>
      </c>
    </row>
    <row r="69" spans="2:20" ht="25.5">
      <c r="B69" s="33">
        <v>65</v>
      </c>
      <c r="C69" s="34" t="s">
        <v>136</v>
      </c>
      <c r="D69" s="33" t="s">
        <v>72</v>
      </c>
      <c r="E69" s="36">
        <v>1555200</v>
      </c>
      <c r="F69" s="36">
        <v>1456702</v>
      </c>
      <c r="G69" s="36"/>
      <c r="I69" s="35">
        <f t="shared" si="0"/>
        <v>1456702</v>
      </c>
      <c r="J69" s="35">
        <f t="shared" si="1"/>
        <v>1505951</v>
      </c>
      <c r="K69" s="35">
        <f t="shared" si="2"/>
        <v>1481327</v>
      </c>
      <c r="M69" s="36">
        <f t="shared" si="3"/>
        <v>1481327</v>
      </c>
      <c r="N69" s="36">
        <v>910700</v>
      </c>
      <c r="P69" s="35">
        <f t="shared" si="4"/>
        <v>910700</v>
      </c>
      <c r="Q69" s="35">
        <f t="shared" si="5"/>
        <v>1196014</v>
      </c>
      <c r="R69" s="35">
        <f t="shared" si="6"/>
        <v>1053357</v>
      </c>
      <c r="S69" s="7"/>
      <c r="T69" s="12">
        <f t="shared" si="7"/>
        <v>1196014</v>
      </c>
    </row>
    <row r="70" spans="2:20" ht="25.5">
      <c r="B70" s="33">
        <v>66</v>
      </c>
      <c r="C70" s="34" t="s">
        <v>137</v>
      </c>
      <c r="D70" s="33" t="s">
        <v>72</v>
      </c>
      <c r="E70" s="36">
        <v>1926200</v>
      </c>
      <c r="F70" s="36">
        <v>1663131</v>
      </c>
      <c r="G70" s="36"/>
      <c r="I70" s="35">
        <f t="shared" ref="I70:I98" si="8">+MIN(E70:G70)</f>
        <v>1663131</v>
      </c>
      <c r="J70" s="35">
        <f t="shared" ref="J70:J98" si="9">+ROUND(AVERAGE(E70:G70),0)</f>
        <v>1794666</v>
      </c>
      <c r="K70" s="35">
        <f t="shared" ref="K70:K98" si="10">+ROUND(AVERAGE(I70:J70),0)</f>
        <v>1728899</v>
      </c>
      <c r="M70" s="36">
        <f t="shared" ref="M70:M98" si="11">+K70</f>
        <v>1728899</v>
      </c>
      <c r="N70" s="36">
        <v>993700</v>
      </c>
      <c r="P70" s="35">
        <f t="shared" ref="P70:P98" si="12">+MIN(M70:N70)</f>
        <v>993700</v>
      </c>
      <c r="Q70" s="35">
        <f t="shared" ref="Q70:Q98" si="13">+ROUND(AVERAGE(M70:N70),0)</f>
        <v>1361300</v>
      </c>
      <c r="R70" s="35">
        <f t="shared" ref="R70:R98" si="14">+ROUND(AVERAGE(P70:Q70),0)</f>
        <v>1177500</v>
      </c>
      <c r="S70" s="7"/>
      <c r="T70" s="12">
        <f t="shared" ref="T70:T98" si="15">+Q70</f>
        <v>1361300</v>
      </c>
    </row>
    <row r="71" spans="2:20" ht="25.5">
      <c r="B71" s="33">
        <v>67</v>
      </c>
      <c r="C71" s="34" t="s">
        <v>138</v>
      </c>
      <c r="D71" s="33" t="s">
        <v>72</v>
      </c>
      <c r="E71" s="36">
        <v>1997500</v>
      </c>
      <c r="F71" s="36">
        <v>1689398</v>
      </c>
      <c r="G71" s="36"/>
      <c r="I71" s="35">
        <f t="shared" si="8"/>
        <v>1689398</v>
      </c>
      <c r="J71" s="35">
        <f t="shared" si="9"/>
        <v>1843449</v>
      </c>
      <c r="K71" s="35">
        <f t="shared" si="10"/>
        <v>1766424</v>
      </c>
      <c r="M71" s="36">
        <f t="shared" si="11"/>
        <v>1766424</v>
      </c>
      <c r="N71" s="36">
        <v>1042800</v>
      </c>
      <c r="P71" s="35">
        <f t="shared" si="12"/>
        <v>1042800</v>
      </c>
      <c r="Q71" s="35">
        <f t="shared" si="13"/>
        <v>1404612</v>
      </c>
      <c r="R71" s="35">
        <f t="shared" si="14"/>
        <v>1223706</v>
      </c>
      <c r="S71" s="7"/>
      <c r="T71" s="12">
        <f t="shared" si="15"/>
        <v>1404612</v>
      </c>
    </row>
    <row r="72" spans="2:20" ht="25.5">
      <c r="B72" s="33">
        <v>68</v>
      </c>
      <c r="C72" s="34" t="s">
        <v>139</v>
      </c>
      <c r="D72" s="33" t="s">
        <v>72</v>
      </c>
      <c r="E72" s="36">
        <v>2568300</v>
      </c>
      <c r="F72" s="36">
        <v>2237873</v>
      </c>
      <c r="G72" s="36"/>
      <c r="I72" s="35">
        <f t="shared" si="8"/>
        <v>2237873</v>
      </c>
      <c r="J72" s="35">
        <f t="shared" si="9"/>
        <v>2403087</v>
      </c>
      <c r="K72" s="35">
        <f t="shared" si="10"/>
        <v>2320480</v>
      </c>
      <c r="M72" s="36">
        <f t="shared" si="11"/>
        <v>2320480</v>
      </c>
      <c r="N72" s="36">
        <v>1811200</v>
      </c>
      <c r="P72" s="35">
        <f t="shared" si="12"/>
        <v>1811200</v>
      </c>
      <c r="Q72" s="35">
        <f t="shared" si="13"/>
        <v>2065840</v>
      </c>
      <c r="R72" s="35">
        <f t="shared" si="14"/>
        <v>1938520</v>
      </c>
      <c r="S72" s="7"/>
      <c r="T72" s="12">
        <f t="shared" si="15"/>
        <v>2065840</v>
      </c>
    </row>
    <row r="73" spans="2:20" ht="25.5">
      <c r="B73" s="33">
        <v>69</v>
      </c>
      <c r="C73" s="34" t="s">
        <v>140</v>
      </c>
      <c r="D73" s="33" t="s">
        <v>72</v>
      </c>
      <c r="E73" s="36">
        <v>2653900</v>
      </c>
      <c r="F73" s="36">
        <v>2275099</v>
      </c>
      <c r="G73" s="36"/>
      <c r="I73" s="35">
        <f t="shared" si="8"/>
        <v>2275099</v>
      </c>
      <c r="J73" s="35">
        <f t="shared" si="9"/>
        <v>2464500</v>
      </c>
      <c r="K73" s="35">
        <f t="shared" si="10"/>
        <v>2369800</v>
      </c>
      <c r="M73" s="36">
        <f t="shared" si="11"/>
        <v>2369800</v>
      </c>
      <c r="N73" s="36">
        <v>1902000</v>
      </c>
      <c r="P73" s="35">
        <f t="shared" si="12"/>
        <v>1902000</v>
      </c>
      <c r="Q73" s="35">
        <f t="shared" si="13"/>
        <v>2135900</v>
      </c>
      <c r="R73" s="35">
        <f t="shared" si="14"/>
        <v>2018950</v>
      </c>
      <c r="S73" s="7"/>
      <c r="T73" s="12">
        <f t="shared" si="15"/>
        <v>2135900</v>
      </c>
    </row>
    <row r="74" spans="2:20" ht="25.5">
      <c r="B74" s="33">
        <v>70</v>
      </c>
      <c r="C74" s="34" t="s">
        <v>141</v>
      </c>
      <c r="D74" s="33" t="s">
        <v>72</v>
      </c>
      <c r="E74" s="36">
        <v>2710900</v>
      </c>
      <c r="F74" s="36">
        <v>2245069</v>
      </c>
      <c r="G74" s="36"/>
      <c r="I74" s="35">
        <f t="shared" si="8"/>
        <v>2245069</v>
      </c>
      <c r="J74" s="35">
        <f t="shared" si="9"/>
        <v>2477985</v>
      </c>
      <c r="K74" s="35">
        <f t="shared" si="10"/>
        <v>2361527</v>
      </c>
      <c r="M74" s="36">
        <f t="shared" si="11"/>
        <v>2361527</v>
      </c>
      <c r="N74" s="36"/>
      <c r="P74" s="35">
        <f t="shared" si="12"/>
        <v>2361527</v>
      </c>
      <c r="Q74" s="35">
        <f t="shared" si="13"/>
        <v>2361527</v>
      </c>
      <c r="R74" s="35">
        <f t="shared" si="14"/>
        <v>2361527</v>
      </c>
      <c r="S74" s="7"/>
      <c r="T74" s="12">
        <f t="shared" si="15"/>
        <v>2361527</v>
      </c>
    </row>
    <row r="75" spans="2:20" ht="25.5">
      <c r="B75" s="33">
        <v>71</v>
      </c>
      <c r="C75" s="34" t="s">
        <v>142</v>
      </c>
      <c r="D75" s="33" t="s">
        <v>72</v>
      </c>
      <c r="E75" s="36">
        <v>2796500</v>
      </c>
      <c r="F75" s="36">
        <v>2281898</v>
      </c>
      <c r="G75" s="36"/>
      <c r="I75" s="35">
        <f t="shared" si="8"/>
        <v>2281898</v>
      </c>
      <c r="J75" s="35">
        <f t="shared" si="9"/>
        <v>2539199</v>
      </c>
      <c r="K75" s="35">
        <f t="shared" si="10"/>
        <v>2410549</v>
      </c>
      <c r="M75" s="36">
        <f t="shared" si="11"/>
        <v>2410549</v>
      </c>
      <c r="N75" s="36"/>
      <c r="P75" s="35">
        <f t="shared" si="12"/>
        <v>2410549</v>
      </c>
      <c r="Q75" s="35">
        <f t="shared" si="13"/>
        <v>2410549</v>
      </c>
      <c r="R75" s="35">
        <f t="shared" si="14"/>
        <v>2410549</v>
      </c>
      <c r="S75" s="7"/>
      <c r="T75" s="12">
        <f t="shared" si="15"/>
        <v>2410549</v>
      </c>
    </row>
    <row r="76" spans="2:20" ht="25.5">
      <c r="B76" s="33">
        <v>72</v>
      </c>
      <c r="C76" s="34" t="s">
        <v>143</v>
      </c>
      <c r="D76" s="33" t="s">
        <v>72</v>
      </c>
      <c r="E76" s="36">
        <v>4066400</v>
      </c>
      <c r="F76" s="36">
        <v>3319567</v>
      </c>
      <c r="G76" s="36"/>
      <c r="I76" s="35">
        <f t="shared" si="8"/>
        <v>3319567</v>
      </c>
      <c r="J76" s="35">
        <f t="shared" si="9"/>
        <v>3692984</v>
      </c>
      <c r="K76" s="35">
        <f t="shared" si="10"/>
        <v>3506276</v>
      </c>
      <c r="M76" s="36">
        <f t="shared" si="11"/>
        <v>3506276</v>
      </c>
      <c r="N76" s="36">
        <v>2419000</v>
      </c>
      <c r="P76" s="35">
        <f t="shared" si="12"/>
        <v>2419000</v>
      </c>
      <c r="Q76" s="35">
        <f t="shared" si="13"/>
        <v>2962638</v>
      </c>
      <c r="R76" s="35">
        <f t="shared" si="14"/>
        <v>2690819</v>
      </c>
      <c r="S76" s="7"/>
      <c r="T76" s="12">
        <f t="shared" si="15"/>
        <v>2962638</v>
      </c>
    </row>
    <row r="77" spans="2:20">
      <c r="B77" s="33">
        <v>73</v>
      </c>
      <c r="C77" s="34" t="s">
        <v>144</v>
      </c>
      <c r="D77" s="33" t="s">
        <v>72</v>
      </c>
      <c r="E77" s="36">
        <v>235400</v>
      </c>
      <c r="F77" s="36">
        <v>303186</v>
      </c>
      <c r="G77" s="36"/>
      <c r="I77" s="35">
        <f t="shared" si="8"/>
        <v>235400</v>
      </c>
      <c r="J77" s="35">
        <f t="shared" si="9"/>
        <v>269293</v>
      </c>
      <c r="K77" s="35">
        <f t="shared" si="10"/>
        <v>252347</v>
      </c>
      <c r="M77" s="36">
        <f t="shared" si="11"/>
        <v>252347</v>
      </c>
      <c r="N77" s="36"/>
      <c r="P77" s="35">
        <f t="shared" si="12"/>
        <v>252347</v>
      </c>
      <c r="Q77" s="35">
        <f t="shared" si="13"/>
        <v>252347</v>
      </c>
      <c r="R77" s="35">
        <f t="shared" si="14"/>
        <v>252347</v>
      </c>
      <c r="S77" s="7"/>
      <c r="T77" s="12">
        <f t="shared" si="15"/>
        <v>252347</v>
      </c>
    </row>
    <row r="78" spans="2:20">
      <c r="B78" s="33">
        <v>74</v>
      </c>
      <c r="C78" s="34" t="s">
        <v>145</v>
      </c>
      <c r="D78" s="33" t="s">
        <v>72</v>
      </c>
      <c r="E78" s="36">
        <v>278200</v>
      </c>
      <c r="F78" s="36">
        <v>288434</v>
      </c>
      <c r="G78" s="36"/>
      <c r="I78" s="35">
        <f t="shared" si="8"/>
        <v>278200</v>
      </c>
      <c r="J78" s="35">
        <f t="shared" si="9"/>
        <v>283317</v>
      </c>
      <c r="K78" s="35">
        <f t="shared" si="10"/>
        <v>280759</v>
      </c>
      <c r="M78" s="36">
        <f t="shared" si="11"/>
        <v>280759</v>
      </c>
      <c r="N78" s="36"/>
      <c r="P78" s="35">
        <f t="shared" si="12"/>
        <v>280759</v>
      </c>
      <c r="Q78" s="35">
        <f t="shared" si="13"/>
        <v>280759</v>
      </c>
      <c r="R78" s="35">
        <f t="shared" si="14"/>
        <v>280759</v>
      </c>
      <c r="S78" s="7"/>
      <c r="T78" s="12">
        <f t="shared" si="15"/>
        <v>280759</v>
      </c>
    </row>
    <row r="79" spans="2:20">
      <c r="B79" s="33">
        <v>75</v>
      </c>
      <c r="C79" s="34" t="s">
        <v>146</v>
      </c>
      <c r="D79" s="33" t="s">
        <v>72</v>
      </c>
      <c r="E79" s="36">
        <v>349600</v>
      </c>
      <c r="F79" s="36">
        <v>658296</v>
      </c>
      <c r="G79" s="36"/>
      <c r="I79" s="35">
        <f t="shared" si="8"/>
        <v>349600</v>
      </c>
      <c r="J79" s="35">
        <f t="shared" si="9"/>
        <v>503948</v>
      </c>
      <c r="K79" s="35">
        <f t="shared" si="10"/>
        <v>426774</v>
      </c>
      <c r="M79" s="36">
        <f t="shared" si="11"/>
        <v>426774</v>
      </c>
      <c r="N79" s="36">
        <v>401700</v>
      </c>
      <c r="P79" s="35">
        <f t="shared" si="12"/>
        <v>401700</v>
      </c>
      <c r="Q79" s="35">
        <f t="shared" si="13"/>
        <v>414237</v>
      </c>
      <c r="R79" s="35">
        <f t="shared" si="14"/>
        <v>407969</v>
      </c>
      <c r="S79" s="7"/>
      <c r="T79" s="12">
        <f t="shared" si="15"/>
        <v>414237</v>
      </c>
    </row>
    <row r="80" spans="2:20" ht="25.5">
      <c r="B80" s="33">
        <v>76</v>
      </c>
      <c r="C80" s="34" t="s">
        <v>147</v>
      </c>
      <c r="D80" s="33" t="s">
        <v>72</v>
      </c>
      <c r="E80" s="36">
        <v>10273000</v>
      </c>
      <c r="F80" s="36">
        <v>5538694</v>
      </c>
      <c r="G80" s="36"/>
      <c r="I80" s="35">
        <f t="shared" si="8"/>
        <v>5538694</v>
      </c>
      <c r="J80" s="35">
        <f t="shared" si="9"/>
        <v>7905847</v>
      </c>
      <c r="K80" s="35">
        <f t="shared" si="10"/>
        <v>6722271</v>
      </c>
      <c r="M80" s="36">
        <f t="shared" si="11"/>
        <v>6722271</v>
      </c>
      <c r="N80" s="36">
        <v>933500</v>
      </c>
      <c r="P80" s="35">
        <f t="shared" si="12"/>
        <v>933500</v>
      </c>
      <c r="Q80" s="35">
        <f t="shared" si="13"/>
        <v>3827886</v>
      </c>
      <c r="R80" s="35">
        <f t="shared" si="14"/>
        <v>2380693</v>
      </c>
      <c r="S80" s="7"/>
      <c r="T80" s="12">
        <f t="shared" si="15"/>
        <v>3827886</v>
      </c>
    </row>
    <row r="81" spans="2:20" ht="25.5">
      <c r="B81" s="33">
        <v>77</v>
      </c>
      <c r="C81" s="34" t="s">
        <v>148</v>
      </c>
      <c r="D81" s="33" t="s">
        <v>72</v>
      </c>
      <c r="E81" s="36">
        <v>10701100</v>
      </c>
      <c r="F81" s="36">
        <v>5616315</v>
      </c>
      <c r="G81" s="36"/>
      <c r="I81" s="35">
        <f t="shared" si="8"/>
        <v>5616315</v>
      </c>
      <c r="J81" s="35">
        <f t="shared" si="9"/>
        <v>8158708</v>
      </c>
      <c r="K81" s="35">
        <f t="shared" si="10"/>
        <v>6887512</v>
      </c>
      <c r="M81" s="36">
        <f t="shared" si="11"/>
        <v>6887512</v>
      </c>
      <c r="N81" s="36"/>
      <c r="P81" s="35">
        <f t="shared" si="12"/>
        <v>6887512</v>
      </c>
      <c r="Q81" s="35">
        <f t="shared" si="13"/>
        <v>6887512</v>
      </c>
      <c r="R81" s="35">
        <f t="shared" si="14"/>
        <v>6887512</v>
      </c>
      <c r="S81" s="7"/>
      <c r="T81" s="12">
        <f t="shared" si="15"/>
        <v>6887512</v>
      </c>
    </row>
    <row r="82" spans="2:20" ht="25.5">
      <c r="B82" s="33">
        <v>78</v>
      </c>
      <c r="C82" s="34" t="s">
        <v>149</v>
      </c>
      <c r="D82" s="33" t="s">
        <v>72</v>
      </c>
      <c r="E82" s="36">
        <v>135500</v>
      </c>
      <c r="F82" s="36">
        <v>191391</v>
      </c>
      <c r="G82" s="36"/>
      <c r="I82" s="35">
        <f t="shared" si="8"/>
        <v>135500</v>
      </c>
      <c r="J82" s="35">
        <f t="shared" si="9"/>
        <v>163446</v>
      </c>
      <c r="K82" s="35">
        <f t="shared" si="10"/>
        <v>149473</v>
      </c>
      <c r="M82" s="36">
        <f t="shared" si="11"/>
        <v>149473</v>
      </c>
      <c r="N82" s="36"/>
      <c r="P82" s="35">
        <f t="shared" si="12"/>
        <v>149473</v>
      </c>
      <c r="Q82" s="35">
        <f t="shared" si="13"/>
        <v>149473</v>
      </c>
      <c r="R82" s="35">
        <f t="shared" si="14"/>
        <v>149473</v>
      </c>
      <c r="S82" s="7"/>
      <c r="T82" s="12">
        <f t="shared" si="15"/>
        <v>149473</v>
      </c>
    </row>
    <row r="83" spans="2:20" ht="25.5">
      <c r="B83" s="33">
        <v>79</v>
      </c>
      <c r="C83" s="34" t="s">
        <v>150</v>
      </c>
      <c r="D83" s="33" t="s">
        <v>72</v>
      </c>
      <c r="E83" s="36">
        <v>156900</v>
      </c>
      <c r="F83" s="36">
        <v>197784</v>
      </c>
      <c r="G83" s="36"/>
      <c r="I83" s="35">
        <f t="shared" si="8"/>
        <v>156900</v>
      </c>
      <c r="J83" s="35">
        <f t="shared" si="9"/>
        <v>177342</v>
      </c>
      <c r="K83" s="35">
        <f t="shared" si="10"/>
        <v>167121</v>
      </c>
      <c r="M83" s="36">
        <f t="shared" si="11"/>
        <v>167121</v>
      </c>
      <c r="N83" s="36"/>
      <c r="P83" s="35">
        <f t="shared" si="12"/>
        <v>167121</v>
      </c>
      <c r="Q83" s="35">
        <f t="shared" si="13"/>
        <v>167121</v>
      </c>
      <c r="R83" s="35">
        <f t="shared" si="14"/>
        <v>167121</v>
      </c>
      <c r="S83" s="7"/>
      <c r="T83" s="12">
        <f t="shared" si="15"/>
        <v>167121</v>
      </c>
    </row>
    <row r="84" spans="2:20" ht="25.5">
      <c r="B84" s="33">
        <v>80</v>
      </c>
      <c r="C84" s="34" t="s">
        <v>151</v>
      </c>
      <c r="D84" s="33" t="s">
        <v>72</v>
      </c>
      <c r="E84" s="36">
        <v>178400</v>
      </c>
      <c r="F84" s="36">
        <v>368059</v>
      </c>
      <c r="G84" s="36"/>
      <c r="I84" s="35">
        <f t="shared" si="8"/>
        <v>178400</v>
      </c>
      <c r="J84" s="35">
        <f t="shared" si="9"/>
        <v>273230</v>
      </c>
      <c r="K84" s="35">
        <f t="shared" si="10"/>
        <v>225815</v>
      </c>
      <c r="M84" s="36">
        <f t="shared" si="11"/>
        <v>225815</v>
      </c>
      <c r="N84" s="36"/>
      <c r="P84" s="35">
        <f t="shared" si="12"/>
        <v>225815</v>
      </c>
      <c r="Q84" s="35">
        <f t="shared" si="13"/>
        <v>225815</v>
      </c>
      <c r="R84" s="35">
        <f t="shared" si="14"/>
        <v>225815</v>
      </c>
      <c r="S84" s="7"/>
      <c r="T84" s="12">
        <f t="shared" si="15"/>
        <v>225815</v>
      </c>
    </row>
    <row r="85" spans="2:20">
      <c r="B85" s="33">
        <v>81</v>
      </c>
      <c r="C85" s="34" t="s">
        <v>152</v>
      </c>
      <c r="D85" s="33" t="s">
        <v>72</v>
      </c>
      <c r="E85" s="36">
        <v>577900</v>
      </c>
      <c r="F85" s="36">
        <v>360654</v>
      </c>
      <c r="G85" s="36"/>
      <c r="I85" s="35">
        <f t="shared" si="8"/>
        <v>360654</v>
      </c>
      <c r="J85" s="35">
        <f t="shared" si="9"/>
        <v>469277</v>
      </c>
      <c r="K85" s="35">
        <f t="shared" si="10"/>
        <v>414966</v>
      </c>
      <c r="M85" s="36">
        <f t="shared" si="11"/>
        <v>414966</v>
      </c>
      <c r="N85" s="36">
        <v>571300</v>
      </c>
      <c r="P85" s="35">
        <f t="shared" si="12"/>
        <v>414966</v>
      </c>
      <c r="Q85" s="35">
        <f t="shared" si="13"/>
        <v>493133</v>
      </c>
      <c r="R85" s="35">
        <f t="shared" si="14"/>
        <v>454050</v>
      </c>
      <c r="S85" s="7"/>
      <c r="T85" s="12">
        <f t="shared" si="15"/>
        <v>493133</v>
      </c>
    </row>
    <row r="86" spans="2:20" ht="25.5">
      <c r="B86" s="33">
        <v>82</v>
      </c>
      <c r="C86" s="34" t="s">
        <v>153</v>
      </c>
      <c r="D86" s="33" t="s">
        <v>72</v>
      </c>
      <c r="E86" s="36">
        <v>542200</v>
      </c>
      <c r="F86" s="36">
        <v>359165</v>
      </c>
      <c r="G86" s="36"/>
      <c r="I86" s="35">
        <f t="shared" si="8"/>
        <v>359165</v>
      </c>
      <c r="J86" s="35">
        <f t="shared" si="9"/>
        <v>450683</v>
      </c>
      <c r="K86" s="35">
        <f t="shared" si="10"/>
        <v>404924</v>
      </c>
      <c r="M86" s="36">
        <f t="shared" si="11"/>
        <v>404924</v>
      </c>
      <c r="N86" s="36">
        <v>578500</v>
      </c>
      <c r="P86" s="35">
        <f t="shared" si="12"/>
        <v>404924</v>
      </c>
      <c r="Q86" s="35">
        <f t="shared" si="13"/>
        <v>491712</v>
      </c>
      <c r="R86" s="35">
        <f t="shared" si="14"/>
        <v>448318</v>
      </c>
      <c r="S86" s="7"/>
      <c r="T86" s="12">
        <f t="shared" si="15"/>
        <v>491712</v>
      </c>
    </row>
    <row r="87" spans="2:20">
      <c r="B87" s="33">
        <v>83</v>
      </c>
      <c r="C87" s="34" t="s">
        <v>154</v>
      </c>
      <c r="D87" s="33" t="s">
        <v>72</v>
      </c>
      <c r="E87" s="36">
        <v>413800</v>
      </c>
      <c r="F87" s="36">
        <v>266958</v>
      </c>
      <c r="G87" s="36"/>
      <c r="I87" s="35">
        <f t="shared" si="8"/>
        <v>266958</v>
      </c>
      <c r="J87" s="35">
        <f t="shared" si="9"/>
        <v>340379</v>
      </c>
      <c r="K87" s="35">
        <f t="shared" si="10"/>
        <v>303669</v>
      </c>
      <c r="M87" s="36">
        <f t="shared" si="11"/>
        <v>303669</v>
      </c>
      <c r="N87" s="36"/>
      <c r="P87" s="35">
        <f t="shared" si="12"/>
        <v>303669</v>
      </c>
      <c r="Q87" s="35">
        <f t="shared" si="13"/>
        <v>303669</v>
      </c>
      <c r="R87" s="35">
        <f t="shared" si="14"/>
        <v>303669</v>
      </c>
      <c r="S87" s="7"/>
      <c r="T87" s="12">
        <f t="shared" si="15"/>
        <v>303669</v>
      </c>
    </row>
    <row r="88" spans="2:20">
      <c r="B88" s="33">
        <v>84</v>
      </c>
      <c r="C88" s="34" t="s">
        <v>155</v>
      </c>
      <c r="D88" s="33" t="s">
        <v>72</v>
      </c>
      <c r="E88" s="36">
        <v>378100</v>
      </c>
      <c r="F88" s="36">
        <v>317105</v>
      </c>
      <c r="G88" s="36"/>
      <c r="I88" s="35">
        <f t="shared" si="8"/>
        <v>317105</v>
      </c>
      <c r="J88" s="35">
        <f t="shared" si="9"/>
        <v>347603</v>
      </c>
      <c r="K88" s="35">
        <f t="shared" si="10"/>
        <v>332354</v>
      </c>
      <c r="M88" s="36">
        <f t="shared" si="11"/>
        <v>332354</v>
      </c>
      <c r="N88" s="36"/>
      <c r="P88" s="35">
        <f t="shared" si="12"/>
        <v>332354</v>
      </c>
      <c r="Q88" s="35">
        <f t="shared" si="13"/>
        <v>332354</v>
      </c>
      <c r="R88" s="35">
        <f t="shared" si="14"/>
        <v>332354</v>
      </c>
      <c r="S88" s="7"/>
      <c r="T88" s="12">
        <f t="shared" si="15"/>
        <v>332354</v>
      </c>
    </row>
    <row r="89" spans="2:20" ht="25.5">
      <c r="B89" s="33">
        <v>85</v>
      </c>
      <c r="C89" s="34" t="s">
        <v>156</v>
      </c>
      <c r="D89" s="33" t="s">
        <v>72</v>
      </c>
      <c r="E89" s="36">
        <v>741900</v>
      </c>
      <c r="F89" s="36">
        <v>454030</v>
      </c>
      <c r="G89" s="36"/>
      <c r="I89" s="35">
        <f t="shared" si="8"/>
        <v>454030</v>
      </c>
      <c r="J89" s="35">
        <f t="shared" si="9"/>
        <v>597965</v>
      </c>
      <c r="K89" s="35">
        <f t="shared" si="10"/>
        <v>525998</v>
      </c>
      <c r="M89" s="36">
        <f t="shared" si="11"/>
        <v>525998</v>
      </c>
      <c r="N89" s="36">
        <v>587500</v>
      </c>
      <c r="P89" s="35">
        <f t="shared" si="12"/>
        <v>525998</v>
      </c>
      <c r="Q89" s="35">
        <f t="shared" si="13"/>
        <v>556749</v>
      </c>
      <c r="R89" s="35">
        <f t="shared" si="14"/>
        <v>541374</v>
      </c>
      <c r="S89" s="7"/>
      <c r="T89" s="12">
        <f t="shared" si="15"/>
        <v>556749</v>
      </c>
    </row>
    <row r="90" spans="2:20" ht="25.5">
      <c r="B90" s="33">
        <v>86</v>
      </c>
      <c r="C90" s="34" t="s">
        <v>157</v>
      </c>
      <c r="D90" s="33" t="s">
        <v>72</v>
      </c>
      <c r="E90" s="36">
        <v>770500</v>
      </c>
      <c r="F90" s="36">
        <v>444612</v>
      </c>
      <c r="G90" s="36"/>
      <c r="I90" s="35">
        <f t="shared" si="8"/>
        <v>444612</v>
      </c>
      <c r="J90" s="35">
        <f t="shared" si="9"/>
        <v>607556</v>
      </c>
      <c r="K90" s="35">
        <f t="shared" si="10"/>
        <v>526084</v>
      </c>
      <c r="M90" s="36">
        <f t="shared" si="11"/>
        <v>526084</v>
      </c>
      <c r="N90" s="36">
        <v>490000</v>
      </c>
      <c r="P90" s="35">
        <f t="shared" si="12"/>
        <v>490000</v>
      </c>
      <c r="Q90" s="35">
        <f t="shared" si="13"/>
        <v>508042</v>
      </c>
      <c r="R90" s="35">
        <f t="shared" si="14"/>
        <v>499021</v>
      </c>
      <c r="S90" s="7"/>
      <c r="T90" s="12">
        <f t="shared" si="15"/>
        <v>508042</v>
      </c>
    </row>
    <row r="91" spans="2:20">
      <c r="B91" s="33">
        <v>87</v>
      </c>
      <c r="C91" s="34" t="s">
        <v>158</v>
      </c>
      <c r="D91" s="33" t="s">
        <v>72</v>
      </c>
      <c r="E91" s="36">
        <v>192600</v>
      </c>
      <c r="F91" s="36">
        <v>64463</v>
      </c>
      <c r="G91" s="36"/>
      <c r="I91" s="35">
        <f t="shared" si="8"/>
        <v>64463</v>
      </c>
      <c r="J91" s="35">
        <f t="shared" si="9"/>
        <v>128532</v>
      </c>
      <c r="K91" s="35">
        <f t="shared" si="10"/>
        <v>96498</v>
      </c>
      <c r="M91" s="36">
        <f t="shared" si="11"/>
        <v>96498</v>
      </c>
      <c r="N91" s="36">
        <v>122700</v>
      </c>
      <c r="P91" s="35">
        <f t="shared" si="12"/>
        <v>96498</v>
      </c>
      <c r="Q91" s="35">
        <f t="shared" si="13"/>
        <v>109599</v>
      </c>
      <c r="R91" s="35">
        <f t="shared" si="14"/>
        <v>103049</v>
      </c>
      <c r="S91" s="7"/>
      <c r="T91" s="12">
        <f t="shared" si="15"/>
        <v>109599</v>
      </c>
    </row>
    <row r="92" spans="2:20">
      <c r="B92" s="33">
        <v>88</v>
      </c>
      <c r="C92" s="34" t="s">
        <v>159</v>
      </c>
      <c r="D92" s="33" t="s">
        <v>72</v>
      </c>
      <c r="E92" s="36">
        <v>206900</v>
      </c>
      <c r="F92" s="36">
        <v>236294</v>
      </c>
      <c r="G92" s="36"/>
      <c r="I92" s="35">
        <f t="shared" si="8"/>
        <v>206900</v>
      </c>
      <c r="J92" s="35">
        <f t="shared" si="9"/>
        <v>221597</v>
      </c>
      <c r="K92" s="35">
        <f t="shared" si="10"/>
        <v>214249</v>
      </c>
      <c r="M92" s="36">
        <f t="shared" si="11"/>
        <v>214249</v>
      </c>
      <c r="N92" s="36"/>
      <c r="P92" s="35">
        <f>+MIN(M92:N92)</f>
        <v>214249</v>
      </c>
      <c r="Q92" s="35">
        <f>+ROUND(AVERAGE(M92:N92),0)</f>
        <v>214249</v>
      </c>
      <c r="R92" s="35">
        <f t="shared" si="14"/>
        <v>214249</v>
      </c>
      <c r="S92" s="7"/>
      <c r="T92" s="12">
        <f t="shared" si="15"/>
        <v>214249</v>
      </c>
    </row>
    <row r="93" spans="2:20">
      <c r="B93" s="33">
        <v>89</v>
      </c>
      <c r="C93" s="34" t="s">
        <v>160</v>
      </c>
      <c r="D93" s="33" t="s">
        <v>72</v>
      </c>
      <c r="E93" s="36">
        <v>278200</v>
      </c>
      <c r="F93" s="36">
        <v>384624</v>
      </c>
      <c r="G93" s="36"/>
      <c r="I93" s="35">
        <f t="shared" si="8"/>
        <v>278200</v>
      </c>
      <c r="J93" s="35">
        <f t="shared" si="9"/>
        <v>331412</v>
      </c>
      <c r="K93" s="35">
        <f t="shared" si="10"/>
        <v>304806</v>
      </c>
      <c r="M93" s="36">
        <f t="shared" si="11"/>
        <v>304806</v>
      </c>
      <c r="N93" s="36"/>
      <c r="P93" s="35">
        <f t="shared" si="12"/>
        <v>304806</v>
      </c>
      <c r="Q93" s="35">
        <f t="shared" si="13"/>
        <v>304806</v>
      </c>
      <c r="R93" s="35">
        <f t="shared" si="14"/>
        <v>304806</v>
      </c>
      <c r="S93" s="7"/>
      <c r="T93" s="12">
        <f t="shared" si="15"/>
        <v>304806</v>
      </c>
    </row>
    <row r="94" spans="2:20">
      <c r="B94" s="33">
        <v>90</v>
      </c>
      <c r="C94" s="34" t="s">
        <v>161</v>
      </c>
      <c r="D94" s="33" t="s">
        <v>72</v>
      </c>
      <c r="E94" s="36">
        <v>135500</v>
      </c>
      <c r="F94" s="36">
        <v>157508</v>
      </c>
      <c r="G94" s="36"/>
      <c r="I94" s="35">
        <f t="shared" si="8"/>
        <v>135500</v>
      </c>
      <c r="J94" s="35">
        <f t="shared" si="9"/>
        <v>146504</v>
      </c>
      <c r="K94" s="35">
        <f t="shared" si="10"/>
        <v>141002</v>
      </c>
      <c r="M94" s="36">
        <f t="shared" si="11"/>
        <v>141002</v>
      </c>
      <c r="N94" s="36">
        <v>231000</v>
      </c>
      <c r="P94" s="35">
        <f t="shared" si="12"/>
        <v>141002</v>
      </c>
      <c r="Q94" s="35">
        <f t="shared" si="13"/>
        <v>186001</v>
      </c>
      <c r="R94" s="35">
        <f t="shared" si="14"/>
        <v>163502</v>
      </c>
      <c r="S94" s="7"/>
      <c r="T94" s="12">
        <f t="shared" si="15"/>
        <v>186001</v>
      </c>
    </row>
    <row r="95" spans="2:20" ht="25.5">
      <c r="B95" s="33">
        <v>91</v>
      </c>
      <c r="C95" s="34" t="s">
        <v>162</v>
      </c>
      <c r="D95" s="33" t="s">
        <v>72</v>
      </c>
      <c r="E95" s="36">
        <v>206900</v>
      </c>
      <c r="F95" s="36">
        <v>337500</v>
      </c>
      <c r="G95" s="36"/>
      <c r="I95" s="35">
        <f t="shared" si="8"/>
        <v>206900</v>
      </c>
      <c r="J95" s="35">
        <f t="shared" si="9"/>
        <v>272200</v>
      </c>
      <c r="K95" s="35">
        <f t="shared" si="10"/>
        <v>239550</v>
      </c>
      <c r="M95" s="36">
        <f t="shared" si="11"/>
        <v>239550</v>
      </c>
      <c r="N95" s="36">
        <v>217600</v>
      </c>
      <c r="P95" s="35">
        <f t="shared" si="12"/>
        <v>217600</v>
      </c>
      <c r="Q95" s="35">
        <f t="shared" si="13"/>
        <v>228575</v>
      </c>
      <c r="R95" s="35">
        <f t="shared" si="14"/>
        <v>223088</v>
      </c>
      <c r="S95" s="7"/>
      <c r="T95" s="12">
        <f t="shared" si="15"/>
        <v>228575</v>
      </c>
    </row>
    <row r="96" spans="2:20">
      <c r="B96" s="33">
        <v>92</v>
      </c>
      <c r="C96" s="34" t="s">
        <v>163</v>
      </c>
      <c r="D96" s="33" t="s">
        <v>72</v>
      </c>
      <c r="E96" s="36">
        <v>17100</v>
      </c>
      <c r="F96" s="36">
        <v>15000</v>
      </c>
      <c r="G96" s="36"/>
      <c r="I96" s="35">
        <f t="shared" si="8"/>
        <v>15000</v>
      </c>
      <c r="J96" s="35">
        <f t="shared" si="9"/>
        <v>16050</v>
      </c>
      <c r="K96" s="35">
        <f t="shared" si="10"/>
        <v>15525</v>
      </c>
      <c r="M96" s="36">
        <f t="shared" si="11"/>
        <v>15525</v>
      </c>
      <c r="N96" s="36"/>
      <c r="P96" s="35">
        <f t="shared" si="12"/>
        <v>15525</v>
      </c>
      <c r="Q96" s="35">
        <f t="shared" si="13"/>
        <v>15525</v>
      </c>
      <c r="R96" s="35">
        <f t="shared" si="14"/>
        <v>15525</v>
      </c>
      <c r="S96" s="7"/>
      <c r="T96" s="12">
        <f t="shared" si="15"/>
        <v>15525</v>
      </c>
    </row>
    <row r="97" spans="2:20">
      <c r="B97" s="33">
        <v>93</v>
      </c>
      <c r="C97" s="34" t="s">
        <v>164</v>
      </c>
      <c r="D97" s="33" t="s">
        <v>72</v>
      </c>
      <c r="E97" s="36">
        <v>20000</v>
      </c>
      <c r="F97" s="36">
        <v>20000</v>
      </c>
      <c r="G97" s="36"/>
      <c r="I97" s="35">
        <f t="shared" si="8"/>
        <v>20000</v>
      </c>
      <c r="J97" s="35">
        <f t="shared" si="9"/>
        <v>20000</v>
      </c>
      <c r="K97" s="35">
        <f t="shared" si="10"/>
        <v>20000</v>
      </c>
      <c r="M97" s="36">
        <f t="shared" si="11"/>
        <v>20000</v>
      </c>
      <c r="N97" s="36"/>
      <c r="P97" s="35">
        <f t="shared" si="12"/>
        <v>20000</v>
      </c>
      <c r="Q97" s="35">
        <f t="shared" si="13"/>
        <v>20000</v>
      </c>
      <c r="R97" s="35">
        <f t="shared" si="14"/>
        <v>20000</v>
      </c>
      <c r="S97" s="7"/>
      <c r="T97" s="12">
        <f t="shared" si="15"/>
        <v>20000</v>
      </c>
    </row>
    <row r="98" spans="2:20">
      <c r="B98" s="60">
        <v>94</v>
      </c>
      <c r="C98" s="61" t="s">
        <v>165</v>
      </c>
      <c r="D98" s="60" t="s">
        <v>72</v>
      </c>
      <c r="E98" s="62">
        <v>54200</v>
      </c>
      <c r="F98" s="62">
        <v>40000</v>
      </c>
      <c r="G98" s="62"/>
      <c r="I98" s="63">
        <f t="shared" si="8"/>
        <v>40000</v>
      </c>
      <c r="J98" s="63">
        <f t="shared" si="9"/>
        <v>47100</v>
      </c>
      <c r="K98" s="63">
        <f t="shared" si="10"/>
        <v>43550</v>
      </c>
      <c r="M98" s="62">
        <f t="shared" si="11"/>
        <v>43550</v>
      </c>
      <c r="N98" s="62"/>
      <c r="P98" s="63">
        <f t="shared" si="12"/>
        <v>43550</v>
      </c>
      <c r="Q98" s="63">
        <f t="shared" si="13"/>
        <v>43550</v>
      </c>
      <c r="R98" s="63">
        <f t="shared" si="14"/>
        <v>43550</v>
      </c>
      <c r="S98" s="7"/>
      <c r="T98" s="64">
        <f t="shared" si="15"/>
        <v>43550</v>
      </c>
    </row>
    <row r="99" spans="2:20">
      <c r="B99" s="86" t="s">
        <v>28</v>
      </c>
      <c r="C99" s="86"/>
      <c r="D99" s="86"/>
      <c r="E99" s="65">
        <f>SUM(E5:E98)</f>
        <v>59338400</v>
      </c>
      <c r="F99" s="65">
        <f t="shared" ref="F99:G99" si="16">SUM(F5:F98)</f>
        <v>47266529</v>
      </c>
      <c r="G99" s="65">
        <f t="shared" si="16"/>
        <v>0</v>
      </c>
      <c r="H99" s="54"/>
      <c r="I99" s="65">
        <f t="shared" ref="I99:K99" si="17">SUM(I5:I98)</f>
        <v>44409098</v>
      </c>
      <c r="J99" s="65">
        <f t="shared" si="17"/>
        <v>53302487</v>
      </c>
      <c r="K99" s="65">
        <f t="shared" si="17"/>
        <v>48855814</v>
      </c>
      <c r="L99" s="54"/>
      <c r="M99" s="65">
        <f t="shared" ref="M99" si="18">SUM(M5:M98)</f>
        <v>48855814</v>
      </c>
      <c r="N99" s="65">
        <f t="shared" ref="N99" si="19">SUM(N5:N98)</f>
        <v>20216300</v>
      </c>
      <c r="O99" s="54"/>
      <c r="P99" s="65">
        <f t="shared" ref="P99:R99" si="20">SUM(P5:P98)</f>
        <v>35814473</v>
      </c>
      <c r="Q99" s="65">
        <f t="shared" ref="Q99" si="21">SUM(Q5:Q98)</f>
        <v>42600193</v>
      </c>
      <c r="R99" s="65">
        <f t="shared" si="20"/>
        <v>39207351</v>
      </c>
      <c r="S99" s="54"/>
      <c r="T99" s="65">
        <f>SUM(T5:T98)</f>
        <v>42600193</v>
      </c>
    </row>
    <row r="100" spans="2:20">
      <c r="N100" s="59"/>
    </row>
  </sheetData>
  <sheetProtection algorithmName="SHA-512" hashValue="ONXrPsvctTL63KWemyfZcub21i0oS390fcniX7uzRg/BTih3e1eE0UJMZedb/2i/SExDYord/dLMSNp/kZ0IdQ==" saltValue="G8YhN3riGkEuwtDAK0lOhw==" spinCount="100000" sheet="1" formatCells="0" formatColumns="0" formatRows="0" insertColumns="0" insertRows="0" insertHyperlinks="0" deleteColumns="0" deleteRows="0" sort="0" autoFilter="0" pivotTables="0"/>
  <mergeCells count="3">
    <mergeCell ref="B2:D2"/>
    <mergeCell ref="B3:D3"/>
    <mergeCell ref="B99:D99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9"/>
  <sheetViews>
    <sheetView workbookViewId="0">
      <selection activeCell="C18" sqref="C18"/>
    </sheetView>
  </sheetViews>
  <sheetFormatPr baseColWidth="10" defaultColWidth="11" defaultRowHeight="12.75"/>
  <cols>
    <col min="1" max="2" width="11" style="39"/>
    <col min="3" max="3" width="52.28515625" style="39" customWidth="1"/>
    <col min="4" max="5" width="15.42578125" style="39" customWidth="1"/>
    <col min="6" max="6" width="15.42578125" style="39" hidden="1" customWidth="1"/>
    <col min="7" max="7" width="15.5703125" style="39" bestFit="1" customWidth="1"/>
    <col min="8" max="16384" width="11" style="39"/>
  </cols>
  <sheetData>
    <row r="2" spans="2:7" ht="38.25">
      <c r="B2" s="69" t="s">
        <v>1</v>
      </c>
      <c r="C2" s="69"/>
      <c r="D2" s="29" t="s">
        <v>3</v>
      </c>
      <c r="E2" s="29" t="s">
        <v>4</v>
      </c>
      <c r="F2" s="37" t="s">
        <v>166</v>
      </c>
      <c r="G2" s="38" t="s">
        <v>11</v>
      </c>
    </row>
    <row r="3" spans="2:7">
      <c r="B3" s="40" t="s">
        <v>167</v>
      </c>
      <c r="C3" s="40" t="s">
        <v>13</v>
      </c>
      <c r="D3" s="41" t="s">
        <v>168</v>
      </c>
      <c r="E3" s="41" t="s">
        <v>168</v>
      </c>
      <c r="F3" s="41" t="s">
        <v>168</v>
      </c>
      <c r="G3" s="41" t="s">
        <v>168</v>
      </c>
    </row>
    <row r="4" spans="2:7">
      <c r="B4" s="42">
        <v>1</v>
      </c>
      <c r="C4" s="43" t="s">
        <v>169</v>
      </c>
      <c r="D4" s="66">
        <f>+'MTO PREVENTICO GUA'!E27</f>
        <v>2905900</v>
      </c>
      <c r="E4" s="66">
        <f>+'MTO PREVENTICO GUA'!F27</f>
        <v>4170000</v>
      </c>
      <c r="F4" s="44">
        <f>+'MTO PREVENTICO GUA'!G27</f>
        <v>0</v>
      </c>
      <c r="G4" s="44">
        <f>+'MTO PREVENTICO GUA'!T27</f>
        <v>2920852</v>
      </c>
    </row>
    <row r="5" spans="2:7">
      <c r="B5" s="42">
        <v>2</v>
      </c>
      <c r="C5" s="45" t="s">
        <v>31</v>
      </c>
      <c r="D5" s="66">
        <f>+'MANO OBRA CORRECTIVOS GUA'!D34</f>
        <v>55927100</v>
      </c>
      <c r="E5" s="66">
        <f>+'MANO OBRA CORRECTIVOS GUA'!E34</f>
        <v>54537828</v>
      </c>
      <c r="F5" s="44">
        <f>+'MANO OBRA CORRECTIVOS GUA'!F34</f>
        <v>0</v>
      </c>
      <c r="G5" s="44">
        <f>+'MANO OBRA CORRECTIVOS GUA'!I34</f>
        <v>47696609</v>
      </c>
    </row>
    <row r="6" spans="2:7">
      <c r="B6" s="42">
        <v>3</v>
      </c>
      <c r="C6" s="43" t="s">
        <v>170</v>
      </c>
      <c r="D6" s="66">
        <f>+'REPUESTOS GUA'!E99</f>
        <v>59338400</v>
      </c>
      <c r="E6" s="66">
        <f>+'REPUESTOS GUA'!F99</f>
        <v>47266529</v>
      </c>
      <c r="F6" s="44">
        <f>+'REPUESTOS GUA'!G99</f>
        <v>0</v>
      </c>
      <c r="G6" s="44">
        <f>+'REPUESTOS GUA'!T99</f>
        <v>42600193</v>
      </c>
    </row>
    <row r="7" spans="2:7">
      <c r="B7" s="70" t="s">
        <v>28</v>
      </c>
      <c r="C7" s="70"/>
      <c r="D7" s="67">
        <f t="shared" ref="D7:G7" si="0">SUM(D4:D6)</f>
        <v>118171400</v>
      </c>
      <c r="E7" s="67">
        <f t="shared" si="0"/>
        <v>105974357</v>
      </c>
      <c r="F7" s="68">
        <f t="shared" si="0"/>
        <v>0</v>
      </c>
      <c r="G7" s="68">
        <f t="shared" si="0"/>
        <v>93217654</v>
      </c>
    </row>
    <row r="9" spans="2:7">
      <c r="F9" s="46"/>
    </row>
  </sheetData>
  <sheetProtection algorithmName="SHA-512" hashValue="/GWSjDzdEg4dJcrn1oPAFyc6RyitOk0l07+lxdYb58+YQKi8a0bnGNmebYreJTDCgE7DSZVsHdkleJwD8xFT6w==" saltValue="99k0sPL1N/IvoctAAYwhVQ==" spinCount="100000" sheet="1" formatCells="0" formatColumns="0" formatRows="0" insertColumns="0" insertRows="0" insertHyperlinks="0" deleteColumns="0" deleteRows="0" sort="0" autoFilter="0" pivotTables="0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GUA</vt:lpstr>
      <vt:lpstr>MANO OBRA CORRECTIVOS GUA</vt:lpstr>
      <vt:lpstr>REPUESTOS GUA</vt:lpstr>
      <vt:lpstr>TOTAL</vt:lpstr>
      <vt:lpstr>'MANO OBRA CORRECTIVOS GUA'!Área_de_impresión</vt:lpstr>
      <vt:lpstr>'MTO PREVENTICO GUA'!Área_de_impresión</vt:lpstr>
      <vt:lpstr>'REPUESTOS GUA'!Área_de_impresión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2026-10-07T20:16:46Z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3EE0D0B29E32402CACA22492F692007B_12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