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D:\MAURICIO\CONTRATACIÓN\Funciones Transitorias\Mtto de Aires Acondicionados\"/>
    </mc:Choice>
  </mc:AlternateContent>
  <xr:revisionPtr revIDLastSave="0" documentId="13_ncr:1_{E326C9FF-8E59-4D7F-B115-D01586DF31C7}" xr6:coauthVersionLast="47" xr6:coauthVersionMax="47" xr10:uidLastSave="{00000000-0000-0000-0000-000000000000}"/>
  <workbookProtection workbookAlgorithmName="SHA-512" workbookHashValue="QQ7kF+MU9Vx/0YrqqDrKCTM+IUGVa76mpUUux8HOpVot/Et4/xUR9GrQUl37RSVC6K1mS0bavGnPuVTOEBV42Q==" workbookSaltValue="OxNEnVL3TN65MdvT68FQ9A==" workbookSpinCount="100000" lockStructure="1"/>
  <bookViews>
    <workbookView xWindow="-120" yWindow="-120" windowWidth="29040" windowHeight="15720" activeTab="3" xr2:uid="{00000000-000D-0000-FFFF-FFFF00000000}"/>
  </bookViews>
  <sheets>
    <sheet name="MTO PREVENTICO CES" sheetId="10" r:id="rId1"/>
    <sheet name="MANO OBRA CORRECTIVOS CES" sheetId="9" r:id="rId2"/>
    <sheet name="REPUESTOS CES" sheetId="7" r:id="rId3"/>
    <sheet name="TOTAL" sheetId="11" r:id="rId4"/>
  </sheets>
  <definedNames>
    <definedName name="_xlnm._FilterDatabase" localSheetId="1" hidden="1">'MANO OBRA CORRECTIVOS CES'!$B$4:$BX$32</definedName>
    <definedName name="_xlnm._FilterDatabase" localSheetId="0" hidden="1">'MTO PREVENTICO CES'!$E$7:$E$52</definedName>
    <definedName name="_xlnm._FilterDatabase" localSheetId="2" hidden="1">'REPUESTOS CES'!$B$4:$R$4</definedName>
    <definedName name="_xlnm.Print_Area" localSheetId="1">'MANO OBRA CORRECTIVOS CES'!$B$2:$AT$34</definedName>
    <definedName name="_xlnm.Print_Area" localSheetId="0">'MTO PREVENTICO CES'!$B$5:$E$54</definedName>
    <definedName name="_xlnm.Print_Area" localSheetId="2">'REPUESTOS CES'!$B$2:$E$103</definedName>
    <definedName name="_xlnm.Print_Area" localSheetId="3">TOTAL!$B$2:$D$7</definedName>
    <definedName name="OLE_LINK1" localSheetId="2">'REPUESTOS CES'!#REF!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4" i="9" l="1"/>
  <c r="G6" i="11"/>
  <c r="T6" i="7"/>
  <c r="T7" i="7"/>
  <c r="T8" i="7"/>
  <c r="T9" i="7"/>
  <c r="T10" i="7"/>
  <c r="T11" i="7"/>
  <c r="T12" i="7"/>
  <c r="T13" i="7"/>
  <c r="T14" i="7"/>
  <c r="T15" i="7"/>
  <c r="T16" i="7"/>
  <c r="T17" i="7"/>
  <c r="T18" i="7"/>
  <c r="T19" i="7"/>
  <c r="T20" i="7"/>
  <c r="T21" i="7"/>
  <c r="T22" i="7"/>
  <c r="T23" i="7"/>
  <c r="T24" i="7"/>
  <c r="T25" i="7"/>
  <c r="T26" i="7"/>
  <c r="T27" i="7"/>
  <c r="T28" i="7"/>
  <c r="T29" i="7"/>
  <c r="T30" i="7"/>
  <c r="T31" i="7"/>
  <c r="T32" i="7"/>
  <c r="T33" i="7"/>
  <c r="T34" i="7"/>
  <c r="T35" i="7"/>
  <c r="T36" i="7"/>
  <c r="T37" i="7"/>
  <c r="T38" i="7"/>
  <c r="T39" i="7"/>
  <c r="T40" i="7"/>
  <c r="T41" i="7"/>
  <c r="T42" i="7"/>
  <c r="T43" i="7"/>
  <c r="T44" i="7"/>
  <c r="T45" i="7"/>
  <c r="T46" i="7"/>
  <c r="T47" i="7"/>
  <c r="T48" i="7"/>
  <c r="T49" i="7"/>
  <c r="T50" i="7"/>
  <c r="T51" i="7"/>
  <c r="T52" i="7"/>
  <c r="T53" i="7"/>
  <c r="T54" i="7"/>
  <c r="T55" i="7"/>
  <c r="T56" i="7"/>
  <c r="T57" i="7"/>
  <c r="T58" i="7"/>
  <c r="T59" i="7"/>
  <c r="T60" i="7"/>
  <c r="T61" i="7"/>
  <c r="T62" i="7"/>
  <c r="T63" i="7"/>
  <c r="T64" i="7"/>
  <c r="T65" i="7"/>
  <c r="T66" i="7"/>
  <c r="T67" i="7"/>
  <c r="T68" i="7"/>
  <c r="T69" i="7"/>
  <c r="T70" i="7"/>
  <c r="T71" i="7"/>
  <c r="T72" i="7"/>
  <c r="T73" i="7"/>
  <c r="T74" i="7"/>
  <c r="T75" i="7"/>
  <c r="T76" i="7"/>
  <c r="T77" i="7"/>
  <c r="T78" i="7"/>
  <c r="T79" i="7"/>
  <c r="T80" i="7"/>
  <c r="T81" i="7"/>
  <c r="T82" i="7"/>
  <c r="T83" i="7"/>
  <c r="T84" i="7"/>
  <c r="T85" i="7"/>
  <c r="T86" i="7"/>
  <c r="T87" i="7"/>
  <c r="T88" i="7"/>
  <c r="T89" i="7"/>
  <c r="T90" i="7"/>
  <c r="T91" i="7"/>
  <c r="T92" i="7"/>
  <c r="T93" i="7"/>
  <c r="T94" i="7"/>
  <c r="T95" i="7"/>
  <c r="T96" i="7"/>
  <c r="T97" i="7"/>
  <c r="T98" i="7"/>
  <c r="T99" i="7"/>
  <c r="T100" i="7"/>
  <c r="T101" i="7"/>
  <c r="T102" i="7"/>
  <c r="T5" i="7"/>
  <c r="M6" i="7"/>
  <c r="M7" i="7"/>
  <c r="M8" i="7"/>
  <c r="M9" i="7"/>
  <c r="M10" i="7"/>
  <c r="M11" i="7"/>
  <c r="M12" i="7"/>
  <c r="M13" i="7"/>
  <c r="M14" i="7"/>
  <c r="M15" i="7"/>
  <c r="M16" i="7"/>
  <c r="M17" i="7"/>
  <c r="M18" i="7"/>
  <c r="M19" i="7"/>
  <c r="M20" i="7"/>
  <c r="M21" i="7"/>
  <c r="M22" i="7"/>
  <c r="P22" i="7" s="1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M41" i="7"/>
  <c r="M42" i="7"/>
  <c r="M43" i="7"/>
  <c r="M44" i="7"/>
  <c r="M45" i="7"/>
  <c r="M46" i="7"/>
  <c r="M47" i="7"/>
  <c r="M48" i="7"/>
  <c r="M49" i="7"/>
  <c r="M50" i="7"/>
  <c r="M51" i="7"/>
  <c r="M52" i="7"/>
  <c r="M53" i="7"/>
  <c r="M54" i="7"/>
  <c r="M55" i="7"/>
  <c r="M56" i="7"/>
  <c r="M57" i="7"/>
  <c r="M58" i="7"/>
  <c r="M59" i="7"/>
  <c r="M60" i="7"/>
  <c r="M61" i="7"/>
  <c r="M62" i="7"/>
  <c r="M63" i="7"/>
  <c r="M64" i="7"/>
  <c r="M65" i="7"/>
  <c r="M66" i="7"/>
  <c r="M67" i="7"/>
  <c r="M68" i="7"/>
  <c r="M69" i="7"/>
  <c r="M70" i="7"/>
  <c r="M71" i="7"/>
  <c r="M72" i="7"/>
  <c r="M73" i="7"/>
  <c r="M74" i="7"/>
  <c r="M75" i="7"/>
  <c r="M76" i="7"/>
  <c r="M77" i="7"/>
  <c r="M78" i="7"/>
  <c r="M79" i="7"/>
  <c r="M80" i="7"/>
  <c r="M81" i="7"/>
  <c r="M82" i="7"/>
  <c r="M83" i="7"/>
  <c r="M84" i="7"/>
  <c r="M85" i="7"/>
  <c r="M86" i="7"/>
  <c r="M87" i="7"/>
  <c r="M88" i="7"/>
  <c r="M89" i="7"/>
  <c r="M90" i="7"/>
  <c r="M91" i="7"/>
  <c r="M92" i="7"/>
  <c r="M93" i="7"/>
  <c r="M94" i="7"/>
  <c r="M95" i="7"/>
  <c r="M96" i="7"/>
  <c r="M97" i="7"/>
  <c r="M98" i="7"/>
  <c r="M99" i="7"/>
  <c r="M100" i="7"/>
  <c r="M101" i="7"/>
  <c r="M102" i="7"/>
  <c r="M5" i="7"/>
  <c r="T10" i="10"/>
  <c r="T12" i="10"/>
  <c r="T13" i="10"/>
  <c r="T14" i="10"/>
  <c r="T15" i="10"/>
  <c r="T16" i="10"/>
  <c r="T17" i="10"/>
  <c r="T18" i="10"/>
  <c r="T19" i="10"/>
  <c r="T20" i="10"/>
  <c r="T21" i="10"/>
  <c r="T22" i="10"/>
  <c r="T23" i="10"/>
  <c r="T24" i="10"/>
  <c r="T25" i="10"/>
  <c r="T26" i="10"/>
  <c r="T27" i="10"/>
  <c r="T28" i="10"/>
  <c r="T29" i="10"/>
  <c r="T30" i="10"/>
  <c r="T31" i="10"/>
  <c r="T32" i="10"/>
  <c r="T33" i="10"/>
  <c r="T34" i="10"/>
  <c r="T35" i="10"/>
  <c r="T36" i="10"/>
  <c r="T37" i="10"/>
  <c r="T38" i="10"/>
  <c r="T39" i="10"/>
  <c r="T40" i="10"/>
  <c r="T41" i="10"/>
  <c r="T42" i="10"/>
  <c r="T43" i="10"/>
  <c r="T44" i="10"/>
  <c r="T45" i="10"/>
  <c r="T46" i="10"/>
  <c r="T47" i="10"/>
  <c r="T48" i="10"/>
  <c r="T49" i="10"/>
  <c r="T50" i="10"/>
  <c r="T51" i="10"/>
  <c r="T9" i="10"/>
  <c r="P9" i="10"/>
  <c r="M10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47" i="10"/>
  <c r="M48" i="10"/>
  <c r="M49" i="10"/>
  <c r="M50" i="10"/>
  <c r="M51" i="10"/>
  <c r="M9" i="10"/>
  <c r="P97" i="7"/>
  <c r="P98" i="7"/>
  <c r="P99" i="7"/>
  <c r="P100" i="7"/>
  <c r="P101" i="7"/>
  <c r="P102" i="7"/>
  <c r="P96" i="7"/>
  <c r="P21" i="7"/>
  <c r="P20" i="7"/>
  <c r="P19" i="7"/>
  <c r="P18" i="7"/>
  <c r="P17" i="7"/>
  <c r="P16" i="7"/>
  <c r="P15" i="7"/>
  <c r="P14" i="7"/>
  <c r="P13" i="7"/>
  <c r="P12" i="7"/>
  <c r="P11" i="7"/>
  <c r="P10" i="7"/>
  <c r="P9" i="7"/>
  <c r="P8" i="7"/>
  <c r="P7" i="7"/>
  <c r="P6" i="7"/>
  <c r="P5" i="7"/>
  <c r="N52" i="10" l="1"/>
  <c r="F6" i="11" l="1"/>
  <c r="E6" i="11"/>
  <c r="D6" i="11"/>
  <c r="F4" i="11"/>
  <c r="E4" i="11"/>
  <c r="D4" i="11"/>
  <c r="T103" i="7"/>
  <c r="N103" i="7"/>
  <c r="M103" i="7"/>
  <c r="K103" i="7"/>
  <c r="J103" i="7"/>
  <c r="I103" i="7"/>
  <c r="G103" i="7"/>
  <c r="F103" i="7"/>
  <c r="E103" i="7"/>
  <c r="Q102" i="7"/>
  <c r="R102" i="7" s="1"/>
  <c r="K102" i="7"/>
  <c r="J102" i="7"/>
  <c r="I102" i="7"/>
  <c r="Q101" i="7"/>
  <c r="R101" i="7" s="1"/>
  <c r="K101" i="7"/>
  <c r="J101" i="7"/>
  <c r="I101" i="7"/>
  <c r="Q100" i="7"/>
  <c r="R100" i="7" s="1"/>
  <c r="K100" i="7"/>
  <c r="J100" i="7"/>
  <c r="I100" i="7"/>
  <c r="Q99" i="7"/>
  <c r="R99" i="7" s="1"/>
  <c r="K99" i="7"/>
  <c r="J99" i="7"/>
  <c r="I99" i="7"/>
  <c r="Q98" i="7"/>
  <c r="R98" i="7" s="1"/>
  <c r="K98" i="7"/>
  <c r="J98" i="7"/>
  <c r="I98" i="7"/>
  <c r="R97" i="7"/>
  <c r="Q97" i="7"/>
  <c r="K97" i="7"/>
  <c r="J97" i="7"/>
  <c r="I97" i="7"/>
  <c r="Q96" i="7"/>
  <c r="R96" i="7" s="1"/>
  <c r="K96" i="7"/>
  <c r="J96" i="7"/>
  <c r="I96" i="7"/>
  <c r="Q95" i="7"/>
  <c r="P95" i="7"/>
  <c r="R95" i="7" s="1"/>
  <c r="K95" i="7"/>
  <c r="J95" i="7"/>
  <c r="I95" i="7"/>
  <c r="Q94" i="7"/>
  <c r="R94" i="7" s="1"/>
  <c r="P94" i="7"/>
  <c r="K94" i="7"/>
  <c r="J94" i="7"/>
  <c r="I94" i="7"/>
  <c r="Q93" i="7"/>
  <c r="P93" i="7"/>
  <c r="K93" i="7"/>
  <c r="J93" i="7"/>
  <c r="I93" i="7"/>
  <c r="Q92" i="7"/>
  <c r="P92" i="7"/>
  <c r="K92" i="7"/>
  <c r="J92" i="7"/>
  <c r="I92" i="7"/>
  <c r="Q91" i="7"/>
  <c r="P91" i="7"/>
  <c r="R91" i="7" s="1"/>
  <c r="K91" i="7"/>
  <c r="J91" i="7"/>
  <c r="I91" i="7"/>
  <c r="Q90" i="7"/>
  <c r="R90" i="7" s="1"/>
  <c r="P90" i="7"/>
  <c r="K90" i="7"/>
  <c r="J90" i="7"/>
  <c r="I90" i="7"/>
  <c r="Q89" i="7"/>
  <c r="P89" i="7"/>
  <c r="K89" i="7"/>
  <c r="J89" i="7"/>
  <c r="I89" i="7"/>
  <c r="Q88" i="7"/>
  <c r="P88" i="7"/>
  <c r="K88" i="7"/>
  <c r="J88" i="7"/>
  <c r="I88" i="7"/>
  <c r="Q87" i="7"/>
  <c r="P87" i="7"/>
  <c r="R87" i="7" s="1"/>
  <c r="K87" i="7"/>
  <c r="J87" i="7"/>
  <c r="I87" i="7"/>
  <c r="Q86" i="7"/>
  <c r="R86" i="7" s="1"/>
  <c r="P86" i="7"/>
  <c r="K86" i="7"/>
  <c r="J86" i="7"/>
  <c r="I86" i="7"/>
  <c r="Q85" i="7"/>
  <c r="P85" i="7"/>
  <c r="K85" i="7"/>
  <c r="J85" i="7"/>
  <c r="I85" i="7"/>
  <c r="Q84" i="7"/>
  <c r="P84" i="7"/>
  <c r="K84" i="7"/>
  <c r="J84" i="7"/>
  <c r="I84" i="7"/>
  <c r="Q83" i="7"/>
  <c r="P83" i="7"/>
  <c r="R83" i="7" s="1"/>
  <c r="K83" i="7"/>
  <c r="J83" i="7"/>
  <c r="I83" i="7"/>
  <c r="Q82" i="7"/>
  <c r="R82" i="7" s="1"/>
  <c r="P82" i="7"/>
  <c r="K82" i="7"/>
  <c r="J82" i="7"/>
  <c r="I82" i="7"/>
  <c r="Q81" i="7"/>
  <c r="P81" i="7"/>
  <c r="K81" i="7"/>
  <c r="J81" i="7"/>
  <c r="I81" i="7"/>
  <c r="Q80" i="7"/>
  <c r="P80" i="7"/>
  <c r="K80" i="7"/>
  <c r="J80" i="7"/>
  <c r="I80" i="7"/>
  <c r="Q79" i="7"/>
  <c r="P79" i="7"/>
  <c r="R79" i="7" s="1"/>
  <c r="K79" i="7"/>
  <c r="J79" i="7"/>
  <c r="I79" i="7"/>
  <c r="Q78" i="7"/>
  <c r="R78" i="7" s="1"/>
  <c r="P78" i="7"/>
  <c r="K78" i="7"/>
  <c r="J78" i="7"/>
  <c r="I78" i="7"/>
  <c r="Q77" i="7"/>
  <c r="P77" i="7"/>
  <c r="R77" i="7" s="1"/>
  <c r="K77" i="7"/>
  <c r="J77" i="7"/>
  <c r="I77" i="7"/>
  <c r="Q76" i="7"/>
  <c r="P76" i="7"/>
  <c r="K76" i="7"/>
  <c r="J76" i="7"/>
  <c r="I76" i="7"/>
  <c r="Q75" i="7"/>
  <c r="P75" i="7"/>
  <c r="K75" i="7"/>
  <c r="J75" i="7"/>
  <c r="I75" i="7"/>
  <c r="Q74" i="7"/>
  <c r="P74" i="7"/>
  <c r="K74" i="7"/>
  <c r="J74" i="7"/>
  <c r="I74" i="7"/>
  <c r="Q73" i="7"/>
  <c r="P73" i="7"/>
  <c r="R73" i="7" s="1"/>
  <c r="K73" i="7"/>
  <c r="J73" i="7"/>
  <c r="I73" i="7"/>
  <c r="Q72" i="7"/>
  <c r="P72" i="7"/>
  <c r="K72" i="7"/>
  <c r="J72" i="7"/>
  <c r="I72" i="7"/>
  <c r="Q71" i="7"/>
  <c r="P71" i="7"/>
  <c r="R71" i="7" s="1"/>
  <c r="K71" i="7"/>
  <c r="J71" i="7"/>
  <c r="I71" i="7"/>
  <c r="Q70" i="7"/>
  <c r="P70" i="7"/>
  <c r="K70" i="7"/>
  <c r="J70" i="7"/>
  <c r="I70" i="7"/>
  <c r="Q69" i="7"/>
  <c r="R69" i="7" s="1"/>
  <c r="P69" i="7"/>
  <c r="K69" i="7"/>
  <c r="J69" i="7"/>
  <c r="I69" i="7"/>
  <c r="Q68" i="7"/>
  <c r="P68" i="7"/>
  <c r="R68" i="7" s="1"/>
  <c r="K68" i="7"/>
  <c r="J68" i="7"/>
  <c r="I68" i="7"/>
  <c r="Q67" i="7"/>
  <c r="R67" i="7" s="1"/>
  <c r="P67" i="7"/>
  <c r="K67" i="7"/>
  <c r="J67" i="7"/>
  <c r="I67" i="7"/>
  <c r="Q66" i="7"/>
  <c r="P66" i="7"/>
  <c r="R66" i="7" s="1"/>
  <c r="K66" i="7"/>
  <c r="J66" i="7"/>
  <c r="I66" i="7"/>
  <c r="Q65" i="7"/>
  <c r="P65" i="7"/>
  <c r="K65" i="7"/>
  <c r="J65" i="7"/>
  <c r="I65" i="7"/>
  <c r="Q64" i="7"/>
  <c r="P64" i="7"/>
  <c r="K64" i="7"/>
  <c r="J64" i="7"/>
  <c r="I64" i="7"/>
  <c r="Q63" i="7"/>
  <c r="P63" i="7"/>
  <c r="K63" i="7"/>
  <c r="J63" i="7"/>
  <c r="I63" i="7"/>
  <c r="Q62" i="7"/>
  <c r="P62" i="7"/>
  <c r="R62" i="7" s="1"/>
  <c r="K62" i="7"/>
  <c r="J62" i="7"/>
  <c r="I62" i="7"/>
  <c r="Q61" i="7"/>
  <c r="P61" i="7"/>
  <c r="R61" i="7" s="1"/>
  <c r="K61" i="7"/>
  <c r="J61" i="7"/>
  <c r="I61" i="7"/>
  <c r="Q60" i="7"/>
  <c r="P60" i="7"/>
  <c r="K60" i="7"/>
  <c r="J60" i="7"/>
  <c r="I60" i="7"/>
  <c r="Q59" i="7"/>
  <c r="P59" i="7"/>
  <c r="K59" i="7"/>
  <c r="J59" i="7"/>
  <c r="I59" i="7"/>
  <c r="Q58" i="7"/>
  <c r="P58" i="7"/>
  <c r="K58" i="7"/>
  <c r="J58" i="7"/>
  <c r="I58" i="7"/>
  <c r="Q57" i="7"/>
  <c r="P57" i="7"/>
  <c r="R57" i="7" s="1"/>
  <c r="K57" i="7"/>
  <c r="J57" i="7"/>
  <c r="I57" i="7"/>
  <c r="Q56" i="7"/>
  <c r="P56" i="7"/>
  <c r="K56" i="7"/>
  <c r="J56" i="7"/>
  <c r="I56" i="7"/>
  <c r="Q55" i="7"/>
  <c r="P55" i="7"/>
  <c r="R55" i="7" s="1"/>
  <c r="K55" i="7"/>
  <c r="J55" i="7"/>
  <c r="I55" i="7"/>
  <c r="Q54" i="7"/>
  <c r="P54" i="7"/>
  <c r="K54" i="7"/>
  <c r="J54" i="7"/>
  <c r="I54" i="7"/>
  <c r="Q53" i="7"/>
  <c r="P53" i="7"/>
  <c r="R53" i="7" s="1"/>
  <c r="K53" i="7"/>
  <c r="J53" i="7"/>
  <c r="I53" i="7"/>
  <c r="Q52" i="7"/>
  <c r="P52" i="7"/>
  <c r="R52" i="7" s="1"/>
  <c r="K52" i="7"/>
  <c r="J52" i="7"/>
  <c r="I52" i="7"/>
  <c r="Q51" i="7"/>
  <c r="R51" i="7" s="1"/>
  <c r="P51" i="7"/>
  <c r="K51" i="7"/>
  <c r="J51" i="7"/>
  <c r="I51" i="7"/>
  <c r="Q50" i="7"/>
  <c r="P50" i="7"/>
  <c r="R50" i="7" s="1"/>
  <c r="K50" i="7"/>
  <c r="J50" i="7"/>
  <c r="I50" i="7"/>
  <c r="Q49" i="7"/>
  <c r="P49" i="7"/>
  <c r="K49" i="7"/>
  <c r="J49" i="7"/>
  <c r="I49" i="7"/>
  <c r="Q48" i="7"/>
  <c r="P48" i="7"/>
  <c r="K48" i="7"/>
  <c r="J48" i="7"/>
  <c r="I48" i="7"/>
  <c r="Q47" i="7"/>
  <c r="P47" i="7"/>
  <c r="K47" i="7"/>
  <c r="J47" i="7"/>
  <c r="I47" i="7"/>
  <c r="Q46" i="7"/>
  <c r="P46" i="7"/>
  <c r="R46" i="7" s="1"/>
  <c r="K46" i="7"/>
  <c r="J46" i="7"/>
  <c r="I46" i="7"/>
  <c r="R45" i="7"/>
  <c r="Q45" i="7"/>
  <c r="P45" i="7"/>
  <c r="K45" i="7"/>
  <c r="J45" i="7"/>
  <c r="I45" i="7"/>
  <c r="Q44" i="7"/>
  <c r="P44" i="7"/>
  <c r="K44" i="7"/>
  <c r="J44" i="7"/>
  <c r="I44" i="7"/>
  <c r="Q43" i="7"/>
  <c r="P43" i="7"/>
  <c r="K43" i="7"/>
  <c r="J43" i="7"/>
  <c r="I43" i="7"/>
  <c r="Q42" i="7"/>
  <c r="P42" i="7"/>
  <c r="K42" i="7"/>
  <c r="J42" i="7"/>
  <c r="I42" i="7"/>
  <c r="Q41" i="7"/>
  <c r="P41" i="7"/>
  <c r="R41" i="7" s="1"/>
  <c r="K41" i="7"/>
  <c r="J41" i="7"/>
  <c r="I41" i="7"/>
  <c r="Q40" i="7"/>
  <c r="P40" i="7"/>
  <c r="K40" i="7"/>
  <c r="J40" i="7"/>
  <c r="I40" i="7"/>
  <c r="Q39" i="7"/>
  <c r="P39" i="7"/>
  <c r="R39" i="7" s="1"/>
  <c r="K39" i="7"/>
  <c r="J39" i="7"/>
  <c r="I39" i="7"/>
  <c r="Q38" i="7"/>
  <c r="P38" i="7"/>
  <c r="K38" i="7"/>
  <c r="J38" i="7"/>
  <c r="I38" i="7"/>
  <c r="Q37" i="7"/>
  <c r="R37" i="7" s="1"/>
  <c r="P37" i="7"/>
  <c r="K37" i="7"/>
  <c r="J37" i="7"/>
  <c r="I37" i="7"/>
  <c r="Q36" i="7"/>
  <c r="P36" i="7"/>
  <c r="R36" i="7" s="1"/>
  <c r="K36" i="7"/>
  <c r="J36" i="7"/>
  <c r="I36" i="7"/>
  <c r="Q35" i="7"/>
  <c r="R35" i="7" s="1"/>
  <c r="P35" i="7"/>
  <c r="K35" i="7"/>
  <c r="J35" i="7"/>
  <c r="I35" i="7"/>
  <c r="Q34" i="7"/>
  <c r="P34" i="7"/>
  <c r="R34" i="7" s="1"/>
  <c r="K34" i="7"/>
  <c r="J34" i="7"/>
  <c r="I34" i="7"/>
  <c r="Q33" i="7"/>
  <c r="P33" i="7"/>
  <c r="K33" i="7"/>
  <c r="J33" i="7"/>
  <c r="I33" i="7"/>
  <c r="Q32" i="7"/>
  <c r="P32" i="7"/>
  <c r="K32" i="7"/>
  <c r="J32" i="7"/>
  <c r="I32" i="7"/>
  <c r="Q31" i="7"/>
  <c r="P31" i="7"/>
  <c r="K31" i="7"/>
  <c r="J31" i="7"/>
  <c r="I31" i="7"/>
  <c r="Q30" i="7"/>
  <c r="P30" i="7"/>
  <c r="R30" i="7" s="1"/>
  <c r="K30" i="7"/>
  <c r="J30" i="7"/>
  <c r="I30" i="7"/>
  <c r="Q29" i="7"/>
  <c r="P29" i="7"/>
  <c r="R29" i="7" s="1"/>
  <c r="K29" i="7"/>
  <c r="J29" i="7"/>
  <c r="I29" i="7"/>
  <c r="Q28" i="7"/>
  <c r="P28" i="7"/>
  <c r="K28" i="7"/>
  <c r="J28" i="7"/>
  <c r="I28" i="7"/>
  <c r="Q27" i="7"/>
  <c r="P27" i="7"/>
  <c r="K27" i="7"/>
  <c r="J27" i="7"/>
  <c r="I27" i="7"/>
  <c r="Q26" i="7"/>
  <c r="P26" i="7"/>
  <c r="K26" i="7"/>
  <c r="J26" i="7"/>
  <c r="I26" i="7"/>
  <c r="Q25" i="7"/>
  <c r="P25" i="7"/>
  <c r="R25" i="7" s="1"/>
  <c r="K25" i="7"/>
  <c r="J25" i="7"/>
  <c r="I25" i="7"/>
  <c r="Q24" i="7"/>
  <c r="P24" i="7"/>
  <c r="K24" i="7"/>
  <c r="J24" i="7"/>
  <c r="I24" i="7"/>
  <c r="Q23" i="7"/>
  <c r="P23" i="7"/>
  <c r="R23" i="7" s="1"/>
  <c r="K23" i="7"/>
  <c r="J23" i="7"/>
  <c r="I23" i="7"/>
  <c r="Q22" i="7"/>
  <c r="R22" i="7" s="1"/>
  <c r="K22" i="7"/>
  <c r="J22" i="7"/>
  <c r="I22" i="7"/>
  <c r="Q21" i="7"/>
  <c r="K21" i="7"/>
  <c r="J21" i="7"/>
  <c r="I21" i="7"/>
  <c r="Q20" i="7"/>
  <c r="R20" i="7" s="1"/>
  <c r="K20" i="7"/>
  <c r="J20" i="7"/>
  <c r="I20" i="7"/>
  <c r="Q19" i="7"/>
  <c r="K19" i="7"/>
  <c r="J19" i="7"/>
  <c r="I19" i="7"/>
  <c r="Q18" i="7"/>
  <c r="R18" i="7"/>
  <c r="K18" i="7"/>
  <c r="J18" i="7"/>
  <c r="I18" i="7"/>
  <c r="Q17" i="7"/>
  <c r="R17" i="7" s="1"/>
  <c r="K17" i="7"/>
  <c r="J17" i="7"/>
  <c r="I17" i="7"/>
  <c r="Q16" i="7"/>
  <c r="R16" i="7" s="1"/>
  <c r="K16" i="7"/>
  <c r="J16" i="7"/>
  <c r="I16" i="7"/>
  <c r="Q15" i="7"/>
  <c r="K15" i="7"/>
  <c r="J15" i="7"/>
  <c r="I15" i="7"/>
  <c r="Q14" i="7"/>
  <c r="R14" i="7"/>
  <c r="K14" i="7"/>
  <c r="J14" i="7"/>
  <c r="I14" i="7"/>
  <c r="Q13" i="7"/>
  <c r="R13" i="7" s="1"/>
  <c r="K13" i="7"/>
  <c r="J13" i="7"/>
  <c r="I13" i="7"/>
  <c r="Q12" i="7"/>
  <c r="R12" i="7" s="1"/>
  <c r="K12" i="7"/>
  <c r="J12" i="7"/>
  <c r="I12" i="7"/>
  <c r="Q11" i="7"/>
  <c r="K11" i="7"/>
  <c r="J11" i="7"/>
  <c r="I11" i="7"/>
  <c r="Q10" i="7"/>
  <c r="R10" i="7"/>
  <c r="K10" i="7"/>
  <c r="J10" i="7"/>
  <c r="I10" i="7"/>
  <c r="Q9" i="7"/>
  <c r="R9" i="7" s="1"/>
  <c r="K9" i="7"/>
  <c r="J9" i="7"/>
  <c r="I9" i="7"/>
  <c r="Q8" i="7"/>
  <c r="R8" i="7" s="1"/>
  <c r="K8" i="7"/>
  <c r="J8" i="7"/>
  <c r="I8" i="7"/>
  <c r="Q7" i="7"/>
  <c r="K7" i="7"/>
  <c r="J7" i="7"/>
  <c r="I7" i="7"/>
  <c r="Q6" i="7"/>
  <c r="R6" i="7"/>
  <c r="K6" i="7"/>
  <c r="J6" i="7"/>
  <c r="I6" i="7"/>
  <c r="Q5" i="7"/>
  <c r="R5" i="7" s="1"/>
  <c r="K5" i="7"/>
  <c r="J5" i="7"/>
  <c r="I5" i="7"/>
  <c r="G52" i="10"/>
  <c r="F52" i="10"/>
  <c r="E52" i="10"/>
  <c r="Q51" i="10"/>
  <c r="K51" i="10"/>
  <c r="J51" i="10"/>
  <c r="I51" i="10"/>
  <c r="Q50" i="10"/>
  <c r="K50" i="10"/>
  <c r="J50" i="10"/>
  <c r="I50" i="10"/>
  <c r="Q49" i="10"/>
  <c r="R49" i="10" s="1"/>
  <c r="K49" i="10"/>
  <c r="J49" i="10"/>
  <c r="I49" i="10"/>
  <c r="Q48" i="10"/>
  <c r="R48" i="10" s="1"/>
  <c r="K48" i="10"/>
  <c r="J48" i="10"/>
  <c r="I48" i="10"/>
  <c r="Q47" i="10"/>
  <c r="K47" i="10"/>
  <c r="J47" i="10"/>
  <c r="I47" i="10"/>
  <c r="Q45" i="10"/>
  <c r="K45" i="10"/>
  <c r="J45" i="10"/>
  <c r="I45" i="10"/>
  <c r="Q43" i="10"/>
  <c r="P43" i="10"/>
  <c r="K43" i="10"/>
  <c r="J43" i="10"/>
  <c r="I43" i="10"/>
  <c r="Q42" i="10"/>
  <c r="P42" i="10"/>
  <c r="K42" i="10"/>
  <c r="J42" i="10"/>
  <c r="I42" i="10"/>
  <c r="Q41" i="10"/>
  <c r="P41" i="10"/>
  <c r="K41" i="10"/>
  <c r="J41" i="10"/>
  <c r="I41" i="10"/>
  <c r="Q39" i="10"/>
  <c r="P39" i="10"/>
  <c r="R39" i="10" s="1"/>
  <c r="K39" i="10"/>
  <c r="J39" i="10"/>
  <c r="I39" i="10"/>
  <c r="Q38" i="10"/>
  <c r="P38" i="10"/>
  <c r="K38" i="10"/>
  <c r="J38" i="10"/>
  <c r="I38" i="10"/>
  <c r="Q36" i="10"/>
  <c r="P36" i="10"/>
  <c r="K36" i="10"/>
  <c r="J36" i="10"/>
  <c r="I36" i="10"/>
  <c r="Q34" i="10"/>
  <c r="P34" i="10"/>
  <c r="K34" i="10"/>
  <c r="J34" i="10"/>
  <c r="I34" i="10"/>
  <c r="Q33" i="10"/>
  <c r="P33" i="10"/>
  <c r="R33" i="10" s="1"/>
  <c r="K33" i="10"/>
  <c r="J33" i="10"/>
  <c r="I33" i="10"/>
  <c r="Q31" i="10"/>
  <c r="P31" i="10"/>
  <c r="K31" i="10"/>
  <c r="J31" i="10"/>
  <c r="I31" i="10"/>
  <c r="Q30" i="10"/>
  <c r="P30" i="10"/>
  <c r="R30" i="10" s="1"/>
  <c r="K30" i="10"/>
  <c r="J30" i="10"/>
  <c r="I30" i="10"/>
  <c r="Q28" i="10"/>
  <c r="P28" i="10"/>
  <c r="K28" i="10"/>
  <c r="J28" i="10"/>
  <c r="I28" i="10"/>
  <c r="Q27" i="10"/>
  <c r="P27" i="10"/>
  <c r="R27" i="10" s="1"/>
  <c r="K27" i="10"/>
  <c r="J27" i="10"/>
  <c r="I27" i="10"/>
  <c r="Q25" i="10"/>
  <c r="P25" i="10"/>
  <c r="K25" i="10"/>
  <c r="J25" i="10"/>
  <c r="I25" i="10"/>
  <c r="Q24" i="10"/>
  <c r="P24" i="10"/>
  <c r="K24" i="10"/>
  <c r="J24" i="10"/>
  <c r="I24" i="10"/>
  <c r="Q22" i="10"/>
  <c r="P22" i="10"/>
  <c r="K22" i="10"/>
  <c r="J22" i="10"/>
  <c r="I22" i="10"/>
  <c r="Q21" i="10"/>
  <c r="P21" i="10"/>
  <c r="K21" i="10"/>
  <c r="J21" i="10"/>
  <c r="I21" i="10"/>
  <c r="Q20" i="10"/>
  <c r="P20" i="10"/>
  <c r="K20" i="10"/>
  <c r="J20" i="10"/>
  <c r="I20" i="10"/>
  <c r="Q18" i="10"/>
  <c r="K18" i="10"/>
  <c r="J18" i="10"/>
  <c r="I18" i="10"/>
  <c r="Q17" i="10"/>
  <c r="R17" i="10" s="1"/>
  <c r="K17" i="10"/>
  <c r="J17" i="10"/>
  <c r="I17" i="10"/>
  <c r="Q16" i="10"/>
  <c r="R16" i="10" s="1"/>
  <c r="P16" i="10"/>
  <c r="K16" i="10"/>
  <c r="J16" i="10"/>
  <c r="I16" i="10"/>
  <c r="Q15" i="10"/>
  <c r="P15" i="10"/>
  <c r="K15" i="10"/>
  <c r="J15" i="10"/>
  <c r="I15" i="10"/>
  <c r="Q14" i="10"/>
  <c r="P14" i="10"/>
  <c r="K14" i="10"/>
  <c r="J14" i="10"/>
  <c r="I14" i="10"/>
  <c r="Q13" i="10"/>
  <c r="P13" i="10"/>
  <c r="R13" i="10" s="1"/>
  <c r="K13" i="10"/>
  <c r="J13" i="10"/>
  <c r="I13" i="10"/>
  <c r="J11" i="10"/>
  <c r="I11" i="10"/>
  <c r="K11" i="10" s="1"/>
  <c r="M11" i="10" s="1"/>
  <c r="Q10" i="10"/>
  <c r="P10" i="10"/>
  <c r="K10" i="10"/>
  <c r="J10" i="10"/>
  <c r="I10" i="10"/>
  <c r="Q9" i="10"/>
  <c r="K9" i="10"/>
  <c r="J9" i="10"/>
  <c r="I9" i="10"/>
  <c r="BV32" i="9"/>
  <c r="BT32" i="9"/>
  <c r="BS32" i="9"/>
  <c r="BR32" i="9"/>
  <c r="BP32" i="9"/>
  <c r="BN32" i="9"/>
  <c r="BM32" i="9"/>
  <c r="BL32" i="9"/>
  <c r="BJ32" i="9"/>
  <c r="BH32" i="9"/>
  <c r="BG32" i="9"/>
  <c r="BF32" i="9"/>
  <c r="BD32" i="9"/>
  <c r="BB32" i="9"/>
  <c r="BA32" i="9"/>
  <c r="AZ32" i="9"/>
  <c r="AX32" i="9"/>
  <c r="AV32" i="9"/>
  <c r="AU32" i="9"/>
  <c r="AT32" i="9"/>
  <c r="AR32" i="9"/>
  <c r="AP32" i="9"/>
  <c r="AO32" i="9"/>
  <c r="AN32" i="9"/>
  <c r="AL32" i="9"/>
  <c r="AJ32" i="9"/>
  <c r="AI32" i="9"/>
  <c r="AH32" i="9"/>
  <c r="AF32" i="9"/>
  <c r="AD32" i="9"/>
  <c r="AC32" i="9"/>
  <c r="AB32" i="9"/>
  <c r="Z32" i="9"/>
  <c r="X32" i="9"/>
  <c r="W32" i="9"/>
  <c r="V32" i="9"/>
  <c r="T32" i="9"/>
  <c r="R32" i="9"/>
  <c r="Q32" i="9"/>
  <c r="P32" i="9"/>
  <c r="N32" i="9"/>
  <c r="L32" i="9"/>
  <c r="K32" i="9"/>
  <c r="J32" i="9"/>
  <c r="H32" i="9"/>
  <c r="F32" i="9"/>
  <c r="E32" i="9"/>
  <c r="D32" i="9"/>
  <c r="D5" i="11" s="1"/>
  <c r="D7" i="11" s="1"/>
  <c r="M31" i="9"/>
  <c r="O31" i="9" s="1"/>
  <c r="M30" i="9"/>
  <c r="O30" i="9" s="1"/>
  <c r="M29" i="9"/>
  <c r="O29" i="9" s="1"/>
  <c r="M28" i="9"/>
  <c r="O28" i="9" s="1"/>
  <c r="M27" i="9"/>
  <c r="O27" i="9" s="1"/>
  <c r="M26" i="9"/>
  <c r="O26" i="9" s="1"/>
  <c r="M25" i="9"/>
  <c r="O25" i="9" s="1"/>
  <c r="M24" i="9"/>
  <c r="O24" i="9" s="1"/>
  <c r="BU23" i="9"/>
  <c r="BW23" i="9" s="1"/>
  <c r="BO23" i="9"/>
  <c r="BQ23" i="9" s="1"/>
  <c r="BI23" i="9"/>
  <c r="BK23" i="9" s="1"/>
  <c r="BC23" i="9"/>
  <c r="BE23" i="9" s="1"/>
  <c r="AW23" i="9"/>
  <c r="AY23" i="9" s="1"/>
  <c r="AQ23" i="9"/>
  <c r="AS23" i="9" s="1"/>
  <c r="AK23" i="9"/>
  <c r="AM23" i="9" s="1"/>
  <c r="AE23" i="9"/>
  <c r="AG23" i="9" s="1"/>
  <c r="Y23" i="9"/>
  <c r="AA23" i="9" s="1"/>
  <c r="S23" i="9"/>
  <c r="U23" i="9" s="1"/>
  <c r="M23" i="9"/>
  <c r="O23" i="9" s="1"/>
  <c r="G23" i="9"/>
  <c r="I23" i="9" s="1"/>
  <c r="M22" i="9"/>
  <c r="O22" i="9" s="1"/>
  <c r="BU21" i="9"/>
  <c r="BW21" i="9" s="1"/>
  <c r="BO21" i="9"/>
  <c r="BQ21" i="9" s="1"/>
  <c r="BI21" i="9"/>
  <c r="BK21" i="9" s="1"/>
  <c r="BC21" i="9"/>
  <c r="BE21" i="9" s="1"/>
  <c r="AW21" i="9"/>
  <c r="AY21" i="9" s="1"/>
  <c r="AQ21" i="9"/>
  <c r="AS21" i="9" s="1"/>
  <c r="AK21" i="9"/>
  <c r="AM21" i="9" s="1"/>
  <c r="AE21" i="9"/>
  <c r="AG21" i="9" s="1"/>
  <c r="Y21" i="9"/>
  <c r="AA21" i="9" s="1"/>
  <c r="S21" i="9"/>
  <c r="U21" i="9" s="1"/>
  <c r="M21" i="9"/>
  <c r="O21" i="9" s="1"/>
  <c r="G21" i="9"/>
  <c r="I21" i="9" s="1"/>
  <c r="M20" i="9"/>
  <c r="O20" i="9" s="1"/>
  <c r="BU19" i="9"/>
  <c r="BW19" i="9" s="1"/>
  <c r="BO19" i="9"/>
  <c r="BQ19" i="9" s="1"/>
  <c r="BI19" i="9"/>
  <c r="BK19" i="9" s="1"/>
  <c r="BC19" i="9"/>
  <c r="BE19" i="9" s="1"/>
  <c r="AW19" i="9"/>
  <c r="AY19" i="9" s="1"/>
  <c r="AQ19" i="9"/>
  <c r="AS19" i="9" s="1"/>
  <c r="AK19" i="9"/>
  <c r="AM19" i="9" s="1"/>
  <c r="AE19" i="9"/>
  <c r="AG19" i="9" s="1"/>
  <c r="Y19" i="9"/>
  <c r="AA19" i="9" s="1"/>
  <c r="S19" i="9"/>
  <c r="U19" i="9" s="1"/>
  <c r="M19" i="9"/>
  <c r="O19" i="9" s="1"/>
  <c r="G19" i="9"/>
  <c r="I19" i="9" s="1"/>
  <c r="BU18" i="9"/>
  <c r="BW18" i="9" s="1"/>
  <c r="BO18" i="9"/>
  <c r="BQ18" i="9" s="1"/>
  <c r="BI18" i="9"/>
  <c r="BK18" i="9" s="1"/>
  <c r="BC18" i="9"/>
  <c r="BE18" i="9" s="1"/>
  <c r="AW18" i="9"/>
  <c r="AY18" i="9" s="1"/>
  <c r="AQ18" i="9"/>
  <c r="AS18" i="9" s="1"/>
  <c r="AK18" i="9"/>
  <c r="AM18" i="9" s="1"/>
  <c r="AE18" i="9"/>
  <c r="AG18" i="9" s="1"/>
  <c r="Y18" i="9"/>
  <c r="AA18" i="9" s="1"/>
  <c r="S18" i="9"/>
  <c r="U18" i="9" s="1"/>
  <c r="M18" i="9"/>
  <c r="O18" i="9" s="1"/>
  <c r="G18" i="9"/>
  <c r="I18" i="9" s="1"/>
  <c r="M17" i="9"/>
  <c r="O17" i="9" s="1"/>
  <c r="BU16" i="9"/>
  <c r="BW16" i="9" s="1"/>
  <c r="BO16" i="9"/>
  <c r="BQ16" i="9" s="1"/>
  <c r="BI16" i="9"/>
  <c r="BK16" i="9" s="1"/>
  <c r="BC16" i="9"/>
  <c r="BE16" i="9" s="1"/>
  <c r="AW16" i="9"/>
  <c r="AY16" i="9" s="1"/>
  <c r="AQ16" i="9"/>
  <c r="AS16" i="9" s="1"/>
  <c r="AK16" i="9"/>
  <c r="AM16" i="9" s="1"/>
  <c r="AE16" i="9"/>
  <c r="AG16" i="9" s="1"/>
  <c r="Y16" i="9"/>
  <c r="AA16" i="9" s="1"/>
  <c r="S16" i="9"/>
  <c r="U16" i="9" s="1"/>
  <c r="M16" i="9"/>
  <c r="O16" i="9" s="1"/>
  <c r="G16" i="9"/>
  <c r="I16" i="9" s="1"/>
  <c r="BU15" i="9"/>
  <c r="BW15" i="9" s="1"/>
  <c r="BO15" i="9"/>
  <c r="BQ15" i="9" s="1"/>
  <c r="BI15" i="9"/>
  <c r="BK15" i="9" s="1"/>
  <c r="BC15" i="9"/>
  <c r="BE15" i="9" s="1"/>
  <c r="AW15" i="9"/>
  <c r="AY15" i="9" s="1"/>
  <c r="AQ15" i="9"/>
  <c r="AS15" i="9" s="1"/>
  <c r="AK15" i="9"/>
  <c r="AM15" i="9" s="1"/>
  <c r="AE15" i="9"/>
  <c r="AG15" i="9" s="1"/>
  <c r="Y15" i="9"/>
  <c r="AA15" i="9" s="1"/>
  <c r="S15" i="9"/>
  <c r="U15" i="9" s="1"/>
  <c r="M15" i="9"/>
  <c r="O15" i="9" s="1"/>
  <c r="G15" i="9"/>
  <c r="I15" i="9" s="1"/>
  <c r="BU14" i="9"/>
  <c r="BW14" i="9" s="1"/>
  <c r="BO14" i="9"/>
  <c r="BQ14" i="9" s="1"/>
  <c r="BI14" i="9"/>
  <c r="BK14" i="9" s="1"/>
  <c r="BC14" i="9"/>
  <c r="BE14" i="9" s="1"/>
  <c r="AW14" i="9"/>
  <c r="AY14" i="9" s="1"/>
  <c r="AQ14" i="9"/>
  <c r="AS14" i="9" s="1"/>
  <c r="AK14" i="9"/>
  <c r="AM14" i="9" s="1"/>
  <c r="AE14" i="9"/>
  <c r="AG14" i="9" s="1"/>
  <c r="Y14" i="9"/>
  <c r="AA14" i="9" s="1"/>
  <c r="S14" i="9"/>
  <c r="U14" i="9" s="1"/>
  <c r="M14" i="9"/>
  <c r="O14" i="9" s="1"/>
  <c r="G14" i="9"/>
  <c r="I14" i="9" s="1"/>
  <c r="M13" i="9"/>
  <c r="O13" i="9" s="1"/>
  <c r="BU12" i="9"/>
  <c r="BW12" i="9" s="1"/>
  <c r="BO12" i="9"/>
  <c r="BQ12" i="9" s="1"/>
  <c r="BI12" i="9"/>
  <c r="BK12" i="9" s="1"/>
  <c r="BC12" i="9"/>
  <c r="BE12" i="9" s="1"/>
  <c r="AW12" i="9"/>
  <c r="AY12" i="9" s="1"/>
  <c r="AQ12" i="9"/>
  <c r="AS12" i="9" s="1"/>
  <c r="AK12" i="9"/>
  <c r="AM12" i="9" s="1"/>
  <c r="AE12" i="9"/>
  <c r="AG12" i="9" s="1"/>
  <c r="Y12" i="9"/>
  <c r="AA12" i="9" s="1"/>
  <c r="S12" i="9"/>
  <c r="U12" i="9" s="1"/>
  <c r="M12" i="9"/>
  <c r="O12" i="9" s="1"/>
  <c r="G12" i="9"/>
  <c r="I12" i="9" s="1"/>
  <c r="M11" i="9"/>
  <c r="O11" i="9" s="1"/>
  <c r="BU10" i="9"/>
  <c r="BW10" i="9" s="1"/>
  <c r="BO10" i="9"/>
  <c r="BQ10" i="9" s="1"/>
  <c r="BI10" i="9"/>
  <c r="BK10" i="9" s="1"/>
  <c r="BC10" i="9"/>
  <c r="BE10" i="9" s="1"/>
  <c r="AW10" i="9"/>
  <c r="AY10" i="9" s="1"/>
  <c r="AQ10" i="9"/>
  <c r="AS10" i="9" s="1"/>
  <c r="AK10" i="9"/>
  <c r="AM10" i="9" s="1"/>
  <c r="AE10" i="9"/>
  <c r="AG10" i="9" s="1"/>
  <c r="Y10" i="9"/>
  <c r="AA10" i="9" s="1"/>
  <c r="S10" i="9"/>
  <c r="U10" i="9" s="1"/>
  <c r="M10" i="9"/>
  <c r="O10" i="9" s="1"/>
  <c r="G10" i="9"/>
  <c r="I10" i="9" s="1"/>
  <c r="BU9" i="9"/>
  <c r="BW9" i="9" s="1"/>
  <c r="BO9" i="9"/>
  <c r="BQ9" i="9" s="1"/>
  <c r="BI9" i="9"/>
  <c r="BK9" i="9" s="1"/>
  <c r="BC9" i="9"/>
  <c r="BE9" i="9" s="1"/>
  <c r="AW9" i="9"/>
  <c r="AY9" i="9" s="1"/>
  <c r="AQ9" i="9"/>
  <c r="AS9" i="9" s="1"/>
  <c r="AK9" i="9"/>
  <c r="AM9" i="9" s="1"/>
  <c r="AE9" i="9"/>
  <c r="AG9" i="9" s="1"/>
  <c r="Y9" i="9"/>
  <c r="AA9" i="9" s="1"/>
  <c r="S9" i="9"/>
  <c r="U9" i="9" s="1"/>
  <c r="M9" i="9"/>
  <c r="O9" i="9" s="1"/>
  <c r="G9" i="9"/>
  <c r="I9" i="9" s="1"/>
  <c r="M8" i="9"/>
  <c r="O8" i="9" s="1"/>
  <c r="BU7" i="9"/>
  <c r="BW7" i="9" s="1"/>
  <c r="BO7" i="9"/>
  <c r="BQ7" i="9" s="1"/>
  <c r="BI7" i="9"/>
  <c r="BK7" i="9" s="1"/>
  <c r="BC7" i="9"/>
  <c r="BE7" i="9" s="1"/>
  <c r="AW7" i="9"/>
  <c r="AY7" i="9" s="1"/>
  <c r="AQ7" i="9"/>
  <c r="AS7" i="9" s="1"/>
  <c r="AK7" i="9"/>
  <c r="AM7" i="9" s="1"/>
  <c r="AE7" i="9"/>
  <c r="AG7" i="9" s="1"/>
  <c r="Y7" i="9"/>
  <c r="AA7" i="9" s="1"/>
  <c r="S7" i="9"/>
  <c r="U7" i="9" s="1"/>
  <c r="M7" i="9"/>
  <c r="O7" i="9" s="1"/>
  <c r="G7" i="9"/>
  <c r="I7" i="9" s="1"/>
  <c r="BU6" i="9"/>
  <c r="BW6" i="9" s="1"/>
  <c r="BO6" i="9"/>
  <c r="BQ6" i="9" s="1"/>
  <c r="BI6" i="9"/>
  <c r="BK6" i="9" s="1"/>
  <c r="BC6" i="9"/>
  <c r="BE6" i="9" s="1"/>
  <c r="AW6" i="9"/>
  <c r="AY6" i="9" s="1"/>
  <c r="AQ6" i="9"/>
  <c r="AS6" i="9" s="1"/>
  <c r="AK6" i="9"/>
  <c r="AM6" i="9" s="1"/>
  <c r="AE6" i="9"/>
  <c r="AG6" i="9" s="1"/>
  <c r="Y6" i="9"/>
  <c r="AA6" i="9" s="1"/>
  <c r="S6" i="9"/>
  <c r="U6" i="9" s="1"/>
  <c r="M6" i="9"/>
  <c r="O6" i="9" s="1"/>
  <c r="G6" i="9"/>
  <c r="I6" i="9" s="1"/>
  <c r="BU5" i="9"/>
  <c r="BW5" i="9" s="1"/>
  <c r="BO5" i="9"/>
  <c r="BQ5" i="9" s="1"/>
  <c r="BI5" i="9"/>
  <c r="BE5" i="9"/>
  <c r="BC5" i="9"/>
  <c r="AW5" i="9"/>
  <c r="AY5" i="9" s="1"/>
  <c r="AQ5" i="9"/>
  <c r="AS5" i="9" s="1"/>
  <c r="AK5" i="9"/>
  <c r="AM5" i="9" s="1"/>
  <c r="AE5" i="9"/>
  <c r="Y5" i="9"/>
  <c r="Y32" i="9" s="1"/>
  <c r="S5" i="9"/>
  <c r="M5" i="9"/>
  <c r="O5" i="9" s="1"/>
  <c r="G5" i="9"/>
  <c r="I5" i="9" s="1"/>
  <c r="P11" i="10" l="1"/>
  <c r="Q11" i="10"/>
  <c r="T11" i="10" s="1"/>
  <c r="T52" i="10" s="1"/>
  <c r="G4" i="11" s="1"/>
  <c r="M52" i="10"/>
  <c r="R26" i="7"/>
  <c r="R33" i="7"/>
  <c r="R43" i="7"/>
  <c r="R44" i="7"/>
  <c r="R47" i="7"/>
  <c r="R54" i="7"/>
  <c r="R58" i="7"/>
  <c r="R65" i="7"/>
  <c r="R75" i="7"/>
  <c r="R76" i="7"/>
  <c r="R81" i="7"/>
  <c r="R85" i="7"/>
  <c r="R89" i="7"/>
  <c r="R93" i="7"/>
  <c r="R27" i="7"/>
  <c r="R28" i="7"/>
  <c r="R31" i="7"/>
  <c r="R38" i="7"/>
  <c r="R42" i="7"/>
  <c r="R49" i="7"/>
  <c r="R59" i="7"/>
  <c r="R60" i="7"/>
  <c r="R63" i="7"/>
  <c r="R70" i="7"/>
  <c r="R74" i="7"/>
  <c r="R28" i="10"/>
  <c r="BW32" i="9"/>
  <c r="BI32" i="9"/>
  <c r="F34" i="9"/>
  <c r="F5" i="11" s="1"/>
  <c r="F7" i="11" s="1"/>
  <c r="AE32" i="9"/>
  <c r="AS32" i="9"/>
  <c r="E34" i="9"/>
  <c r="E5" i="11" s="1"/>
  <c r="E7" i="11" s="1"/>
  <c r="AG5" i="9"/>
  <c r="AG32" i="9" s="1"/>
  <c r="I32" i="9"/>
  <c r="I34" i="9" s="1"/>
  <c r="O32" i="9"/>
  <c r="AY32" i="9"/>
  <c r="AM32" i="9"/>
  <c r="BQ32" i="9"/>
  <c r="U5" i="9"/>
  <c r="S32" i="9"/>
  <c r="BE32" i="9"/>
  <c r="G32" i="9"/>
  <c r="AK32" i="9"/>
  <c r="M32" i="9"/>
  <c r="AW32" i="9"/>
  <c r="BU32" i="9"/>
  <c r="AA5" i="9"/>
  <c r="AA32" i="9" s="1"/>
  <c r="BK5" i="9"/>
  <c r="BK32" i="9" s="1"/>
  <c r="BC32" i="9"/>
  <c r="AQ32" i="9"/>
  <c r="BO32" i="9"/>
  <c r="U32" i="9"/>
  <c r="H34" i="9"/>
  <c r="R45" i="10"/>
  <c r="R14" i="10"/>
  <c r="R15" i="10"/>
  <c r="R18" i="10"/>
  <c r="R43" i="10"/>
  <c r="R50" i="10"/>
  <c r="R38" i="10"/>
  <c r="R36" i="10"/>
  <c r="R10" i="10"/>
  <c r="R20" i="10"/>
  <c r="R24" i="10"/>
  <c r="R31" i="10"/>
  <c r="R34" i="10"/>
  <c r="R47" i="10"/>
  <c r="R51" i="10"/>
  <c r="R7" i="7"/>
  <c r="R15" i="7"/>
  <c r="R19" i="7"/>
  <c r="R80" i="7"/>
  <c r="R84" i="7"/>
  <c r="R88" i="7"/>
  <c r="R92" i="7"/>
  <c r="R11" i="7"/>
  <c r="R21" i="7"/>
  <c r="R24" i="7"/>
  <c r="R32" i="7"/>
  <c r="R40" i="7"/>
  <c r="R48" i="7"/>
  <c r="R56" i="7"/>
  <c r="R64" i="7"/>
  <c r="R72" i="7"/>
  <c r="P103" i="7"/>
  <c r="Q103" i="7"/>
  <c r="R25" i="10"/>
  <c r="R9" i="10"/>
  <c r="R11" i="10"/>
  <c r="R41" i="10"/>
  <c r="R42" i="10"/>
  <c r="R21" i="10"/>
  <c r="R22" i="10"/>
  <c r="G5" i="11" l="1"/>
  <c r="G34" i="9"/>
  <c r="R103" i="7"/>
  <c r="G7" i="11" l="1"/>
</calcChain>
</file>

<file path=xl/sharedStrings.xml><?xml version="1.0" encoding="utf-8"?>
<sst xmlns="http://schemas.openxmlformats.org/spreadsheetml/2006/main" count="1273" uniqueCount="196">
  <si>
    <t>ANEXO  ESTUDIO DEL SECTOR</t>
  </si>
  <si>
    <t>SECCIONAL CESAR</t>
  </si>
  <si>
    <t>MANTENIMIENTOS PREVENTIVOS</t>
  </si>
  <si>
    <t>COTIZACION 1</t>
  </si>
  <si>
    <t>COTIZACION 2</t>
  </si>
  <si>
    <t>COTIZACION 3</t>
  </si>
  <si>
    <t xml:space="preserve">VALOR COTIZACIÓN HÁBIL MÁS BAJA                                                                                                    </t>
  </si>
  <si>
    <t xml:space="preserve">PROMEDIO                                                                                </t>
  </si>
  <si>
    <t>MEDIA ARITMETICA BAJA</t>
  </si>
  <si>
    <t xml:space="preserve">ANALISIS DE COTIZACIONES </t>
  </si>
  <si>
    <t xml:space="preserve"> COSTOS HISTORICOS DE CONTRATACIÓN </t>
  </si>
  <si>
    <t>VALORES SELECCIONADOS ESTUDIO</t>
  </si>
  <si>
    <t>ÍTEM</t>
  </si>
  <si>
    <t>DESCRIPCIÓN</t>
  </si>
  <si>
    <t xml:space="preserve">CANT. EQUIPOS </t>
  </si>
  <si>
    <t>VALOR MTO. X EQUIPO INCLUIDO IVA</t>
  </si>
  <si>
    <t>PRECIO BOSCONIA</t>
  </si>
  <si>
    <t xml:space="preserve">MANTENIMIENTO DE ACONDICIONADOR DE AIRE TIPO MINISPLIT DE 18000 BTU </t>
  </si>
  <si>
    <t>MANTENIMIENTO DE ACONDICIONADOR DE AIRE TIPO MINISPLIT DE 24000 BTU</t>
  </si>
  <si>
    <t>MANTENIMIENTO DE ACONDICIONADOR DE AIRE TIPO MINISPLIT DE 12OOO BTU</t>
  </si>
  <si>
    <t>PRECIO VALLEDUPAR</t>
  </si>
  <si>
    <t xml:space="preserve">MANTENIMIENTO DE ACONDICIONADOR DE AIRE TIPO MINISPLIT  DE 24000 BTU </t>
  </si>
  <si>
    <t xml:space="preserve">MANTENIMIENTO DE ACONDICIONADOR DE AIRE TIPO MINISPLIT  DE 18000 BTU </t>
  </si>
  <si>
    <t xml:space="preserve">MANTENIMIENTO DE ACONDICIONADOR DE AIRE TIPO MINISPLIT  DE 12000 BTU </t>
  </si>
  <si>
    <t>MANTENIMIENTO DE ACONDICIONADOR DE AIRE TIPO CENTRALES-CONFORFRES DE  DE 60000 BTU - TIPO PISO TECHO</t>
  </si>
  <si>
    <t>MANTENIMIENTO DE ACONDICIONADOR DE AIRE TIPO MINISPLIT  DE 36000 BTU -MIRAGE</t>
  </si>
  <si>
    <t xml:space="preserve">MANTENIMIENTO DE ACONDICIONADOR DE AIRE TIPO MINISPLIT  DE 9000 BTU- WESTINGHOUSE </t>
  </si>
  <si>
    <t>PRECIO  LA PAZ</t>
  </si>
  <si>
    <t xml:space="preserve">MANTENIMIENTO DE ACONDICIONADOR DE AIRE TIPO MINISPLIT DE 24000 BTU </t>
  </si>
  <si>
    <t>MANTENIMIENTO DE ACONDICIONADOR DE AIRE TIPO MINISPLIT DE 12000 BTU</t>
  </si>
  <si>
    <t>MANTENIMIENTO DE ACONDICIONADOR DE AIRE TIPO MINISPLIT DE 18000 BTU</t>
  </si>
  <si>
    <t>PRECIO  CODAZZI</t>
  </si>
  <si>
    <t xml:space="preserve">MANTENIMIENTO DE ACONDICIONADOR DE AIRE TIPO MINISPLIT DE 12000 BTU </t>
  </si>
  <si>
    <t>PRECIO CHIRIGUANA</t>
  </si>
  <si>
    <t xml:space="preserve">PRECIO  PAILITAS </t>
  </si>
  <si>
    <t>PRECIO  PUEBLO BELLO</t>
  </si>
  <si>
    <t>EL PASO CESAR</t>
  </si>
  <si>
    <t xml:space="preserve">MANTENIMIENTO DE ACONDICIONADOR DE AIRE TIPO MINISPLIT DE12000 BTU </t>
  </si>
  <si>
    <t>JAGUA DE IBIRICO</t>
  </si>
  <si>
    <t>PRECIO CURUMANI</t>
  </si>
  <si>
    <t>SAN ALBERTO</t>
  </si>
  <si>
    <t xml:space="preserve">PRECIO AGUACHCA </t>
  </si>
  <si>
    <t>MANTENIMIENTO DE ACONDICIONADOR DE AIRE TIPO CASSET  DE 36000 BTU</t>
  </si>
  <si>
    <t>MANTENIMIENTO DE ACONDICIONADOR DE AIRE TIPO 9.500/10,500 BTU</t>
  </si>
  <si>
    <t>MANTENIMIENTO DE ACONDICIONADOR DE AIRE TIPO MINISPLIT DE 7,500/8,500 BTU</t>
  </si>
  <si>
    <t>TOTAL</t>
  </si>
  <si>
    <t>NOTA</t>
  </si>
  <si>
    <t>DENTRO DE LOS COSTOS SE INCLUYE LOS INSUMOS Y LA MANO DE OBRA NECESARIA PARA REALIZAR CADA MANTENIMIENTO PREVENTIVO</t>
  </si>
  <si>
    <t>MANO DE OBRA MANTENIMIENTO CORRECTIVO</t>
  </si>
  <si>
    <t>V. UNITARIO Mano de Obra Incluido IVA BOSCONIA</t>
  </si>
  <si>
    <t>V. UNITARIO Mano de Obra Incluido IVA VALLEDUPAR</t>
  </si>
  <si>
    <t>V. UNITARIO Mano de Obra Incluido IVA LA PAZ</t>
  </si>
  <si>
    <t>V. UNITARIO Mano de Obra Incluido IVA CODAZZI</t>
  </si>
  <si>
    <t>V. UNITARIO Mano de Obra Incluido IVA CHIRIGUANA</t>
  </si>
  <si>
    <t>V. UNITARIO Mano de Obra Incluido IVA PAILITAS</t>
  </si>
  <si>
    <t>V. UNITARIO Mano de Obra Incluido IVA PUEBLO BELLO</t>
  </si>
  <si>
    <t>V. UNITARIO Mano de Obra Incluido IVA EL PASO CESAR</t>
  </si>
  <si>
    <t>V. UNITARIO Mano de Obra Incluido IVA JAGUA DE IBIRICO</t>
  </si>
  <si>
    <t>V. UNITARIO Mano de Obra Incluido IVA CURUMANI</t>
  </si>
  <si>
    <t>V. UNITARIO Mano de Obra Incluido IVA SAN ALBERTO</t>
  </si>
  <si>
    <t>V. UNITARIO Mano de Obra Incluido IVA AGUACHICA</t>
  </si>
  <si>
    <t>INSTALACIÓN O CAMBIO  DE PROTECTOR ELECTRÓNICO DE VOLTAJE</t>
  </si>
  <si>
    <t>CAMBIO DE CAPACITOR DE ACONDICIONADOR DE AIRE</t>
  </si>
  <si>
    <t>CAMBIO DE UNIDAD COMPRESORA DE AIRE TIPO MINI SPLIT, INCLUYE MANO DE OBRA DE: CARGA COMPLETA DE REFRIGERANTE, LIMPIEZA DE TUBERÍA DE COBRE CON NITRÓGENO, CAMBIO DE FILTRO SECADOR. INSUMOS: NITRÓGENO, SOLDADURA</t>
  </si>
  <si>
    <t>CAMBIO DE UNIDAD COMPRESORA DE AIRE TIPO CENTRAL, INCLUYE MANO DE OBRA DE: CARGA COMPLETA DE REFRIGERANTE, LIMPIEZA DE TUBERÍA DE COBRE CON NITRÓGENO, CAMBIO DE FILTRO SECADOR. INSUMOS: NITRÓGENO, SOLDADURA</t>
  </si>
  <si>
    <t>N/A</t>
  </si>
  <si>
    <t>CAMBIO TARJETA ELECTRÓNICA DE ACONDICIONADOR DE AIRE</t>
  </si>
  <si>
    <t>UBICACIÓN Y CORRECCIÓN DE FUGA DE GAS REFRIGERANTE Y ACEITE EN EL SISTEMA MINI SPLIT O CENTRAL, INCLUYE MANO DE OBRA DE: VACÍO, CARGA COMPLETA DE REFRIGERANTE, LIMPIEZA DE TUBERÍA DE COBRE CON NITRÓGENO, INSTALACIÓN DE FILTRO SECADOR. INSUMOS: NITRÓGENO, SOLDADURA Y DEMÁS ACTIVIDADES QUE GARANTICEN SU CORRECTO FUNCIONAMIENTO</t>
  </si>
  <si>
    <t>DESMOTE DE ACONDICIONADOR DE AIRE TIPO CENTRAL DE 60.000 BTU</t>
  </si>
  <si>
    <t>DESMOTE DE ACONDICIONADOR DE AIRE TIPO MINI SPLIT</t>
  </si>
  <si>
    <t>INSTALACIÓN DE ACONDICIONADOR DE AIRE TIPO CENTRAL DE 60.000 BTU INCLUYE MANO DE OBRA DE: VACÍO, CARGA COMPLETA DE REFRIGERANTE, LIMPIEZA DE TUBERÍA DE COBRE CON NITRÓGENO, INSTALACIÓN DE FILTRO SECADOR. INSUMOS: NITRÓGENO, SOLDADURA Y DEMÁS ACTIVIDADES QUE GARANTICEN SU CORRECTO FUNCIONAMIENTO</t>
  </si>
  <si>
    <t>INSTALACIÓN DE ACONDICIONADOR DE AIRE TIPO MINI SPLIT (12000-18000-24000 BTU) INCLUYE MANO DE OBRA DE: VACÍO, CARGA COMPLETA DE REFRIGERANTE, LIMPIEZA DE TUBERÍA DE COBRE CON NITRÓGENO, INSTALACIÓN DE FILTRO SECADOR. INSUMOS: NITRÓGENO, SOLDADURA Y DEMÁS ACTIVIDADES QUE GARANTICEN SU CORRECTO FUNCIONAMIENTO</t>
  </si>
  <si>
    <t>REPARACIÓN TARJETA ELECTRÓNICA  ORIGINAL DE ACONDICIONADOR DE AIRE</t>
  </si>
  <si>
    <t>REUBICACIÓN CONDENSADORA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</si>
  <si>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</si>
  <si>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</si>
  <si>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</si>
  <si>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</si>
  <si>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CAMBIO  MOTOR VENTILADOR DE ACONDICIONADOR DE AIRE</t>
  </si>
  <si>
    <t>CAMBIO  TRANSFORMADOR DE ACONDICIONADOR DE AIRES</t>
  </si>
  <si>
    <t>CAMBIO BALINERA DE MOTOR VENTILADOR</t>
  </si>
  <si>
    <t>CAMBIO CONTACTOR DE ACONDICIONADOR DE AIRES</t>
  </si>
  <si>
    <t>CAMBIO FAN RELAY ACONDICIONADOR DE AIRE</t>
  </si>
  <si>
    <t>CAMBIO PRESOSTATO DE ACONDICIONADOR DE AIRE</t>
  </si>
  <si>
    <t>CAMBIO TEMPORIZADOR DE ACONDICIONADOR DE AIRE</t>
  </si>
  <si>
    <t>SUMINISTRO E INSTALACIÓN A  TODO COSTO  DE DUCTERIA EN LAMINA DE PORÓN (METRO CUADRADO). INCLUYE MATERIALES NECESARIOS: LÁMINA DE PORÓN, CINTA FOIL, ENTRE OTROS.</t>
  </si>
  <si>
    <t>SUMINISTRO E INSTALACIÓN A  TODO COSTO  DE DUCTERIA EN FIBRA DE VIDRIO (METRO CUADRADO). INCLUYE MATERIALES NECESARIOS: LÁMINAS, CINTA, ENTRE OTROS.</t>
  </si>
  <si>
    <t>SUMINISTRO E INSTALACIÓN A  TODO COSTO  DE DUCTERIA GALVANIZADA (METRO CUADRADO). INCLUYE MATERIALES NECESARIOS: LÁMINAS, CINTA, ENTRE OTROS.</t>
  </si>
  <si>
    <t>CAMBIO DE TERMOSTATO</t>
  </si>
  <si>
    <t>REPUESTOS CORRECTIVOS</t>
  </si>
  <si>
    <t>UNIDAD DE MEDIDA</t>
  </si>
  <si>
    <t>VALOR REPUESTO INCLUIDO IVA</t>
  </si>
  <si>
    <t>CAPACITOR DE MARCHA 5 MFD 440V</t>
  </si>
  <si>
    <t>UND</t>
  </si>
  <si>
    <t>CAPACITOR DE MARCHA 10 MFD 440V</t>
  </si>
  <si>
    <t>CAPACITOR DE MARCHA 15 MFD 440V</t>
  </si>
  <si>
    <t>CAPACITOR DE MARCHA 30 MFD 370V</t>
  </si>
  <si>
    <t>CAPACITOR DE MARCHA 35 MFD 440V</t>
  </si>
  <si>
    <t>CAPACITOR DE MARCHA 40 MFD 440V</t>
  </si>
  <si>
    <t>CAPACITOR DE MARCHA 45 MFD 440V</t>
  </si>
  <si>
    <t>CAPACITOR DE MARCHA 45+5 MFD 440V</t>
  </si>
  <si>
    <t>CAPACITOR DE MARCHA 5 MFD 370V</t>
  </si>
  <si>
    <t>CAPACITOR DE MARCHA 50 MFD 440V</t>
  </si>
  <si>
    <t>CAPACITOR DE MARCHA 55 MFD 440V</t>
  </si>
  <si>
    <t>CAPACITOR DE MARCHA 60 MFD (+5-5) 440V</t>
  </si>
  <si>
    <t>CAPACITOR DE MARCHA 7.5 MFD 370V</t>
  </si>
  <si>
    <t>CAPACITOR DE MARCHA 70 MFD 440V</t>
  </si>
  <si>
    <t xml:space="preserve">CAPACITOR DUAL 25+5 MFD 440V </t>
  </si>
  <si>
    <t>CAPACITOR DUAL 35+5  MFD 440V</t>
  </si>
  <si>
    <t>CAPACITOR DE 80 MFD 440V</t>
  </si>
  <si>
    <t xml:space="preserve">TRANSFORMADOR 40 VA 110-220V SALIDA 24V </t>
  </si>
  <si>
    <t>CONTACTOR 2P X 30 AMP 110V</t>
  </si>
  <si>
    <t>CONTACTOR 2P X 30 AMP 24V</t>
  </si>
  <si>
    <t>CONTACTOR 2P X 40 AMP 220V</t>
  </si>
  <si>
    <t>CONTACTOR 2P X 40 AMP 24V</t>
  </si>
  <si>
    <t>CONTACTOR 3P X 30 AMP 24V</t>
  </si>
  <si>
    <t>CONTACTOR DE 3X40 AMP 220 V</t>
  </si>
  <si>
    <t>CONTACTOR 3P X 40 AMP 110V</t>
  </si>
  <si>
    <t>CONTACTOR 3P X 40 AMP 24V</t>
  </si>
  <si>
    <t>CONTACTOR 3P X 50 AMP 24V</t>
  </si>
  <si>
    <t>CONTACTOR 3P X 60 AMP 120V</t>
  </si>
  <si>
    <t>CONTACTOR 3P X 60 AMP 24V</t>
  </si>
  <si>
    <t>FILTRO SECADOR SOLDABLE 7/8"</t>
  </si>
  <si>
    <t>FILTRO SECADOR  SOLDABLE 1/2"</t>
  </si>
  <si>
    <t>FILTRO SECADOR ROSCABLE 1/2"</t>
  </si>
  <si>
    <t>FILTRO SECADOR SOLDABLE 3/8"</t>
  </si>
  <si>
    <t>FILTRO SECADOR SOLDABLE 5/8"</t>
  </si>
  <si>
    <t>FILTRO SECADOR  1-1/8"</t>
  </si>
  <si>
    <t>FILTRO SECADOR 1-3/8"</t>
  </si>
  <si>
    <t>MANGUERA RUBATEX 1 1/8" X 1/2"</t>
  </si>
  <si>
    <t>MANGUERA RUBATEX 1 3/8" X 1/2"</t>
  </si>
  <si>
    <t>MANGUERA RUBATEX 3/4" X 1/2"</t>
  </si>
  <si>
    <t>RUBATEX ¾×⅞. INCLUYE CINTA</t>
  </si>
  <si>
    <t>BREAKER DE 3X50 AMP</t>
  </si>
  <si>
    <t>BREAKER DE 2X20 AMP</t>
  </si>
  <si>
    <t>BREAKER DE 2X50 AMP</t>
  </si>
  <si>
    <t>CABLE ENCAUCHETADO 4X14</t>
  </si>
  <si>
    <t>METRO</t>
  </si>
  <si>
    <t>CABLE ENCAUCHETADO 3X12</t>
  </si>
  <si>
    <t>PROTECTOR ELECTRÓNICO DE VOLTAJE BIFÁSICO PARA ACONDICIONADOR DE AIRE TIPO MINI SPLIT</t>
  </si>
  <si>
    <t>PROTECTOR ELECTRÓNICO DE VOLTAJE TRIFÁSICO PARA ACONDICIONADOR DE AIRE TIPO SPLIT MENOR O IGUAL A 5 TR</t>
  </si>
  <si>
    <t>MANGUERA RUBATEX 7/8" X 1/2"</t>
  </si>
  <si>
    <t>CILINDRO REFRIGERANTE R-410a X 11,3 Kg</t>
  </si>
  <si>
    <t>CILINDRO REFRIGERANTE R-22 X 13,6 Kg</t>
  </si>
  <si>
    <t xml:space="preserve">TUBERÍA COBRE FLEXIBLE 1/2" </t>
  </si>
  <si>
    <t xml:space="preserve">TUBERÍA COBRE FLEXIBLE  1/4" </t>
  </si>
  <si>
    <t xml:space="preserve">TUBERÍA COBRE FLEXIBLE 3/4" </t>
  </si>
  <si>
    <t xml:space="preserve">TUBERÍA COBRE FLEXIBLE 3/8" </t>
  </si>
  <si>
    <t>TUBERÍA COBRE FLEXIBLE  5/8"</t>
  </si>
  <si>
    <t xml:space="preserve">TUBERÍA COBRE FLEXIBLE  7/8" </t>
  </si>
  <si>
    <t>TUBERÍA COBRE RÍGIDA 1-1/8"</t>
  </si>
  <si>
    <t>TUBERÍA COBRE RÍGIDA 3/8"</t>
  </si>
  <si>
    <t xml:space="preserve">TUBERÍA COBRE RÍGIDA 7/8" </t>
  </si>
  <si>
    <t>TARJETAS ELECTRÓNICA UNIVERSAL PARA ACONDICIONADOR DE AIRE TIPO MINI SPLIT</t>
  </si>
  <si>
    <t>COMPRESOR 1 TR ROTATIVO 12 KBTU 220V 1PH 60 HZ REFRIGERANTE R 22</t>
  </si>
  <si>
    <t>COMPRESOR 1 TR ROTATIVO 12 KBTU 220V 1PH 60 HZ REFRIGERANTE  410</t>
  </si>
  <si>
    <t>COMPRESOR 1.5 TR ROTATIVO 18 KBTU 220V 1 PH REFRIGERANTE R 22</t>
  </si>
  <si>
    <t>COMPRESOR 1.5 TR ROTATIVO 18 KBTU 220V 1 PH REFRIGERANTE  410</t>
  </si>
  <si>
    <t>COMPRESOR 2 TR ROTATIVO 24 KBTU 220V 60 HZ REFRIGERANTE R 22</t>
  </si>
  <si>
    <t>COMPRESOR 2 TR ROTATIVO 24 KBTU 220V 60 HZ REFRIGERANTE  410</t>
  </si>
  <si>
    <t>COMPRESOR 3 TR ROTATIVO 36 KBTU 220V 3PH 60 HZ REFRIGERANTE R 22</t>
  </si>
  <si>
    <t>COMPRESOR 3 TR ROTATIVO 36 KBTU 220V 3PH 60 HZ REFRIGERANTE  410</t>
  </si>
  <si>
    <t>COMPRESOR 3 TR ROTATIVO 36 KBTU 220V 1PH 60 HZ REFRIGERANTE R 22</t>
  </si>
  <si>
    <t>COMPRESOR 3 TR ROTATIVO 36 KBTU 220V 1PH 60 HZ REFRIGERANTE  410</t>
  </si>
  <si>
    <t>COMPRESOR 5 TR SCROLL R-22 220V / 1PH 60 HZ REFRIGERANTE R 22</t>
  </si>
  <si>
    <t xml:space="preserve">BLOWER DE LAMINA GALVANIZADA 10-1/2" X 10-1/2" X 1/2" </t>
  </si>
  <si>
    <t xml:space="preserve">BLOWER DE LAMINA GALVANIZADA 12" X 12" X 1" </t>
  </si>
  <si>
    <t>BOMBA DE CONDENSADO PARA MINI SPLIT</t>
  </si>
  <si>
    <t>CONDENSADORA DE 5TR 220V 1 PH 60 HZ REFRIGERANTE  410, DESCARGA VERTICAL</t>
  </si>
  <si>
    <t>CONDENSADORA DE 5TR 220V 3 PH 60 HZ REFRIGERANTE  410, DESCARGA VERTICAL</t>
  </si>
  <si>
    <t xml:space="preserve">HÉLICE EN LAMINA GALVANIZADA 20" BUJE 1/2" 4 ASPAS GIRO DERECHO </t>
  </si>
  <si>
    <t xml:space="preserve">HÉLICE EN LAMINA GALVANIZADA 22" BUJE 1/2" 4 ASPAS GIRO DERECHO </t>
  </si>
  <si>
    <t xml:space="preserve">HÉLICE EN LAMINA GALVANIZADA 24" BUJE 1/2" 4 ASPAS GIRO DERECHO </t>
  </si>
  <si>
    <t xml:space="preserve">MOTOR 1/2 HP P/BLOWER 1075 RPM 1PH 3 VEL 220 V 60 HZ </t>
  </si>
  <si>
    <t xml:space="preserve">MOTOR 1/2 HP P/CONDENSADOR 1075 RPM EJE 1/2 208-230V 1 PH 60 HZ </t>
  </si>
  <si>
    <t xml:space="preserve">MOTOR 1/5 HP 1075 RPM 3 VELOCIDADES 110V </t>
  </si>
  <si>
    <t xml:space="preserve">MOTOR 1/6 HP 1075 RPM 2 EJES 220 V 60 HZ </t>
  </si>
  <si>
    <t xml:space="preserve">MOTOR 3/4 HP P/CONDENSADOR 1075 RPM C/BALINERA EJE 1/2 220V 1PH 60HZ </t>
  </si>
  <si>
    <t>MOTOR 3/4 HP P/MANEJADORA 1075 RPM D1076 1 EJE 3 VEL 208-230V 1 PH 60 HZ</t>
  </si>
  <si>
    <t xml:space="preserve">TEMPORIZADOR ELECTRÓNICO 1 A  8MIN </t>
  </si>
  <si>
    <t>TERMOSTATO NO PROGRAMABLE DIGITAL 1 ETAPA</t>
  </si>
  <si>
    <t xml:space="preserve">TERMOSTATO PROGRAMABLE DIGITAL 1 ETAPA </t>
  </si>
  <si>
    <t>TERMOSTATO AMBIENTE ANÁLOGO</t>
  </si>
  <si>
    <t>REJILLA DIFUSORA DE ALUMINIO 12"X12" DE CUATRO VÍAS MÓVILES</t>
  </si>
  <si>
    <t>CINTA AISLANTE</t>
  </si>
  <si>
    <t>CINTA VINILO</t>
  </si>
  <si>
    <t>CINTA  FOIL</t>
  </si>
  <si>
    <t>TARJETA DE EVAPORACION O CONDENSADOR</t>
  </si>
  <si>
    <t>COMPRENSOR VARIABLE</t>
  </si>
  <si>
    <t xml:space="preserve">SENSORES </t>
  </si>
  <si>
    <t>VALVULAS DE ALTA Y BAJA PRESION</t>
  </si>
  <si>
    <t>COTIZACIÓN 3</t>
  </si>
  <si>
    <t>ITEM</t>
  </si>
  <si>
    <t xml:space="preserve">VALOR TOTAL </t>
  </si>
  <si>
    <t>MANTENIMIENTO PREVENTIVO</t>
  </si>
  <si>
    <t>REPUESTOS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</si>
</sst>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&quot;$&quot;#,##0"/>
    <numFmt numFmtId="166" formatCode="&quot;$&quot;\ #,##0"/>
    <numFmt numFmtId="167" formatCode="_-&quot;$&quot;\ * #,##0_-;\-&quot;$&quot;\ * #,##0_-;_-&quot;$&quot;\ * &quot;-&quot;??_-;_-@_-"/>
  </numFmts>
  <fonts count="17">
    <font>
      <sz val="11"/>
      <color theme="1"/>
      <name val="Calibri"/>
      <charset val="134"/>
      <scheme val="minor"/>
    </font>
    <font>
      <b/>
      <sz val="9"/>
      <color theme="7" tint="0.79995117038483843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sz val="8"/>
      <color rgb="FFFF0000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b/>
      <sz val="10"/>
      <color theme="7" tint="0.79995117038483843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b/>
      <sz val="11"/>
      <color theme="0"/>
      <name val="Arial Narrow"/>
      <family val="2"/>
    </font>
    <font>
      <sz val="10"/>
      <name val="Arial Narrow"/>
      <family val="2"/>
    </font>
    <font>
      <b/>
      <sz val="10"/>
      <color rgb="FFFF0000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4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5" fillId="0" borderId="0"/>
    <xf numFmtId="0" fontId="5" fillId="0" borderId="0"/>
    <xf numFmtId="9" fontId="8" fillId="0" borderId="0" applyFont="0" applyFill="0" applyBorder="0" applyAlignment="0" applyProtection="0"/>
  </cellStyleXfs>
  <cellXfs count="86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3" fillId="9" borderId="1" xfId="4" applyFont="1" applyFill="1" applyBorder="1" applyAlignment="1">
      <alignment horizontal="center" vertical="center" wrapText="1"/>
    </xf>
    <xf numFmtId="165" fontId="4" fillId="10" borderId="1" xfId="4" applyNumberFormat="1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164" fontId="12" fillId="0" borderId="1" xfId="5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165" fontId="4" fillId="0" borderId="1" xfId="4" applyNumberFormat="1" applyFont="1" applyBorder="1" applyAlignment="1">
      <alignment horizontal="center" vertical="center" wrapText="1"/>
    </xf>
    <xf numFmtId="164" fontId="12" fillId="12" borderId="1" xfId="5" applyNumberFormat="1" applyFont="1" applyFill="1" applyBorder="1" applyAlignment="1">
      <alignment horizontal="center" vertical="center"/>
    </xf>
    <xf numFmtId="0" fontId="9" fillId="12" borderId="0" xfId="0" applyFont="1" applyFill="1" applyAlignment="1">
      <alignment horizontal="center" vertical="center"/>
    </xf>
    <xf numFmtId="165" fontId="4" fillId="12" borderId="1" xfId="4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horizontal="center" vertical="center"/>
      <protection locked="0"/>
    </xf>
    <xf numFmtId="0" fontId="13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horizontal="justify" vertical="center" wrapText="1"/>
    </xf>
    <xf numFmtId="167" fontId="15" fillId="10" borderId="1" xfId="1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Protection="1"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/>
    <xf numFmtId="41" fontId="9" fillId="0" borderId="0" xfId="2" applyFont="1"/>
    <xf numFmtId="0" fontId="13" fillId="12" borderId="1" xfId="0" applyFont="1" applyFill="1" applyBorder="1" applyAlignment="1" applyProtection="1">
      <alignment horizontal="center"/>
      <protection locked="0"/>
    </xf>
    <xf numFmtId="0" fontId="13" fillId="12" borderId="1" xfId="0" applyFont="1" applyFill="1" applyBorder="1" applyAlignment="1">
      <alignment wrapText="1"/>
    </xf>
    <xf numFmtId="167" fontId="12" fillId="12" borderId="1" xfId="1" applyNumberFormat="1" applyFont="1" applyFill="1" applyBorder="1" applyAlignment="1" applyProtection="1">
      <alignment horizontal="right" vertical="center" wrapText="1"/>
    </xf>
    <xf numFmtId="0" fontId="9" fillId="12" borderId="1" xfId="0" applyFont="1" applyFill="1" applyBorder="1"/>
    <xf numFmtId="167" fontId="12" fillId="12" borderId="1" xfId="0" applyNumberFormat="1" applyFont="1" applyFill="1" applyBorder="1"/>
    <xf numFmtId="0" fontId="12" fillId="12" borderId="1" xfId="0" applyFont="1" applyFill="1" applyBorder="1"/>
    <xf numFmtId="0" fontId="9" fillId="0" borderId="0" xfId="0" applyFont="1" applyAlignment="1">
      <alignment vertical="center"/>
    </xf>
    <xf numFmtId="0" fontId="13" fillId="8" borderId="2" xfId="0" applyFont="1" applyFill="1" applyBorder="1" applyAlignment="1">
      <alignment horizontal="center" vertical="center" wrapText="1"/>
    </xf>
    <xf numFmtId="0" fontId="13" fillId="9" borderId="1" xfId="4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64" fontId="9" fillId="10" borderId="1" xfId="5" applyNumberFormat="1" applyFont="1" applyFill="1" applyBorder="1"/>
    <xf numFmtId="164" fontId="9" fillId="10" borderId="1" xfId="5" applyNumberFormat="1" applyFont="1" applyFill="1" applyBorder="1" applyAlignment="1">
      <alignment vertical="center"/>
    </xf>
    <xf numFmtId="165" fontId="16" fillId="10" borderId="1" xfId="4" applyNumberFormat="1" applyFont="1" applyFill="1" applyBorder="1" applyAlignment="1">
      <alignment horizontal="center" vertical="center" wrapText="1"/>
    </xf>
    <xf numFmtId="0" fontId="9" fillId="7" borderId="0" xfId="0" applyFont="1" applyFill="1"/>
    <xf numFmtId="0" fontId="9" fillId="0" borderId="0" xfId="0" applyFont="1" applyAlignment="1">
      <alignment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wrapText="1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vertical="center" wrapText="1"/>
    </xf>
    <xf numFmtId="164" fontId="9" fillId="10" borderId="2" xfId="5" applyNumberFormat="1" applyFont="1" applyFill="1" applyBorder="1"/>
    <xf numFmtId="164" fontId="9" fillId="10" borderId="2" xfId="5" applyNumberFormat="1" applyFont="1" applyFill="1" applyBorder="1" applyAlignment="1">
      <alignment vertical="center"/>
    </xf>
    <xf numFmtId="165" fontId="16" fillId="10" borderId="2" xfId="4" applyNumberFormat="1" applyFont="1" applyFill="1" applyBorder="1" applyAlignment="1">
      <alignment horizontal="center" vertical="center" wrapText="1"/>
    </xf>
    <xf numFmtId="164" fontId="12" fillId="0" borderId="2" xfId="5" applyNumberFormat="1" applyFont="1" applyFill="1" applyBorder="1" applyAlignment="1">
      <alignment horizontal="center" vertical="center"/>
    </xf>
    <xf numFmtId="167" fontId="9" fillId="12" borderId="1" xfId="1" applyNumberFormat="1" applyFont="1" applyFill="1" applyBorder="1" applyAlignment="1"/>
    <xf numFmtId="167" fontId="9" fillId="12" borderId="1" xfId="1" applyNumberFormat="1" applyFont="1" applyFill="1" applyBorder="1" applyAlignment="1">
      <alignment vertical="center"/>
    </xf>
    <xf numFmtId="167" fontId="12" fillId="12" borderId="1" xfId="1" applyNumberFormat="1" applyFont="1" applyFill="1" applyBorder="1" applyAlignment="1"/>
    <xf numFmtId="0" fontId="10" fillId="4" borderId="1" xfId="0" applyFont="1" applyFill="1" applyBorder="1" applyAlignment="1">
      <alignment horizontal="center"/>
    </xf>
    <xf numFmtId="42" fontId="10" fillId="4" borderId="1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9" fillId="0" borderId="1" xfId="0" applyFont="1" applyBorder="1"/>
    <xf numFmtId="42" fontId="12" fillId="5" borderId="1" xfId="0" applyNumberFormat="1" applyFont="1" applyFill="1" applyBorder="1"/>
    <xf numFmtId="0" fontId="9" fillId="0" borderId="1" xfId="0" applyFont="1" applyBorder="1" applyAlignment="1">
      <alignment wrapText="1"/>
    </xf>
    <xf numFmtId="42" fontId="12" fillId="6" borderId="1" xfId="0" applyNumberFormat="1" applyFont="1" applyFill="1" applyBorder="1"/>
    <xf numFmtId="0" fontId="10" fillId="2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12" borderId="5" xfId="0" applyFont="1" applyFill="1" applyBorder="1" applyAlignment="1">
      <alignment horizontal="center" vertical="center"/>
    </xf>
    <xf numFmtId="0" fontId="12" fillId="12" borderId="6" xfId="0" applyFont="1" applyFill="1" applyBorder="1" applyAlignment="1">
      <alignment horizontal="center" vertical="center"/>
    </xf>
    <xf numFmtId="0" fontId="12" fillId="12" borderId="3" xfId="0" applyFont="1" applyFill="1" applyBorder="1" applyAlignment="1">
      <alignment horizontal="center" vertical="center"/>
    </xf>
    <xf numFmtId="164" fontId="12" fillId="12" borderId="5" xfId="5" applyNumberFormat="1" applyFont="1" applyFill="1" applyBorder="1" applyAlignment="1">
      <alignment horizontal="center" vertical="center"/>
    </xf>
    <xf numFmtId="164" fontId="12" fillId="12" borderId="6" xfId="5" applyNumberFormat="1" applyFont="1" applyFill="1" applyBorder="1" applyAlignment="1">
      <alignment horizontal="center" vertical="center"/>
    </xf>
    <xf numFmtId="164" fontId="12" fillId="12" borderId="3" xfId="5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66" fontId="12" fillId="12" borderId="1" xfId="0" applyNumberFormat="1" applyFont="1" applyFill="1" applyBorder="1" applyAlignment="1">
      <alignment horizontal="center"/>
    </xf>
  </cellXfs>
  <cellStyles count="6">
    <cellStyle name="Millares [0]" xfId="2" builtinId="6"/>
    <cellStyle name="Moneda" xfId="1" builtinId="4"/>
    <cellStyle name="Normal" xfId="0" builtinId="0"/>
    <cellStyle name="Normal 2" xfId="3" xr:uid="{00000000-0005-0000-0000-000031000000}"/>
    <cellStyle name="Normal_HERRAMIENTAS PARA TRANSPORTE" xfId="4" xr:uid="{00000000-0005-0000-0000-000032000000}"/>
    <cellStyle name="Porcentaje" xfId="5" builtinId="5"/>
  </cellStyles>
  <dxfs count="0"/>
  <tableStyles count="0" defaultTableStyle="TableStyleMedium2" defaultPivotStyle="PivotStyleLight16"/>
  <colors>
    <mruColors>
      <color rgb="FFFFCCFF"/>
      <color rgb="FFFFCCCC"/>
      <color rgb="FF00FF00"/>
      <color rgb="FF006666"/>
      <color rgb="FF006699"/>
      <color rgb="FF336699"/>
      <color rgb="FF009A96"/>
      <color rgb="FF008080"/>
      <color rgb="FFCC33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694768</xdr:colOff>
      <xdr:row>1</xdr:row>
      <xdr:rowOff>254601</xdr:rowOff>
    </xdr:from>
    <xdr:to>
      <xdr:col>2</xdr:col>
      <xdr:colOff>2857245</xdr:colOff>
      <xdr:row>1</xdr:row>
      <xdr:rowOff>663769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847215" y="463550"/>
          <a:ext cx="21621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54"/>
  <sheetViews>
    <sheetView zoomScaleNormal="100" workbookViewId="0">
      <selection activeCell="E14" sqref="E14"/>
    </sheetView>
  </sheetViews>
  <sheetFormatPr baseColWidth="10" defaultColWidth="10.85546875" defaultRowHeight="12.75"/>
  <cols>
    <col min="1" max="1" width="10.85546875" style="7"/>
    <col min="2" max="2" width="6.42578125" style="7" customWidth="1"/>
    <col min="3" max="3" width="60.5703125" style="7" customWidth="1"/>
    <col min="4" max="4" width="13.42578125" style="7" customWidth="1"/>
    <col min="5" max="5" width="13.7109375" style="7" customWidth="1"/>
    <col min="6" max="6" width="13.5703125" style="7" customWidth="1"/>
    <col min="7" max="7" width="20.28515625" style="7" hidden="1" customWidth="1"/>
    <col min="8" max="8" width="0" style="7" hidden="1" customWidth="1"/>
    <col min="9" max="9" width="14.5703125" style="7" hidden="1" customWidth="1"/>
    <col min="10" max="10" width="16.140625" style="7" hidden="1" customWidth="1"/>
    <col min="11" max="11" width="12.140625" style="7" hidden="1" customWidth="1"/>
    <col min="12" max="12" width="0" style="7" hidden="1" customWidth="1"/>
    <col min="13" max="13" width="20.28515625" style="7" hidden="1" customWidth="1"/>
    <col min="14" max="14" width="17.5703125" style="7" customWidth="1"/>
    <col min="15" max="15" width="0" style="7" hidden="1" customWidth="1"/>
    <col min="16" max="18" width="12.85546875" style="7" hidden="1" customWidth="1"/>
    <col min="19" max="19" width="0" style="7" hidden="1" customWidth="1"/>
    <col min="20" max="20" width="19.140625" style="7" customWidth="1"/>
    <col min="21" max="16384" width="10.85546875" style="7"/>
  </cols>
  <sheetData>
    <row r="1" spans="2:20" ht="16.5">
      <c r="B1" s="68" t="s">
        <v>0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2:20" ht="61.5" customHeight="1">
      <c r="B2" s="69"/>
      <c r="C2" s="69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</row>
    <row r="5" spans="2:20">
      <c r="B5" s="66" t="s">
        <v>1</v>
      </c>
      <c r="C5" s="66"/>
      <c r="D5" s="66"/>
    </row>
    <row r="6" spans="2:20" ht="37.5" customHeight="1">
      <c r="B6" s="71" t="s">
        <v>2</v>
      </c>
      <c r="C6" s="71"/>
      <c r="D6" s="71"/>
      <c r="E6" s="2" t="s">
        <v>3</v>
      </c>
      <c r="F6" s="2" t="s">
        <v>4</v>
      </c>
      <c r="G6" s="2" t="s">
        <v>5</v>
      </c>
      <c r="I6" s="3" t="s">
        <v>6</v>
      </c>
      <c r="J6" s="3" t="s">
        <v>7</v>
      </c>
      <c r="K6" s="3" t="s">
        <v>8</v>
      </c>
      <c r="M6" s="2" t="s">
        <v>9</v>
      </c>
      <c r="N6" s="2" t="s">
        <v>10</v>
      </c>
      <c r="P6" s="3" t="s">
        <v>6</v>
      </c>
      <c r="Q6" s="3" t="s">
        <v>7</v>
      </c>
      <c r="R6" s="3" t="s">
        <v>8</v>
      </c>
      <c r="T6" s="1" t="s">
        <v>11</v>
      </c>
    </row>
    <row r="7" spans="2:20" ht="38.25">
      <c r="B7" s="9" t="s">
        <v>12</v>
      </c>
      <c r="C7" s="9" t="s">
        <v>13</v>
      </c>
      <c r="D7" s="10" t="s">
        <v>14</v>
      </c>
      <c r="E7" s="10" t="s">
        <v>15</v>
      </c>
      <c r="F7" s="10" t="s">
        <v>15</v>
      </c>
      <c r="G7" s="10" t="s">
        <v>15</v>
      </c>
      <c r="I7" s="10" t="s">
        <v>15</v>
      </c>
      <c r="J7" s="10" t="s">
        <v>15</v>
      </c>
      <c r="K7" s="10" t="s">
        <v>15</v>
      </c>
      <c r="M7" s="10" t="s">
        <v>15</v>
      </c>
      <c r="N7" s="10" t="s">
        <v>15</v>
      </c>
      <c r="P7" s="10" t="s">
        <v>15</v>
      </c>
      <c r="Q7" s="10" t="s">
        <v>15</v>
      </c>
      <c r="R7" s="10" t="s">
        <v>15</v>
      </c>
      <c r="T7" s="11" t="s">
        <v>15</v>
      </c>
    </row>
    <row r="8" spans="2:20">
      <c r="B8" s="72" t="s">
        <v>16</v>
      </c>
      <c r="C8" s="73"/>
      <c r="D8" s="74"/>
      <c r="E8" s="12"/>
      <c r="F8" s="12"/>
      <c r="G8" s="12"/>
      <c r="M8" s="12"/>
      <c r="N8" s="12"/>
      <c r="T8" s="12"/>
    </row>
    <row r="9" spans="2:20" ht="25.5">
      <c r="B9" s="8">
        <v>1</v>
      </c>
      <c r="C9" s="13" t="s">
        <v>17</v>
      </c>
      <c r="D9" s="8">
        <v>1</v>
      </c>
      <c r="E9" s="12">
        <v>176000</v>
      </c>
      <c r="F9" s="12">
        <v>290000</v>
      </c>
      <c r="G9" s="12"/>
      <c r="I9" s="4">
        <f>+MIN(E9:G9)</f>
        <v>176000</v>
      </c>
      <c r="J9" s="4">
        <f>+ROUND(AVERAGE(E9:G9),0)</f>
        <v>233000</v>
      </c>
      <c r="K9" s="4">
        <f>+ROUND(AVERAGE(I9:J9),0)</f>
        <v>204500</v>
      </c>
      <c r="M9" s="12">
        <f>+K9</f>
        <v>204500</v>
      </c>
      <c r="N9" s="12">
        <v>304630.58033472073</v>
      </c>
      <c r="P9" s="4">
        <f>+MIN(M9:N9)</f>
        <v>204500</v>
      </c>
      <c r="Q9" s="4">
        <f>+ROUND(AVERAGE(M9:N9),0)</f>
        <v>254565</v>
      </c>
      <c r="R9" s="4">
        <f>+ROUND(AVERAGE(P9:Q9),0)</f>
        <v>229533</v>
      </c>
      <c r="T9" s="12">
        <f>+Q9</f>
        <v>254565</v>
      </c>
    </row>
    <row r="10" spans="2:20" ht="25.5">
      <c r="B10" s="8">
        <v>2</v>
      </c>
      <c r="C10" s="13" t="s">
        <v>18</v>
      </c>
      <c r="D10" s="8">
        <v>1</v>
      </c>
      <c r="E10" s="12">
        <v>206600</v>
      </c>
      <c r="F10" s="12">
        <v>290000</v>
      </c>
      <c r="G10" s="12"/>
      <c r="I10" s="4">
        <f t="shared" ref="I10:I36" si="0">+MIN(E10:G10)</f>
        <v>206600</v>
      </c>
      <c r="J10" s="4">
        <f t="shared" ref="J10:J36" si="1">+ROUND(AVERAGE(E10:G10),0)</f>
        <v>248300</v>
      </c>
      <c r="K10" s="4">
        <f t="shared" ref="K10:K36" si="2">+ROUND(AVERAGE(I10:J10),0)</f>
        <v>227450</v>
      </c>
      <c r="M10" s="12">
        <f t="shared" ref="M10:M51" si="3">+K10</f>
        <v>227450</v>
      </c>
      <c r="N10" s="12">
        <v>304630.58033472073</v>
      </c>
      <c r="P10" s="4">
        <f t="shared" ref="P10:P11" si="4">+MIN(M10:N10)</f>
        <v>227450</v>
      </c>
      <c r="Q10" s="4">
        <f t="shared" ref="Q10:Q11" si="5">+ROUND(AVERAGE(M10:N10),0)</f>
        <v>266040</v>
      </c>
      <c r="R10" s="4">
        <f t="shared" ref="R10:R11" si="6">+ROUND(AVERAGE(P10:Q10),0)</f>
        <v>246745</v>
      </c>
      <c r="T10" s="12">
        <f t="shared" ref="T10:T51" si="7">+Q10</f>
        <v>266040</v>
      </c>
    </row>
    <row r="11" spans="2:20" ht="25.5">
      <c r="B11" s="8">
        <v>3</v>
      </c>
      <c r="C11" s="13" t="s">
        <v>19</v>
      </c>
      <c r="D11" s="8">
        <v>1</v>
      </c>
      <c r="E11" s="12">
        <v>145400</v>
      </c>
      <c r="F11" s="12">
        <v>290000</v>
      </c>
      <c r="G11" s="12"/>
      <c r="I11" s="4">
        <f t="shared" si="0"/>
        <v>145400</v>
      </c>
      <c r="J11" s="4">
        <f t="shared" si="1"/>
        <v>217700</v>
      </c>
      <c r="K11" s="4">
        <f t="shared" si="2"/>
        <v>181550</v>
      </c>
      <c r="M11" s="12">
        <f t="shared" si="3"/>
        <v>181550</v>
      </c>
      <c r="N11" s="12">
        <v>304630.58033472073</v>
      </c>
      <c r="P11" s="4">
        <f t="shared" si="4"/>
        <v>181550</v>
      </c>
      <c r="Q11" s="4">
        <f t="shared" si="5"/>
        <v>243090</v>
      </c>
      <c r="R11" s="4">
        <f t="shared" si="6"/>
        <v>212320</v>
      </c>
      <c r="T11" s="12">
        <f t="shared" si="7"/>
        <v>243090</v>
      </c>
    </row>
    <row r="12" spans="2:20">
      <c r="B12" s="75" t="s">
        <v>20</v>
      </c>
      <c r="C12" s="76"/>
      <c r="D12" s="77"/>
      <c r="E12" s="16"/>
      <c r="F12" s="16"/>
      <c r="G12" s="16"/>
      <c r="H12" s="17"/>
      <c r="I12" s="18"/>
      <c r="J12" s="18"/>
      <c r="K12" s="18"/>
      <c r="L12" s="17"/>
      <c r="M12" s="16">
        <f t="shared" si="3"/>
        <v>0</v>
      </c>
      <c r="N12" s="16"/>
      <c r="O12" s="17"/>
      <c r="P12" s="18"/>
      <c r="Q12" s="18"/>
      <c r="R12" s="18"/>
      <c r="S12" s="17"/>
      <c r="T12" s="16">
        <f t="shared" si="7"/>
        <v>0</v>
      </c>
    </row>
    <row r="13" spans="2:20" ht="25.5">
      <c r="B13" s="8">
        <v>1</v>
      </c>
      <c r="C13" s="13" t="s">
        <v>21</v>
      </c>
      <c r="D13" s="8">
        <v>1</v>
      </c>
      <c r="E13" s="12">
        <v>175100</v>
      </c>
      <c r="F13" s="12">
        <v>240000</v>
      </c>
      <c r="G13" s="12"/>
      <c r="I13" s="15">
        <f t="shared" si="0"/>
        <v>175100</v>
      </c>
      <c r="J13" s="15">
        <f t="shared" si="1"/>
        <v>207550</v>
      </c>
      <c r="K13" s="15">
        <f t="shared" si="2"/>
        <v>191325</v>
      </c>
      <c r="M13" s="12">
        <f t="shared" si="3"/>
        <v>191325</v>
      </c>
      <c r="N13" s="12">
        <v>265636.85650562844</v>
      </c>
      <c r="P13" s="15">
        <f t="shared" ref="P13:P14" si="8">+MIN(M13:N13)</f>
        <v>191325</v>
      </c>
      <c r="Q13" s="15">
        <f t="shared" ref="Q13:Q14" si="9">+ROUND(AVERAGE(M13:N13),0)</f>
        <v>228481</v>
      </c>
      <c r="R13" s="15">
        <f t="shared" ref="R13:R14" si="10">+ROUND(AVERAGE(P13:Q13),0)</f>
        <v>209903</v>
      </c>
      <c r="T13" s="12">
        <f t="shared" si="7"/>
        <v>228481</v>
      </c>
    </row>
    <row r="14" spans="2:20" ht="25.5">
      <c r="B14" s="8">
        <v>2</v>
      </c>
      <c r="C14" s="13" t="s">
        <v>22</v>
      </c>
      <c r="D14" s="8">
        <v>1</v>
      </c>
      <c r="E14" s="12">
        <v>149200</v>
      </c>
      <c r="F14" s="12">
        <v>240000</v>
      </c>
      <c r="G14" s="12"/>
      <c r="I14" s="15">
        <f t="shared" si="0"/>
        <v>149200</v>
      </c>
      <c r="J14" s="15">
        <f t="shared" si="1"/>
        <v>194600</v>
      </c>
      <c r="K14" s="15">
        <f t="shared" si="2"/>
        <v>171900</v>
      </c>
      <c r="M14" s="12">
        <f t="shared" si="3"/>
        <v>171900</v>
      </c>
      <c r="N14" s="12">
        <v>265636.85650562844</v>
      </c>
      <c r="P14" s="15">
        <f t="shared" si="8"/>
        <v>171900</v>
      </c>
      <c r="Q14" s="15">
        <f t="shared" si="9"/>
        <v>218768</v>
      </c>
      <c r="R14" s="15">
        <f t="shared" si="10"/>
        <v>195334</v>
      </c>
      <c r="T14" s="12">
        <f t="shared" si="7"/>
        <v>218768</v>
      </c>
    </row>
    <row r="15" spans="2:20" ht="25.5">
      <c r="B15" s="8">
        <v>3</v>
      </c>
      <c r="C15" s="13" t="s">
        <v>23</v>
      </c>
      <c r="D15" s="8">
        <v>1</v>
      </c>
      <c r="E15" s="12">
        <v>123200</v>
      </c>
      <c r="F15" s="12">
        <v>240000</v>
      </c>
      <c r="G15" s="12"/>
      <c r="I15" s="15">
        <f t="shared" ref="I15:I18" si="11">+MIN(E15:G15)</f>
        <v>123200</v>
      </c>
      <c r="J15" s="15">
        <f t="shared" ref="J15:J18" si="12">+ROUND(AVERAGE(E15:G15),0)</f>
        <v>181600</v>
      </c>
      <c r="K15" s="15">
        <f t="shared" ref="K15:K18" si="13">+ROUND(AVERAGE(I15:J15),0)</f>
        <v>152400</v>
      </c>
      <c r="M15" s="12">
        <f t="shared" si="3"/>
        <v>152400</v>
      </c>
      <c r="N15" s="12">
        <v>265636.85650562844</v>
      </c>
      <c r="P15" s="15">
        <f t="shared" ref="P15:P16" si="14">+MIN(M15:N15)</f>
        <v>152400</v>
      </c>
      <c r="Q15" s="15">
        <f t="shared" ref="Q15:Q18" si="15">+ROUND(AVERAGE(M15:N15),0)</f>
        <v>209018</v>
      </c>
      <c r="R15" s="15">
        <f t="shared" ref="R15:R18" si="16">+ROUND(AVERAGE(P15:Q15),0)</f>
        <v>180709</v>
      </c>
      <c r="T15" s="12">
        <f t="shared" si="7"/>
        <v>209018</v>
      </c>
    </row>
    <row r="16" spans="2:20" ht="25.5">
      <c r="B16" s="8">
        <v>4</v>
      </c>
      <c r="C16" s="13" t="s">
        <v>24</v>
      </c>
      <c r="D16" s="8">
        <v>1</v>
      </c>
      <c r="E16" s="12">
        <v>492900</v>
      </c>
      <c r="F16" s="12">
        <v>450000</v>
      </c>
      <c r="G16" s="12"/>
      <c r="I16" s="15">
        <f t="shared" si="11"/>
        <v>450000</v>
      </c>
      <c r="J16" s="15">
        <f t="shared" si="12"/>
        <v>471450</v>
      </c>
      <c r="K16" s="15">
        <f t="shared" si="13"/>
        <v>460725</v>
      </c>
      <c r="M16" s="12">
        <f t="shared" si="3"/>
        <v>460725</v>
      </c>
      <c r="N16" s="12">
        <v>342109.98479180934</v>
      </c>
      <c r="P16" s="15">
        <f t="shared" si="14"/>
        <v>342109.98479180934</v>
      </c>
      <c r="Q16" s="15">
        <f t="shared" si="15"/>
        <v>401417</v>
      </c>
      <c r="R16" s="15">
        <f t="shared" si="16"/>
        <v>371763</v>
      </c>
      <c r="T16" s="12">
        <f t="shared" si="7"/>
        <v>401417</v>
      </c>
    </row>
    <row r="17" spans="2:20" ht="25.5">
      <c r="B17" s="8">
        <v>5</v>
      </c>
      <c r="C17" s="13" t="s">
        <v>25</v>
      </c>
      <c r="D17" s="8">
        <v>1</v>
      </c>
      <c r="E17" s="12">
        <v>227000</v>
      </c>
      <c r="F17" s="12">
        <v>450000</v>
      </c>
      <c r="G17" s="12"/>
      <c r="I17" s="15">
        <f t="shared" si="11"/>
        <v>227000</v>
      </c>
      <c r="J17" s="15">
        <f t="shared" si="12"/>
        <v>338500</v>
      </c>
      <c r="K17" s="15">
        <f t="shared" si="13"/>
        <v>282750</v>
      </c>
      <c r="M17" s="12">
        <f t="shared" si="3"/>
        <v>282750</v>
      </c>
      <c r="N17" s="12"/>
      <c r="P17" s="15">
        <v>338500</v>
      </c>
      <c r="Q17" s="15">
        <f t="shared" si="15"/>
        <v>282750</v>
      </c>
      <c r="R17" s="15">
        <f t="shared" si="16"/>
        <v>310625</v>
      </c>
      <c r="T17" s="12">
        <f t="shared" si="7"/>
        <v>282750</v>
      </c>
    </row>
    <row r="18" spans="2:20" ht="25.5">
      <c r="B18" s="8">
        <v>6</v>
      </c>
      <c r="C18" s="13" t="s">
        <v>26</v>
      </c>
      <c r="D18" s="8">
        <v>1</v>
      </c>
      <c r="E18" s="12">
        <v>110300</v>
      </c>
      <c r="F18" s="12">
        <v>240000</v>
      </c>
      <c r="G18" s="12"/>
      <c r="I18" s="15">
        <f t="shared" si="11"/>
        <v>110300</v>
      </c>
      <c r="J18" s="15">
        <f t="shared" si="12"/>
        <v>175150</v>
      </c>
      <c r="K18" s="15">
        <f t="shared" si="13"/>
        <v>142725</v>
      </c>
      <c r="M18" s="12">
        <f t="shared" si="3"/>
        <v>142725</v>
      </c>
      <c r="N18" s="12"/>
      <c r="P18" s="15">
        <v>175150</v>
      </c>
      <c r="Q18" s="15">
        <f t="shared" si="15"/>
        <v>142725</v>
      </c>
      <c r="R18" s="15">
        <f t="shared" si="16"/>
        <v>158938</v>
      </c>
      <c r="T18" s="12">
        <f t="shared" si="7"/>
        <v>142725</v>
      </c>
    </row>
    <row r="19" spans="2:20">
      <c r="B19" s="75" t="s">
        <v>27</v>
      </c>
      <c r="C19" s="76"/>
      <c r="D19" s="77"/>
      <c r="E19" s="16"/>
      <c r="F19" s="16"/>
      <c r="G19" s="16"/>
      <c r="H19" s="17"/>
      <c r="I19" s="18"/>
      <c r="J19" s="18"/>
      <c r="K19" s="18"/>
      <c r="L19" s="17"/>
      <c r="M19" s="16">
        <f t="shared" si="3"/>
        <v>0</v>
      </c>
      <c r="N19" s="16"/>
      <c r="O19" s="17"/>
      <c r="P19" s="18"/>
      <c r="Q19" s="18"/>
      <c r="R19" s="18"/>
      <c r="S19" s="17"/>
      <c r="T19" s="16">
        <f t="shared" si="7"/>
        <v>0</v>
      </c>
    </row>
    <row r="20" spans="2:20" ht="25.5">
      <c r="B20" s="8">
        <v>1</v>
      </c>
      <c r="C20" s="13" t="s">
        <v>28</v>
      </c>
      <c r="D20" s="8">
        <v>1</v>
      </c>
      <c r="E20" s="12">
        <v>183900</v>
      </c>
      <c r="F20" s="12">
        <v>240000</v>
      </c>
      <c r="G20" s="12"/>
      <c r="I20" s="15">
        <f t="shared" si="0"/>
        <v>183900</v>
      </c>
      <c r="J20" s="15">
        <f t="shared" si="1"/>
        <v>211950</v>
      </c>
      <c r="K20" s="15">
        <f t="shared" si="2"/>
        <v>197925</v>
      </c>
      <c r="M20" s="12">
        <f t="shared" si="3"/>
        <v>197925</v>
      </c>
      <c r="N20" s="12">
        <v>254153.26793460129</v>
      </c>
      <c r="P20" s="15">
        <f t="shared" ref="P20:P21" si="17">+MIN(M20:N20)</f>
        <v>197925</v>
      </c>
      <c r="Q20" s="15">
        <f t="shared" ref="Q20:Q21" si="18">+ROUND(AVERAGE(M20:N20),0)</f>
        <v>226039</v>
      </c>
      <c r="R20" s="15">
        <f t="shared" ref="R20:R21" si="19">+ROUND(AVERAGE(P20:Q20),0)</f>
        <v>211982</v>
      </c>
      <c r="T20" s="12">
        <f t="shared" si="7"/>
        <v>226039</v>
      </c>
    </row>
    <row r="21" spans="2:20" ht="25.5">
      <c r="B21" s="8">
        <v>2</v>
      </c>
      <c r="C21" s="13" t="s">
        <v>29</v>
      </c>
      <c r="D21" s="8">
        <v>1</v>
      </c>
      <c r="E21" s="12">
        <v>129400</v>
      </c>
      <c r="F21" s="12">
        <v>240000</v>
      </c>
      <c r="G21" s="12"/>
      <c r="I21" s="15">
        <f t="shared" si="0"/>
        <v>129400</v>
      </c>
      <c r="J21" s="15">
        <f t="shared" si="1"/>
        <v>184700</v>
      </c>
      <c r="K21" s="15">
        <f t="shared" si="2"/>
        <v>157050</v>
      </c>
      <c r="M21" s="12">
        <f t="shared" si="3"/>
        <v>157050</v>
      </c>
      <c r="N21" s="12">
        <v>254153.26793460129</v>
      </c>
      <c r="P21" s="15">
        <f t="shared" si="17"/>
        <v>157050</v>
      </c>
      <c r="Q21" s="15">
        <f t="shared" si="18"/>
        <v>205602</v>
      </c>
      <c r="R21" s="15">
        <f t="shared" si="19"/>
        <v>181326</v>
      </c>
      <c r="T21" s="12">
        <f t="shared" si="7"/>
        <v>205602</v>
      </c>
    </row>
    <row r="22" spans="2:20" ht="25.5">
      <c r="B22" s="8">
        <v>3</v>
      </c>
      <c r="C22" s="13" t="s">
        <v>30</v>
      </c>
      <c r="D22" s="8">
        <v>1</v>
      </c>
      <c r="E22" s="12">
        <v>156600</v>
      </c>
      <c r="F22" s="12">
        <v>240000</v>
      </c>
      <c r="G22" s="12"/>
      <c r="I22" s="15">
        <f t="shared" ref="I22" si="20">+MIN(E22:G22)</f>
        <v>156600</v>
      </c>
      <c r="J22" s="15">
        <f t="shared" ref="J22" si="21">+ROUND(AVERAGE(E22:G22),0)</f>
        <v>198300</v>
      </c>
      <c r="K22" s="15">
        <f t="shared" ref="K22" si="22">+ROUND(AVERAGE(I22:J22),0)</f>
        <v>177450</v>
      </c>
      <c r="M22" s="12">
        <f t="shared" si="3"/>
        <v>177450</v>
      </c>
      <c r="N22" s="12">
        <v>254153.26793460129</v>
      </c>
      <c r="P22" s="15">
        <f t="shared" ref="P22" si="23">+MIN(M22:N22)</f>
        <v>177450</v>
      </c>
      <c r="Q22" s="15">
        <f t="shared" ref="Q22" si="24">+ROUND(AVERAGE(M22:N22),0)</f>
        <v>215802</v>
      </c>
      <c r="R22" s="15">
        <f t="shared" ref="R22" si="25">+ROUND(AVERAGE(P22:Q22),0)</f>
        <v>196626</v>
      </c>
      <c r="T22" s="12">
        <f t="shared" si="7"/>
        <v>215802</v>
      </c>
    </row>
    <row r="23" spans="2:20">
      <c r="B23" s="75" t="s">
        <v>31</v>
      </c>
      <c r="C23" s="76"/>
      <c r="D23" s="77"/>
      <c r="E23" s="16"/>
      <c r="F23" s="16"/>
      <c r="G23" s="16"/>
      <c r="H23" s="17"/>
      <c r="I23" s="18"/>
      <c r="J23" s="18"/>
      <c r="K23" s="18"/>
      <c r="L23" s="17"/>
      <c r="M23" s="16">
        <f t="shared" si="3"/>
        <v>0</v>
      </c>
      <c r="N23" s="16"/>
      <c r="O23" s="17"/>
      <c r="P23" s="18"/>
      <c r="Q23" s="18"/>
      <c r="R23" s="18"/>
      <c r="S23" s="17"/>
      <c r="T23" s="16">
        <f t="shared" si="7"/>
        <v>0</v>
      </c>
    </row>
    <row r="24" spans="2:20" ht="25.5">
      <c r="B24" s="8">
        <v>1</v>
      </c>
      <c r="C24" s="13" t="s">
        <v>32</v>
      </c>
      <c r="D24" s="8">
        <v>1</v>
      </c>
      <c r="E24" s="12">
        <v>141700</v>
      </c>
      <c r="F24" s="12">
        <v>290000</v>
      </c>
      <c r="G24" s="12"/>
      <c r="I24" s="15">
        <f t="shared" si="0"/>
        <v>141700</v>
      </c>
      <c r="J24" s="15">
        <f t="shared" si="1"/>
        <v>215850</v>
      </c>
      <c r="K24" s="15">
        <f t="shared" si="2"/>
        <v>178775</v>
      </c>
      <c r="M24" s="12">
        <f t="shared" si="3"/>
        <v>178775</v>
      </c>
      <c r="N24" s="12">
        <v>276868.05851465499</v>
      </c>
      <c r="P24" s="15">
        <f t="shared" ref="P24" si="26">+MIN(M24:N24)</f>
        <v>178775</v>
      </c>
      <c r="Q24" s="15">
        <f t="shared" ref="Q24" si="27">+ROUND(AVERAGE(M24:N24),0)</f>
        <v>227822</v>
      </c>
      <c r="R24" s="15">
        <f t="shared" ref="R24" si="28">+ROUND(AVERAGE(P24:Q24),0)</f>
        <v>203299</v>
      </c>
      <c r="T24" s="12">
        <f t="shared" si="7"/>
        <v>227822</v>
      </c>
    </row>
    <row r="25" spans="2:20" ht="25.5">
      <c r="B25" s="8">
        <v>2</v>
      </c>
      <c r="C25" s="13" t="s">
        <v>17</v>
      </c>
      <c r="D25" s="8">
        <v>1</v>
      </c>
      <c r="E25" s="12">
        <v>171500</v>
      </c>
      <c r="F25" s="12">
        <v>290000</v>
      </c>
      <c r="G25" s="12"/>
      <c r="I25" s="15">
        <f t="shared" ref="I25" si="29">+MIN(E25:G25)</f>
        <v>171500</v>
      </c>
      <c r="J25" s="15">
        <f t="shared" ref="J25" si="30">+ROUND(AVERAGE(E25:G25),0)</f>
        <v>230750</v>
      </c>
      <c r="K25" s="15">
        <f t="shared" ref="K25" si="31">+ROUND(AVERAGE(I25:J25),0)</f>
        <v>201125</v>
      </c>
      <c r="M25" s="12">
        <f t="shared" si="3"/>
        <v>201125</v>
      </c>
      <c r="N25" s="12">
        <v>276868.05851465499</v>
      </c>
      <c r="P25" s="15">
        <f t="shared" ref="P25" si="32">+MIN(M25:N25)</f>
        <v>201125</v>
      </c>
      <c r="Q25" s="15">
        <f t="shared" ref="Q25" si="33">+ROUND(AVERAGE(M25:N25),0)</f>
        <v>238997</v>
      </c>
      <c r="R25" s="15">
        <f t="shared" ref="R25" si="34">+ROUND(AVERAGE(P25:Q25),0)</f>
        <v>220061</v>
      </c>
      <c r="T25" s="12">
        <f t="shared" si="7"/>
        <v>238997</v>
      </c>
    </row>
    <row r="26" spans="2:20">
      <c r="B26" s="75" t="s">
        <v>33</v>
      </c>
      <c r="C26" s="76"/>
      <c r="D26" s="77"/>
      <c r="E26" s="16"/>
      <c r="F26" s="16"/>
      <c r="G26" s="16"/>
      <c r="H26" s="17"/>
      <c r="I26" s="18"/>
      <c r="J26" s="18"/>
      <c r="K26" s="18"/>
      <c r="L26" s="17"/>
      <c r="M26" s="16">
        <f t="shared" si="3"/>
        <v>0</v>
      </c>
      <c r="N26" s="16"/>
      <c r="O26" s="17"/>
      <c r="P26" s="18"/>
      <c r="Q26" s="18"/>
      <c r="R26" s="18"/>
      <c r="S26" s="17"/>
      <c r="T26" s="16">
        <f t="shared" si="7"/>
        <v>0</v>
      </c>
    </row>
    <row r="27" spans="2:20" ht="25.5">
      <c r="B27" s="8">
        <v>1</v>
      </c>
      <c r="C27" s="13" t="s">
        <v>18</v>
      </c>
      <c r="D27" s="8">
        <v>1</v>
      </c>
      <c r="E27" s="12">
        <v>227600</v>
      </c>
      <c r="F27" s="12">
        <v>290000</v>
      </c>
      <c r="G27" s="12"/>
      <c r="I27" s="15">
        <f t="shared" si="0"/>
        <v>227600</v>
      </c>
      <c r="J27" s="15">
        <f t="shared" si="1"/>
        <v>258800</v>
      </c>
      <c r="K27" s="15">
        <f t="shared" si="2"/>
        <v>243200</v>
      </c>
      <c r="M27" s="12">
        <f t="shared" si="3"/>
        <v>243200</v>
      </c>
      <c r="N27" s="12">
        <v>294030.34473069565</v>
      </c>
      <c r="P27" s="15">
        <f t="shared" ref="P27:P36" si="35">+MIN(M27:N27)</f>
        <v>243200</v>
      </c>
      <c r="Q27" s="15">
        <f t="shared" ref="Q27:Q36" si="36">+ROUND(AVERAGE(M27:N27),0)</f>
        <v>268615</v>
      </c>
      <c r="R27" s="15">
        <f t="shared" ref="R27:R28" si="37">+ROUND(AVERAGE(P27:Q27),0)</f>
        <v>255908</v>
      </c>
      <c r="T27" s="12">
        <f t="shared" si="7"/>
        <v>268615</v>
      </c>
    </row>
    <row r="28" spans="2:20" ht="25.5">
      <c r="B28" s="8">
        <v>2</v>
      </c>
      <c r="C28" s="13" t="s">
        <v>32</v>
      </c>
      <c r="D28" s="8">
        <v>1</v>
      </c>
      <c r="E28" s="12">
        <v>160200</v>
      </c>
      <c r="F28" s="12">
        <v>290000</v>
      </c>
      <c r="G28" s="12"/>
      <c r="I28" s="15">
        <f t="shared" si="0"/>
        <v>160200</v>
      </c>
      <c r="J28" s="15">
        <f t="shared" si="1"/>
        <v>225100</v>
      </c>
      <c r="K28" s="15">
        <f t="shared" si="2"/>
        <v>192650</v>
      </c>
      <c r="M28" s="12">
        <f t="shared" si="3"/>
        <v>192650</v>
      </c>
      <c r="N28" s="12">
        <v>294030.34473069565</v>
      </c>
      <c r="P28" s="15">
        <f t="shared" si="35"/>
        <v>192650</v>
      </c>
      <c r="Q28" s="15">
        <f t="shared" si="36"/>
        <v>243340</v>
      </c>
      <c r="R28" s="15">
        <f t="shared" si="37"/>
        <v>217995</v>
      </c>
      <c r="T28" s="12">
        <f t="shared" si="7"/>
        <v>243340</v>
      </c>
    </row>
    <row r="29" spans="2:20">
      <c r="B29" s="75" t="s">
        <v>34</v>
      </c>
      <c r="C29" s="76"/>
      <c r="D29" s="77"/>
      <c r="E29" s="16"/>
      <c r="F29" s="16"/>
      <c r="G29" s="16"/>
      <c r="H29" s="17"/>
      <c r="I29" s="18"/>
      <c r="J29" s="18"/>
      <c r="K29" s="18"/>
      <c r="L29" s="17"/>
      <c r="M29" s="16">
        <f t="shared" si="3"/>
        <v>0</v>
      </c>
      <c r="N29" s="16"/>
      <c r="O29" s="17"/>
      <c r="P29" s="18"/>
      <c r="Q29" s="18"/>
      <c r="R29" s="18"/>
      <c r="S29" s="17"/>
      <c r="T29" s="16">
        <f t="shared" si="7"/>
        <v>0</v>
      </c>
    </row>
    <row r="30" spans="2:20" ht="25.5">
      <c r="B30" s="8">
        <v>1</v>
      </c>
      <c r="C30" s="13" t="s">
        <v>28</v>
      </c>
      <c r="D30" s="8">
        <v>1</v>
      </c>
      <c r="E30" s="12">
        <v>241600</v>
      </c>
      <c r="F30" s="12">
        <v>290000</v>
      </c>
      <c r="G30" s="12"/>
      <c r="I30" s="15">
        <f t="shared" si="0"/>
        <v>241600</v>
      </c>
      <c r="J30" s="15">
        <f t="shared" si="1"/>
        <v>265800</v>
      </c>
      <c r="K30" s="15">
        <f t="shared" si="2"/>
        <v>253700</v>
      </c>
      <c r="M30" s="12">
        <f t="shared" si="3"/>
        <v>253700</v>
      </c>
      <c r="N30" s="12">
        <v>337062.25355179748</v>
      </c>
      <c r="P30" s="15">
        <f t="shared" si="35"/>
        <v>253700</v>
      </c>
      <c r="Q30" s="15">
        <f t="shared" si="36"/>
        <v>295381</v>
      </c>
      <c r="R30" s="15">
        <f t="shared" ref="R30" si="38">+ROUND(AVERAGE(P30:Q30),0)</f>
        <v>274541</v>
      </c>
      <c r="T30" s="12">
        <f t="shared" si="7"/>
        <v>295381</v>
      </c>
    </row>
    <row r="31" spans="2:20" ht="25.5">
      <c r="B31" s="8">
        <v>2</v>
      </c>
      <c r="C31" s="13" t="s">
        <v>32</v>
      </c>
      <c r="D31" s="8">
        <v>1</v>
      </c>
      <c r="E31" s="12">
        <v>170000</v>
      </c>
      <c r="F31" s="12">
        <v>290000</v>
      </c>
      <c r="G31" s="12"/>
      <c r="I31" s="15">
        <f t="shared" ref="I31" si="39">+MIN(E31:G31)</f>
        <v>170000</v>
      </c>
      <c r="J31" s="15">
        <f t="shared" ref="J31" si="40">+ROUND(AVERAGE(E31:G31),0)</f>
        <v>230000</v>
      </c>
      <c r="K31" s="15">
        <f t="shared" ref="K31" si="41">+ROUND(AVERAGE(I31:J31),0)</f>
        <v>200000</v>
      </c>
      <c r="M31" s="12">
        <f t="shared" si="3"/>
        <v>200000</v>
      </c>
      <c r="N31" s="12">
        <v>337062.25355179748</v>
      </c>
      <c r="P31" s="15">
        <f t="shared" ref="P31" si="42">+MIN(M31:N31)</f>
        <v>200000</v>
      </c>
      <c r="Q31" s="15">
        <f t="shared" ref="Q31" si="43">+ROUND(AVERAGE(M31:N31),0)</f>
        <v>268531</v>
      </c>
      <c r="R31" s="15">
        <f t="shared" ref="R31" si="44">+ROUND(AVERAGE(P31:Q31),0)</f>
        <v>234266</v>
      </c>
      <c r="T31" s="12">
        <f t="shared" si="7"/>
        <v>268531</v>
      </c>
    </row>
    <row r="32" spans="2:20">
      <c r="B32" s="75" t="s">
        <v>35</v>
      </c>
      <c r="C32" s="76"/>
      <c r="D32" s="77"/>
      <c r="E32" s="16"/>
      <c r="F32" s="16"/>
      <c r="G32" s="16"/>
      <c r="H32" s="17"/>
      <c r="I32" s="18"/>
      <c r="J32" s="18"/>
      <c r="K32" s="18"/>
      <c r="L32" s="17"/>
      <c r="M32" s="16">
        <f t="shared" si="3"/>
        <v>0</v>
      </c>
      <c r="N32" s="16"/>
      <c r="O32" s="17"/>
      <c r="P32" s="18"/>
      <c r="Q32" s="18"/>
      <c r="R32" s="18"/>
      <c r="S32" s="17"/>
      <c r="T32" s="16">
        <f t="shared" si="7"/>
        <v>0</v>
      </c>
    </row>
    <row r="33" spans="2:20" ht="25.5">
      <c r="B33" s="8">
        <v>1</v>
      </c>
      <c r="C33" s="13" t="s">
        <v>17</v>
      </c>
      <c r="D33" s="8">
        <v>1</v>
      </c>
      <c r="E33" s="12">
        <v>171500</v>
      </c>
      <c r="F33" s="12">
        <v>290000</v>
      </c>
      <c r="G33" s="12"/>
      <c r="I33" s="15">
        <f t="shared" si="0"/>
        <v>171500</v>
      </c>
      <c r="J33" s="15">
        <f t="shared" si="1"/>
        <v>230750</v>
      </c>
      <c r="K33" s="15">
        <f t="shared" si="2"/>
        <v>201125</v>
      </c>
      <c r="M33" s="12">
        <f t="shared" si="3"/>
        <v>201125</v>
      </c>
      <c r="N33" s="12">
        <v>427542.83602901147</v>
      </c>
      <c r="P33" s="15">
        <f t="shared" si="35"/>
        <v>201125</v>
      </c>
      <c r="Q33" s="15">
        <f t="shared" si="36"/>
        <v>314334</v>
      </c>
      <c r="R33" s="15">
        <f t="shared" ref="R33:R34" si="45">+ROUND(AVERAGE(P33:Q33),0)</f>
        <v>257730</v>
      </c>
      <c r="T33" s="12">
        <f t="shared" si="7"/>
        <v>314334</v>
      </c>
    </row>
    <row r="34" spans="2:20" ht="25.5">
      <c r="B34" s="8">
        <v>2</v>
      </c>
      <c r="C34" s="13" t="s">
        <v>32</v>
      </c>
      <c r="D34" s="8">
        <v>1</v>
      </c>
      <c r="E34" s="12">
        <v>141700</v>
      </c>
      <c r="F34" s="12">
        <v>290000</v>
      </c>
      <c r="G34" s="12"/>
      <c r="I34" s="15">
        <f t="shared" si="0"/>
        <v>141700</v>
      </c>
      <c r="J34" s="15">
        <f t="shared" si="1"/>
        <v>215850</v>
      </c>
      <c r="K34" s="15">
        <f t="shared" si="2"/>
        <v>178775</v>
      </c>
      <c r="M34" s="12">
        <f t="shared" si="3"/>
        <v>178775</v>
      </c>
      <c r="N34" s="12">
        <v>427542.83602901147</v>
      </c>
      <c r="P34" s="15">
        <f t="shared" si="35"/>
        <v>178775</v>
      </c>
      <c r="Q34" s="15">
        <f t="shared" si="36"/>
        <v>303159</v>
      </c>
      <c r="R34" s="15">
        <f t="shared" si="45"/>
        <v>240967</v>
      </c>
      <c r="T34" s="12">
        <f t="shared" si="7"/>
        <v>303159</v>
      </c>
    </row>
    <row r="35" spans="2:20">
      <c r="B35" s="75" t="s">
        <v>36</v>
      </c>
      <c r="C35" s="76"/>
      <c r="D35" s="77"/>
      <c r="E35" s="16"/>
      <c r="F35" s="16"/>
      <c r="G35" s="16"/>
      <c r="H35" s="17"/>
      <c r="I35" s="18"/>
      <c r="J35" s="18"/>
      <c r="K35" s="18"/>
      <c r="L35" s="17"/>
      <c r="M35" s="16">
        <f t="shared" si="3"/>
        <v>0</v>
      </c>
      <c r="N35" s="16"/>
      <c r="O35" s="17"/>
      <c r="P35" s="18"/>
      <c r="Q35" s="18"/>
      <c r="R35" s="18"/>
      <c r="S35" s="17"/>
      <c r="T35" s="16">
        <f t="shared" si="7"/>
        <v>0</v>
      </c>
    </row>
    <row r="36" spans="2:20" ht="25.5">
      <c r="B36" s="8">
        <v>1</v>
      </c>
      <c r="C36" s="13" t="s">
        <v>37</v>
      </c>
      <c r="D36" s="8">
        <v>1</v>
      </c>
      <c r="E36" s="12">
        <v>141700</v>
      </c>
      <c r="F36" s="12">
        <v>290000</v>
      </c>
      <c r="G36" s="12"/>
      <c r="I36" s="15">
        <f t="shared" si="0"/>
        <v>141700</v>
      </c>
      <c r="J36" s="15">
        <f t="shared" si="1"/>
        <v>215850</v>
      </c>
      <c r="K36" s="15">
        <f t="shared" si="2"/>
        <v>178775</v>
      </c>
      <c r="M36" s="12">
        <f t="shared" si="3"/>
        <v>178775</v>
      </c>
      <c r="N36" s="12">
        <v>414544.9280859807</v>
      </c>
      <c r="P36" s="15">
        <f t="shared" si="35"/>
        <v>178775</v>
      </c>
      <c r="Q36" s="15">
        <f t="shared" si="36"/>
        <v>296660</v>
      </c>
      <c r="R36" s="15">
        <f t="shared" ref="R36" si="46">+ROUND(AVERAGE(P36:Q36),0)</f>
        <v>237718</v>
      </c>
      <c r="T36" s="12">
        <f t="shared" si="7"/>
        <v>296660</v>
      </c>
    </row>
    <row r="37" spans="2:20">
      <c r="B37" s="75" t="s">
        <v>38</v>
      </c>
      <c r="C37" s="76"/>
      <c r="D37" s="77"/>
      <c r="E37" s="16"/>
      <c r="F37" s="16"/>
      <c r="G37" s="16"/>
      <c r="H37" s="17"/>
      <c r="I37" s="18"/>
      <c r="J37" s="18"/>
      <c r="K37" s="18"/>
      <c r="L37" s="17"/>
      <c r="M37" s="16">
        <f t="shared" si="3"/>
        <v>0</v>
      </c>
      <c r="N37" s="16"/>
      <c r="O37" s="17"/>
      <c r="P37" s="18"/>
      <c r="Q37" s="18"/>
      <c r="R37" s="18"/>
      <c r="S37" s="17"/>
      <c r="T37" s="16">
        <f t="shared" si="7"/>
        <v>0</v>
      </c>
    </row>
    <row r="38" spans="2:20" ht="25.5">
      <c r="B38" s="8">
        <v>1</v>
      </c>
      <c r="C38" s="13" t="s">
        <v>28</v>
      </c>
      <c r="D38" s="8">
        <v>1</v>
      </c>
      <c r="E38" s="12">
        <v>201400</v>
      </c>
      <c r="F38" s="12">
        <v>290000</v>
      </c>
      <c r="G38" s="12"/>
      <c r="I38" s="15">
        <f t="shared" ref="I38:I39" si="47">+MIN(E38:G38)</f>
        <v>201400</v>
      </c>
      <c r="J38" s="15">
        <f t="shared" ref="J38:J39" si="48">+ROUND(AVERAGE(E38:G38),0)</f>
        <v>245700</v>
      </c>
      <c r="K38" s="15">
        <f t="shared" ref="K38:K39" si="49">+ROUND(AVERAGE(I38:J38),0)</f>
        <v>223550</v>
      </c>
      <c r="M38" s="12">
        <f t="shared" si="3"/>
        <v>223550</v>
      </c>
      <c r="N38" s="12">
        <v>438143.07163303654</v>
      </c>
      <c r="P38" s="15">
        <f t="shared" ref="P38:P39" si="50">+MIN(M38:N38)</f>
        <v>223550</v>
      </c>
      <c r="Q38" s="15">
        <f t="shared" ref="Q38:Q39" si="51">+ROUND(AVERAGE(M38:N38),0)</f>
        <v>330847</v>
      </c>
      <c r="R38" s="15">
        <f t="shared" ref="R38:R39" si="52">+ROUND(AVERAGE(P38:Q38),0)</f>
        <v>277199</v>
      </c>
      <c r="T38" s="12">
        <f t="shared" si="7"/>
        <v>330847</v>
      </c>
    </row>
    <row r="39" spans="2:20" ht="25.5">
      <c r="B39" s="8">
        <v>2</v>
      </c>
      <c r="C39" s="13" t="s">
        <v>29</v>
      </c>
      <c r="D39" s="8">
        <v>1</v>
      </c>
      <c r="E39" s="12">
        <v>141700</v>
      </c>
      <c r="F39" s="12">
        <v>290000</v>
      </c>
      <c r="G39" s="12"/>
      <c r="I39" s="15">
        <f t="shared" si="47"/>
        <v>141700</v>
      </c>
      <c r="J39" s="15">
        <f t="shared" si="48"/>
        <v>215850</v>
      </c>
      <c r="K39" s="15">
        <f t="shared" si="49"/>
        <v>178775</v>
      </c>
      <c r="M39" s="12">
        <f t="shared" si="3"/>
        <v>178775</v>
      </c>
      <c r="N39" s="12">
        <v>438143.07163303654</v>
      </c>
      <c r="P39" s="15">
        <f t="shared" si="50"/>
        <v>178775</v>
      </c>
      <c r="Q39" s="15">
        <f t="shared" si="51"/>
        <v>308459</v>
      </c>
      <c r="R39" s="15">
        <f t="shared" si="52"/>
        <v>243617</v>
      </c>
      <c r="T39" s="12">
        <f t="shared" si="7"/>
        <v>308459</v>
      </c>
    </row>
    <row r="40" spans="2:20">
      <c r="B40" s="75" t="s">
        <v>39</v>
      </c>
      <c r="C40" s="76"/>
      <c r="D40" s="77"/>
      <c r="E40" s="16"/>
      <c r="F40" s="16"/>
      <c r="G40" s="16"/>
      <c r="H40" s="17"/>
      <c r="I40" s="18"/>
      <c r="J40" s="18"/>
      <c r="K40" s="18"/>
      <c r="L40" s="17"/>
      <c r="M40" s="16">
        <f t="shared" si="3"/>
        <v>0</v>
      </c>
      <c r="N40" s="16"/>
      <c r="O40" s="17"/>
      <c r="P40" s="18"/>
      <c r="Q40" s="18"/>
      <c r="R40" s="18"/>
      <c r="S40" s="17"/>
      <c r="T40" s="16">
        <f t="shared" si="7"/>
        <v>0</v>
      </c>
    </row>
    <row r="41" spans="2:20" ht="25.5">
      <c r="B41" s="8">
        <v>1</v>
      </c>
      <c r="C41" s="13" t="s">
        <v>30</v>
      </c>
      <c r="D41" s="8">
        <v>1</v>
      </c>
      <c r="E41" s="12">
        <v>201400</v>
      </c>
      <c r="F41" s="12">
        <v>290000</v>
      </c>
      <c r="G41" s="12"/>
      <c r="I41" s="15">
        <f t="shared" ref="I41:I43" si="53">+MIN(E41:G41)</f>
        <v>201400</v>
      </c>
      <c r="J41" s="15">
        <f t="shared" ref="J41:J43" si="54">+ROUND(AVERAGE(E41:G41),0)</f>
        <v>245700</v>
      </c>
      <c r="K41" s="15">
        <f t="shared" ref="K41:K43" si="55">+ROUND(AVERAGE(I41:J41),0)</f>
        <v>223550</v>
      </c>
      <c r="M41" s="12">
        <f t="shared" si="3"/>
        <v>223550</v>
      </c>
      <c r="N41" s="12">
        <v>307659.21907872782</v>
      </c>
      <c r="P41" s="15">
        <f t="shared" ref="P41:P43" si="56">+MIN(M41:N41)</f>
        <v>223550</v>
      </c>
      <c r="Q41" s="15">
        <f t="shared" ref="Q41:Q50" si="57">+ROUND(AVERAGE(M41:N41),0)</f>
        <v>265605</v>
      </c>
      <c r="R41" s="15">
        <f t="shared" ref="R41:R43" si="58">+ROUND(AVERAGE(P41:Q41),0)</f>
        <v>244578</v>
      </c>
      <c r="T41" s="12">
        <f t="shared" si="7"/>
        <v>265605</v>
      </c>
    </row>
    <row r="42" spans="2:20" ht="25.5">
      <c r="B42" s="8">
        <v>2</v>
      </c>
      <c r="C42" s="13" t="s">
        <v>18</v>
      </c>
      <c r="D42" s="8">
        <v>1</v>
      </c>
      <c r="E42" s="12">
        <v>236400</v>
      </c>
      <c r="F42" s="12">
        <v>290000</v>
      </c>
      <c r="G42" s="12"/>
      <c r="I42" s="15">
        <f t="shared" si="53"/>
        <v>236400</v>
      </c>
      <c r="J42" s="15">
        <f t="shared" si="54"/>
        <v>263200</v>
      </c>
      <c r="K42" s="15">
        <f t="shared" si="55"/>
        <v>249800</v>
      </c>
      <c r="M42" s="12">
        <f t="shared" si="3"/>
        <v>249800</v>
      </c>
      <c r="N42" s="12">
        <v>307659.21907872782</v>
      </c>
      <c r="P42" s="15">
        <f t="shared" si="56"/>
        <v>249800</v>
      </c>
      <c r="Q42" s="15">
        <f t="shared" si="57"/>
        <v>278730</v>
      </c>
      <c r="R42" s="15">
        <f t="shared" si="58"/>
        <v>264265</v>
      </c>
      <c r="T42" s="12">
        <f t="shared" si="7"/>
        <v>278730</v>
      </c>
    </row>
    <row r="43" spans="2:20" ht="25.5">
      <c r="B43" s="8">
        <v>3</v>
      </c>
      <c r="C43" s="13" t="s">
        <v>32</v>
      </c>
      <c r="D43" s="8">
        <v>1</v>
      </c>
      <c r="E43" s="12">
        <v>166400</v>
      </c>
      <c r="F43" s="12">
        <v>290000</v>
      </c>
      <c r="G43" s="12"/>
      <c r="I43" s="15">
        <f t="shared" si="53"/>
        <v>166400</v>
      </c>
      <c r="J43" s="15">
        <f t="shared" si="54"/>
        <v>228200</v>
      </c>
      <c r="K43" s="15">
        <f t="shared" si="55"/>
        <v>197300</v>
      </c>
      <c r="M43" s="12">
        <f t="shared" si="3"/>
        <v>197300</v>
      </c>
      <c r="N43" s="12">
        <v>307659.21907872782</v>
      </c>
      <c r="P43" s="15">
        <f t="shared" si="56"/>
        <v>197300</v>
      </c>
      <c r="Q43" s="15">
        <f t="shared" si="57"/>
        <v>252480</v>
      </c>
      <c r="R43" s="15">
        <f t="shared" si="58"/>
        <v>224890</v>
      </c>
      <c r="T43" s="12">
        <f t="shared" si="7"/>
        <v>252480</v>
      </c>
    </row>
    <row r="44" spans="2:20">
      <c r="B44" s="75" t="s">
        <v>40</v>
      </c>
      <c r="C44" s="76"/>
      <c r="D44" s="77"/>
      <c r="E44" s="16"/>
      <c r="F44" s="16"/>
      <c r="G44" s="16"/>
      <c r="H44" s="17"/>
      <c r="I44" s="18"/>
      <c r="J44" s="18"/>
      <c r="K44" s="18"/>
      <c r="L44" s="17"/>
      <c r="M44" s="16">
        <f t="shared" si="3"/>
        <v>0</v>
      </c>
      <c r="N44" s="16"/>
      <c r="O44" s="17"/>
      <c r="P44" s="18"/>
      <c r="Q44" s="18"/>
      <c r="R44" s="18"/>
      <c r="S44" s="17"/>
      <c r="T44" s="16">
        <f t="shared" si="7"/>
        <v>0</v>
      </c>
    </row>
    <row r="45" spans="2:20" ht="25.5">
      <c r="B45" s="8">
        <v>1</v>
      </c>
      <c r="C45" s="13" t="s">
        <v>32</v>
      </c>
      <c r="D45" s="8">
        <v>1</v>
      </c>
      <c r="E45" s="12">
        <v>166400</v>
      </c>
      <c r="F45" s="12">
        <v>290000</v>
      </c>
      <c r="G45" s="12"/>
      <c r="I45" s="15">
        <f t="shared" ref="I45" si="59">+MIN(E45:G45)</f>
        <v>166400</v>
      </c>
      <c r="J45" s="15">
        <f t="shared" ref="J45" si="60">+ROUND(AVERAGE(E45:G45),0)</f>
        <v>228200</v>
      </c>
      <c r="K45" s="15">
        <f t="shared" ref="K45" si="61">+ROUND(AVERAGE(I45:J45),0)</f>
        <v>197300</v>
      </c>
      <c r="M45" s="12">
        <f t="shared" si="3"/>
        <v>197300</v>
      </c>
      <c r="N45" s="12"/>
      <c r="P45" s="15">
        <v>228200</v>
      </c>
      <c r="Q45" s="15">
        <f t="shared" si="57"/>
        <v>197300</v>
      </c>
      <c r="R45" s="15">
        <f t="shared" ref="R45" si="62">+ROUND(AVERAGE(P45:Q45),0)</f>
        <v>212750</v>
      </c>
      <c r="T45" s="12">
        <f t="shared" si="7"/>
        <v>197300</v>
      </c>
    </row>
    <row r="46" spans="2:20">
      <c r="B46" s="75" t="s">
        <v>41</v>
      </c>
      <c r="C46" s="76"/>
      <c r="D46" s="77"/>
      <c r="E46" s="16"/>
      <c r="F46" s="16"/>
      <c r="G46" s="16"/>
      <c r="H46" s="17"/>
      <c r="I46" s="18"/>
      <c r="J46" s="18"/>
      <c r="K46" s="18"/>
      <c r="L46" s="17"/>
      <c r="M46" s="16">
        <f t="shared" si="3"/>
        <v>0</v>
      </c>
      <c r="N46" s="16"/>
      <c r="O46" s="17"/>
      <c r="P46" s="18"/>
      <c r="Q46" s="18"/>
      <c r="R46" s="18"/>
      <c r="S46" s="17"/>
      <c r="T46" s="16">
        <f t="shared" si="7"/>
        <v>0</v>
      </c>
    </row>
    <row r="47" spans="2:20" ht="25.5">
      <c r="B47" s="8">
        <v>1</v>
      </c>
      <c r="C47" s="13" t="s">
        <v>30</v>
      </c>
      <c r="D47" s="8">
        <v>1</v>
      </c>
      <c r="E47" s="12">
        <v>223700</v>
      </c>
      <c r="F47" s="12">
        <v>290000</v>
      </c>
      <c r="G47" s="12"/>
      <c r="I47" s="15">
        <f t="shared" ref="I47:I50" si="63">+MIN(E47:G47)</f>
        <v>223700</v>
      </c>
      <c r="J47" s="15">
        <f t="shared" ref="J47:J50" si="64">+ROUND(AVERAGE(E47:G47),0)</f>
        <v>256850</v>
      </c>
      <c r="K47" s="15">
        <f t="shared" ref="K47:K50" si="65">+ROUND(AVERAGE(I47:J47),0)</f>
        <v>240275</v>
      </c>
      <c r="M47" s="12">
        <f t="shared" si="3"/>
        <v>240275</v>
      </c>
      <c r="N47" s="12"/>
      <c r="P47" s="15">
        <v>256850</v>
      </c>
      <c r="Q47" s="15">
        <f t="shared" si="57"/>
        <v>240275</v>
      </c>
      <c r="R47" s="15">
        <f t="shared" ref="R47:R50" si="66">+ROUND(AVERAGE(P47:Q47),0)</f>
        <v>248563</v>
      </c>
      <c r="T47" s="12">
        <f t="shared" si="7"/>
        <v>240275</v>
      </c>
    </row>
    <row r="48" spans="2:20" ht="25.5">
      <c r="B48" s="8">
        <v>2</v>
      </c>
      <c r="C48" s="13" t="s">
        <v>42</v>
      </c>
      <c r="D48" s="8">
        <v>1</v>
      </c>
      <c r="E48" s="12">
        <v>379400</v>
      </c>
      <c r="F48" s="12">
        <v>290000</v>
      </c>
      <c r="G48" s="12"/>
      <c r="I48" s="15">
        <f t="shared" si="63"/>
        <v>290000</v>
      </c>
      <c r="J48" s="15">
        <f t="shared" si="64"/>
        <v>334700</v>
      </c>
      <c r="K48" s="15">
        <f t="shared" si="65"/>
        <v>312350</v>
      </c>
      <c r="M48" s="12">
        <f t="shared" si="3"/>
        <v>312350</v>
      </c>
      <c r="N48" s="12"/>
      <c r="P48" s="15">
        <v>334700</v>
      </c>
      <c r="Q48" s="15">
        <f t="shared" si="57"/>
        <v>312350</v>
      </c>
      <c r="R48" s="15">
        <f t="shared" si="66"/>
        <v>323525</v>
      </c>
      <c r="T48" s="12">
        <f t="shared" si="7"/>
        <v>312350</v>
      </c>
    </row>
    <row r="49" spans="2:20">
      <c r="B49" s="8">
        <v>3</v>
      </c>
      <c r="C49" s="13" t="s">
        <v>43</v>
      </c>
      <c r="D49" s="8">
        <v>1</v>
      </c>
      <c r="E49" s="12">
        <v>175100</v>
      </c>
      <c r="F49" s="12">
        <v>290000</v>
      </c>
      <c r="G49" s="12"/>
      <c r="I49" s="15">
        <f t="shared" si="63"/>
        <v>175100</v>
      </c>
      <c r="J49" s="15">
        <f t="shared" si="64"/>
        <v>232550</v>
      </c>
      <c r="K49" s="15">
        <f t="shared" si="65"/>
        <v>203825</v>
      </c>
      <c r="M49" s="12">
        <f t="shared" si="3"/>
        <v>203825</v>
      </c>
      <c r="N49" s="12"/>
      <c r="P49" s="15">
        <v>232550</v>
      </c>
      <c r="Q49" s="15">
        <f t="shared" si="57"/>
        <v>203825</v>
      </c>
      <c r="R49" s="15">
        <f t="shared" si="66"/>
        <v>218188</v>
      </c>
      <c r="T49" s="12">
        <f t="shared" si="7"/>
        <v>203825</v>
      </c>
    </row>
    <row r="50" spans="2:20" ht="25.5">
      <c r="B50" s="8">
        <v>4</v>
      </c>
      <c r="C50" s="13" t="s">
        <v>44</v>
      </c>
      <c r="D50" s="8">
        <v>1</v>
      </c>
      <c r="E50" s="12">
        <v>165400</v>
      </c>
      <c r="F50" s="12">
        <v>290000</v>
      </c>
      <c r="G50" s="12"/>
      <c r="I50" s="15">
        <f t="shared" si="63"/>
        <v>165400</v>
      </c>
      <c r="J50" s="15">
        <f t="shared" si="64"/>
        <v>227700</v>
      </c>
      <c r="K50" s="15">
        <f t="shared" si="65"/>
        <v>196550</v>
      </c>
      <c r="M50" s="12">
        <f t="shared" si="3"/>
        <v>196550</v>
      </c>
      <c r="N50" s="12"/>
      <c r="P50" s="15">
        <v>227700</v>
      </c>
      <c r="Q50" s="15">
        <f t="shared" si="57"/>
        <v>196550</v>
      </c>
      <c r="R50" s="15">
        <f t="shared" si="66"/>
        <v>212125</v>
      </c>
      <c r="T50" s="12">
        <f t="shared" si="7"/>
        <v>196550</v>
      </c>
    </row>
    <row r="51" spans="2:20" ht="25.5">
      <c r="B51" s="8">
        <v>5</v>
      </c>
      <c r="C51" s="13" t="s">
        <v>32</v>
      </c>
      <c r="D51" s="8">
        <v>1</v>
      </c>
      <c r="E51" s="12">
        <v>184800</v>
      </c>
      <c r="F51" s="12">
        <v>290000</v>
      </c>
      <c r="G51" s="12"/>
      <c r="I51" s="15">
        <f t="shared" ref="I51" si="67">+MIN(E51:G51)</f>
        <v>184800</v>
      </c>
      <c r="J51" s="15">
        <f t="shared" ref="J51" si="68">+ROUND(AVERAGE(E51:G51),0)</f>
        <v>237400</v>
      </c>
      <c r="K51" s="15">
        <f t="shared" ref="K51" si="69">+ROUND(AVERAGE(I51:J51),0)</f>
        <v>211100</v>
      </c>
      <c r="M51" s="12">
        <f t="shared" si="3"/>
        <v>211100</v>
      </c>
      <c r="N51" s="12"/>
      <c r="P51" s="15">
        <v>237400</v>
      </c>
      <c r="Q51" s="15">
        <f t="shared" ref="Q51" si="70">+ROUND(AVERAGE(M51:N51),0)</f>
        <v>211100</v>
      </c>
      <c r="R51" s="15">
        <f t="shared" ref="R51" si="71">+ROUND(AVERAGE(P51:Q51),0)</f>
        <v>224250</v>
      </c>
      <c r="T51" s="12">
        <f t="shared" si="7"/>
        <v>211100</v>
      </c>
    </row>
    <row r="52" spans="2:20">
      <c r="B52" s="78" t="s">
        <v>45</v>
      </c>
      <c r="C52" s="79"/>
      <c r="D52" s="80"/>
      <c r="E52" s="16">
        <f>SUM(E9:E51)</f>
        <v>6085200</v>
      </c>
      <c r="F52" s="16">
        <f>SUM(F9:F51)</f>
        <v>9250000</v>
      </c>
      <c r="G52" s="16">
        <f>SUM(G9:G51)</f>
        <v>0</v>
      </c>
      <c r="H52" s="17"/>
      <c r="I52" s="17"/>
      <c r="J52" s="17"/>
      <c r="K52" s="17"/>
      <c r="L52" s="17"/>
      <c r="M52" s="16">
        <f>SUM(M9:M51)</f>
        <v>6810250</v>
      </c>
      <c r="N52" s="16">
        <f>SUM(N9:N51)</f>
        <v>7700187.8133572182</v>
      </c>
      <c r="O52" s="17"/>
      <c r="P52" s="17"/>
      <c r="Q52" s="17"/>
      <c r="R52" s="17"/>
      <c r="S52" s="17"/>
      <c r="T52" s="16">
        <f>SUM(T9:T51)</f>
        <v>8148657</v>
      </c>
    </row>
    <row r="53" spans="2:20">
      <c r="E53" s="12"/>
    </row>
    <row r="54" spans="2:20" ht="54" customHeight="1">
      <c r="B54" s="14" t="s">
        <v>46</v>
      </c>
      <c r="C54" s="81" t="s">
        <v>47</v>
      </c>
      <c r="D54" s="81"/>
      <c r="E54" s="12"/>
    </row>
  </sheetData>
  <sheetProtection algorithmName="SHA-512" hashValue="u7LTvF66rYgwyig8CDVrEMxDyhLf962RmBCD9Go0yw2OikGBgimm0g/guKFTOJA9tsjmZSJdu/5P8SKnKZdwdA==" saltValue="lEVeGvQChan9/wHdlI0AQQ==" spinCount="100000" sheet="1" formatCells="0" formatColumns="0" formatRows="0" insertColumns="0" insertRows="0" insertHyperlinks="0" deleteColumns="0" deleteRows="0" sort="0" autoFilter="0" pivotTables="0"/>
  <mergeCells count="19">
    <mergeCell ref="B44:D44"/>
    <mergeCell ref="B46:D46"/>
    <mergeCell ref="B52:D52"/>
    <mergeCell ref="C54:D54"/>
    <mergeCell ref="B29:D29"/>
    <mergeCell ref="B32:D32"/>
    <mergeCell ref="B35:D35"/>
    <mergeCell ref="B37:D37"/>
    <mergeCell ref="B40:D40"/>
    <mergeCell ref="B8:D8"/>
    <mergeCell ref="B12:D12"/>
    <mergeCell ref="B19:D19"/>
    <mergeCell ref="B23:D23"/>
    <mergeCell ref="B26:D26"/>
    <mergeCell ref="B1:N1"/>
    <mergeCell ref="B2:C2"/>
    <mergeCell ref="D2:N2"/>
    <mergeCell ref="B5:D5"/>
    <mergeCell ref="B6:D6"/>
  </mergeCells>
  <pageMargins left="0.7" right="0.7" top="0.75" bottom="0.75" header="0.3" footer="0.3"/>
  <pageSetup scale="87" orientation="portrait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BX35"/>
  <sheetViews>
    <sheetView topLeftCell="B1" zoomScaleNormal="100" workbookViewId="0">
      <selection activeCell="B2" sqref="B2:C2"/>
    </sheetView>
  </sheetViews>
  <sheetFormatPr baseColWidth="10" defaultColWidth="11.42578125" defaultRowHeight="12.75"/>
  <cols>
    <col min="1" max="1" width="11.42578125" style="29"/>
    <col min="2" max="2" width="6.28515625" style="29" customWidth="1"/>
    <col min="3" max="3" width="65" style="29" customWidth="1"/>
    <col min="4" max="5" width="16.7109375" style="29" customWidth="1"/>
    <col min="6" max="7" width="16.7109375" style="29" hidden="1" customWidth="1"/>
    <col min="8" max="8" width="18" style="29" customWidth="1"/>
    <col min="9" max="9" width="16.7109375" style="29" customWidth="1"/>
    <col min="10" max="11" width="17.42578125" style="29" customWidth="1"/>
    <col min="12" max="13" width="17.42578125" style="29" hidden="1" customWidth="1"/>
    <col min="14" max="15" width="17.42578125" style="29" customWidth="1"/>
    <col min="16" max="17" width="15" style="29" customWidth="1"/>
    <col min="18" max="19" width="15" style="29" hidden="1" customWidth="1"/>
    <col min="20" max="21" width="15" style="29" customWidth="1"/>
    <col min="22" max="23" width="17.42578125" style="29" customWidth="1"/>
    <col min="24" max="25" width="17.42578125" style="29" hidden="1" customWidth="1"/>
    <col min="26" max="27" width="17.42578125" style="29" customWidth="1"/>
    <col min="28" max="29" width="18" style="29" customWidth="1"/>
    <col min="30" max="31" width="18" style="29" hidden="1" customWidth="1"/>
    <col min="32" max="33" width="18" style="29" customWidth="1"/>
    <col min="34" max="35" width="16" style="29" customWidth="1"/>
    <col min="36" max="37" width="16" style="29" hidden="1" customWidth="1"/>
    <col min="38" max="41" width="16" style="29" customWidth="1"/>
    <col min="42" max="43" width="16" style="29" hidden="1" customWidth="1"/>
    <col min="44" max="45" width="16" style="29" customWidth="1"/>
    <col min="46" max="46" width="15.42578125" style="29" customWidth="1"/>
    <col min="47" max="47" width="19.85546875" style="29" customWidth="1"/>
    <col min="48" max="48" width="18" style="29" hidden="1" customWidth="1"/>
    <col min="49" max="49" width="19.42578125" style="29" hidden="1" customWidth="1"/>
    <col min="50" max="51" width="19.42578125" style="29" customWidth="1"/>
    <col min="52" max="52" width="15.42578125" style="29" customWidth="1"/>
    <col min="53" max="53" width="19.85546875" style="29" customWidth="1"/>
    <col min="54" max="54" width="18" style="29" hidden="1" customWidth="1"/>
    <col min="55" max="55" width="19.42578125" style="29" hidden="1" customWidth="1"/>
    <col min="56" max="57" width="19.42578125" style="29" customWidth="1"/>
    <col min="58" max="58" width="15.42578125" style="29" customWidth="1"/>
    <col min="59" max="59" width="19.85546875" style="29" customWidth="1"/>
    <col min="60" max="60" width="18" style="29" hidden="1" customWidth="1"/>
    <col min="61" max="61" width="19.42578125" style="29" hidden="1" customWidth="1"/>
    <col min="62" max="63" width="19.42578125" style="29" customWidth="1"/>
    <col min="64" max="64" width="15.42578125" style="29" customWidth="1"/>
    <col min="65" max="65" width="19.85546875" style="29" customWidth="1"/>
    <col min="66" max="66" width="18" style="29" hidden="1" customWidth="1"/>
    <col min="67" max="67" width="19.42578125" style="29" hidden="1" customWidth="1"/>
    <col min="68" max="69" width="19.42578125" style="29" customWidth="1"/>
    <col min="70" max="70" width="15.42578125" style="29" customWidth="1"/>
    <col min="71" max="71" width="19.85546875" style="29" customWidth="1"/>
    <col min="72" max="72" width="18" style="29" hidden="1" customWidth="1"/>
    <col min="73" max="73" width="19.42578125" style="29" hidden="1" customWidth="1"/>
    <col min="74" max="75" width="19.42578125" style="29" customWidth="1"/>
    <col min="76" max="16384" width="11.42578125" style="29"/>
  </cols>
  <sheetData>
    <row r="2" spans="2:76" s="7" customFormat="1" ht="27.75" customHeight="1">
      <c r="B2" s="82" t="s">
        <v>1</v>
      </c>
      <c r="C2" s="82"/>
      <c r="D2" s="19"/>
      <c r="E2" s="19"/>
      <c r="F2" s="19"/>
      <c r="G2" s="19"/>
      <c r="H2" s="19"/>
      <c r="I2" s="19"/>
    </row>
    <row r="3" spans="2:76" s="7" customFormat="1" ht="48.75" customHeight="1">
      <c r="B3" s="83" t="s">
        <v>48</v>
      </c>
      <c r="C3" s="71"/>
      <c r="D3" s="2" t="s">
        <v>3</v>
      </c>
      <c r="E3" s="2" t="s">
        <v>4</v>
      </c>
      <c r="F3" s="2" t="s">
        <v>5</v>
      </c>
      <c r="G3" s="5" t="s">
        <v>9</v>
      </c>
      <c r="H3" s="5" t="s">
        <v>10</v>
      </c>
      <c r="I3" s="6" t="s">
        <v>11</v>
      </c>
      <c r="J3" s="2" t="s">
        <v>3</v>
      </c>
      <c r="K3" s="2" t="s">
        <v>4</v>
      </c>
      <c r="L3" s="2" t="s">
        <v>5</v>
      </c>
      <c r="M3" s="5" t="s">
        <v>9</v>
      </c>
      <c r="N3" s="5" t="s">
        <v>10</v>
      </c>
      <c r="O3" s="6" t="s">
        <v>11</v>
      </c>
      <c r="P3" s="2" t="s">
        <v>3</v>
      </c>
      <c r="Q3" s="2" t="s">
        <v>4</v>
      </c>
      <c r="R3" s="2" t="s">
        <v>5</v>
      </c>
      <c r="S3" s="5" t="s">
        <v>9</v>
      </c>
      <c r="T3" s="5" t="s">
        <v>10</v>
      </c>
      <c r="U3" s="6" t="s">
        <v>11</v>
      </c>
      <c r="V3" s="2" t="s">
        <v>3</v>
      </c>
      <c r="W3" s="2" t="s">
        <v>4</v>
      </c>
      <c r="X3" s="2" t="s">
        <v>5</v>
      </c>
      <c r="Y3" s="5" t="s">
        <v>9</v>
      </c>
      <c r="Z3" s="5" t="s">
        <v>10</v>
      </c>
      <c r="AA3" s="6" t="s">
        <v>11</v>
      </c>
      <c r="AB3" s="2" t="s">
        <v>3</v>
      </c>
      <c r="AC3" s="2" t="s">
        <v>4</v>
      </c>
      <c r="AD3" s="2" t="s">
        <v>5</v>
      </c>
      <c r="AE3" s="5" t="s">
        <v>9</v>
      </c>
      <c r="AF3" s="5" t="s">
        <v>10</v>
      </c>
      <c r="AG3" s="6" t="s">
        <v>11</v>
      </c>
      <c r="AH3" s="2" t="s">
        <v>3</v>
      </c>
      <c r="AI3" s="2" t="s">
        <v>4</v>
      </c>
      <c r="AJ3" s="2" t="s">
        <v>5</v>
      </c>
      <c r="AK3" s="5" t="s">
        <v>9</v>
      </c>
      <c r="AL3" s="5" t="s">
        <v>10</v>
      </c>
      <c r="AM3" s="6" t="s">
        <v>11</v>
      </c>
      <c r="AN3" s="2" t="s">
        <v>3</v>
      </c>
      <c r="AO3" s="2" t="s">
        <v>4</v>
      </c>
      <c r="AP3" s="2" t="s">
        <v>5</v>
      </c>
      <c r="AQ3" s="5" t="s">
        <v>9</v>
      </c>
      <c r="AR3" s="5" t="s">
        <v>10</v>
      </c>
      <c r="AS3" s="6" t="s">
        <v>11</v>
      </c>
      <c r="AT3" s="2" t="s">
        <v>3</v>
      </c>
      <c r="AU3" s="2" t="s">
        <v>4</v>
      </c>
      <c r="AV3" s="2" t="s">
        <v>5</v>
      </c>
      <c r="AW3" s="5" t="s">
        <v>9</v>
      </c>
      <c r="AX3" s="5" t="s">
        <v>10</v>
      </c>
      <c r="AY3" s="6" t="s">
        <v>11</v>
      </c>
      <c r="AZ3" s="2" t="s">
        <v>3</v>
      </c>
      <c r="BA3" s="2" t="s">
        <v>4</v>
      </c>
      <c r="BB3" s="2" t="s">
        <v>5</v>
      </c>
      <c r="BC3" s="5" t="s">
        <v>9</v>
      </c>
      <c r="BD3" s="5" t="s">
        <v>10</v>
      </c>
      <c r="BE3" s="6" t="s">
        <v>11</v>
      </c>
      <c r="BF3" s="2" t="s">
        <v>3</v>
      </c>
      <c r="BG3" s="2" t="s">
        <v>4</v>
      </c>
      <c r="BH3" s="2" t="s">
        <v>5</v>
      </c>
      <c r="BI3" s="5" t="s">
        <v>9</v>
      </c>
      <c r="BJ3" s="5" t="s">
        <v>10</v>
      </c>
      <c r="BK3" s="6" t="s">
        <v>11</v>
      </c>
      <c r="BL3" s="2" t="s">
        <v>3</v>
      </c>
      <c r="BM3" s="2" t="s">
        <v>4</v>
      </c>
      <c r="BN3" s="2" t="s">
        <v>5</v>
      </c>
      <c r="BO3" s="5" t="s">
        <v>9</v>
      </c>
      <c r="BP3" s="5" t="s">
        <v>10</v>
      </c>
      <c r="BQ3" s="6" t="s">
        <v>11</v>
      </c>
      <c r="BR3" s="2" t="s">
        <v>3</v>
      </c>
      <c r="BS3" s="2" t="s">
        <v>4</v>
      </c>
      <c r="BT3" s="2" t="s">
        <v>5</v>
      </c>
      <c r="BU3" s="5" t="s">
        <v>9</v>
      </c>
      <c r="BV3" s="5" t="s">
        <v>10</v>
      </c>
      <c r="BW3" s="6" t="s">
        <v>11</v>
      </c>
    </row>
    <row r="4" spans="2:76" s="23" customFormat="1" ht="66">
      <c r="B4" s="9" t="s">
        <v>12</v>
      </c>
      <c r="C4" s="20" t="s">
        <v>13</v>
      </c>
      <c r="D4" s="21" t="s">
        <v>49</v>
      </c>
      <c r="E4" s="21" t="s">
        <v>49</v>
      </c>
      <c r="F4" s="21" t="s">
        <v>49</v>
      </c>
      <c r="G4" s="21" t="s">
        <v>49</v>
      </c>
      <c r="H4" s="21" t="s">
        <v>49</v>
      </c>
      <c r="I4" s="21" t="s">
        <v>49</v>
      </c>
      <c r="J4" s="22" t="s">
        <v>50</v>
      </c>
      <c r="K4" s="22" t="s">
        <v>50</v>
      </c>
      <c r="L4" s="22" t="s">
        <v>50</v>
      </c>
      <c r="M4" s="22" t="s">
        <v>50</v>
      </c>
      <c r="N4" s="21" t="s">
        <v>50</v>
      </c>
      <c r="O4" s="22" t="s">
        <v>50</v>
      </c>
      <c r="P4" s="22" t="s">
        <v>51</v>
      </c>
      <c r="Q4" s="22" t="s">
        <v>51</v>
      </c>
      <c r="R4" s="22" t="s">
        <v>51</v>
      </c>
      <c r="S4" s="22" t="s">
        <v>51</v>
      </c>
      <c r="T4" s="21" t="s">
        <v>51</v>
      </c>
      <c r="U4" s="22" t="s">
        <v>51</v>
      </c>
      <c r="V4" s="10" t="s">
        <v>52</v>
      </c>
      <c r="W4" s="10" t="s">
        <v>52</v>
      </c>
      <c r="X4" s="10" t="s">
        <v>52</v>
      </c>
      <c r="Y4" s="10" t="s">
        <v>52</v>
      </c>
      <c r="Z4" s="21" t="s">
        <v>52</v>
      </c>
      <c r="AA4" s="10" t="s">
        <v>52</v>
      </c>
      <c r="AB4" s="10" t="s">
        <v>53</v>
      </c>
      <c r="AC4" s="10" t="s">
        <v>53</v>
      </c>
      <c r="AD4" s="10" t="s">
        <v>53</v>
      </c>
      <c r="AE4" s="10" t="s">
        <v>53</v>
      </c>
      <c r="AF4" s="21" t="s">
        <v>53</v>
      </c>
      <c r="AG4" s="10" t="s">
        <v>53</v>
      </c>
      <c r="AH4" s="10" t="s">
        <v>54</v>
      </c>
      <c r="AI4" s="10" t="s">
        <v>54</v>
      </c>
      <c r="AJ4" s="10" t="s">
        <v>54</v>
      </c>
      <c r="AK4" s="10" t="s">
        <v>54</v>
      </c>
      <c r="AL4" s="21" t="s">
        <v>54</v>
      </c>
      <c r="AM4" s="10" t="s">
        <v>54</v>
      </c>
      <c r="AN4" s="10" t="s">
        <v>55</v>
      </c>
      <c r="AO4" s="10" t="s">
        <v>55</v>
      </c>
      <c r="AP4" s="10" t="s">
        <v>55</v>
      </c>
      <c r="AQ4" s="10" t="s">
        <v>55</v>
      </c>
      <c r="AR4" s="21" t="s">
        <v>55</v>
      </c>
      <c r="AS4" s="10" t="s">
        <v>55</v>
      </c>
      <c r="AT4" s="10" t="s">
        <v>56</v>
      </c>
      <c r="AU4" s="10" t="s">
        <v>56</v>
      </c>
      <c r="AV4" s="10" t="s">
        <v>56</v>
      </c>
      <c r="AW4" s="10" t="s">
        <v>56</v>
      </c>
      <c r="AX4" s="21" t="s">
        <v>56</v>
      </c>
      <c r="AY4" s="10" t="s">
        <v>56</v>
      </c>
      <c r="AZ4" s="10" t="s">
        <v>57</v>
      </c>
      <c r="BA4" s="10" t="s">
        <v>57</v>
      </c>
      <c r="BB4" s="10" t="s">
        <v>57</v>
      </c>
      <c r="BC4" s="10" t="s">
        <v>57</v>
      </c>
      <c r="BD4" s="10" t="s">
        <v>57</v>
      </c>
      <c r="BE4" s="10" t="s">
        <v>57</v>
      </c>
      <c r="BF4" s="10" t="s">
        <v>58</v>
      </c>
      <c r="BG4" s="10" t="s">
        <v>58</v>
      </c>
      <c r="BH4" s="10" t="s">
        <v>58</v>
      </c>
      <c r="BI4" s="10" t="s">
        <v>58</v>
      </c>
      <c r="BJ4" s="10" t="s">
        <v>58</v>
      </c>
      <c r="BK4" s="10" t="s">
        <v>58</v>
      </c>
      <c r="BL4" s="10" t="s">
        <v>59</v>
      </c>
      <c r="BM4" s="10" t="s">
        <v>59</v>
      </c>
      <c r="BN4" s="10" t="s">
        <v>59</v>
      </c>
      <c r="BO4" s="10" t="s">
        <v>59</v>
      </c>
      <c r="BP4" s="10" t="s">
        <v>59</v>
      </c>
      <c r="BQ4" s="10" t="s">
        <v>59</v>
      </c>
      <c r="BR4" s="10" t="s">
        <v>60</v>
      </c>
      <c r="BS4" s="10" t="s">
        <v>60</v>
      </c>
      <c r="BT4" s="10" t="s">
        <v>60</v>
      </c>
      <c r="BU4" s="10" t="s">
        <v>60</v>
      </c>
      <c r="BV4" s="10" t="s">
        <v>60</v>
      </c>
      <c r="BW4" s="10" t="s">
        <v>60</v>
      </c>
      <c r="BX4" s="7"/>
    </row>
    <row r="5" spans="2:76" s="27" customFormat="1" ht="21.75" customHeight="1">
      <c r="B5" s="24">
        <v>1</v>
      </c>
      <c r="C5" s="25" t="s">
        <v>61</v>
      </c>
      <c r="D5" s="26">
        <v>130100</v>
      </c>
      <c r="E5" s="26">
        <v>243283</v>
      </c>
      <c r="F5" s="26"/>
      <c r="G5" s="26">
        <f>+ROUND(AVERAGE(AVERAGE(D5:F5),MIN(D5:F5)),0)</f>
        <v>158396</v>
      </c>
      <c r="H5" s="26">
        <v>241660.13311557175</v>
      </c>
      <c r="I5" s="26">
        <f>+ROUND(AVERAGE(G5:H5),0)</f>
        <v>200028</v>
      </c>
      <c r="J5" s="26">
        <v>110300</v>
      </c>
      <c r="K5" s="26">
        <v>178645</v>
      </c>
      <c r="L5" s="26"/>
      <c r="M5" s="26">
        <f>+ROUND(AVERAGE(AVERAGE(J5:L5),MIN(J5:L5)),0)</f>
        <v>127386</v>
      </c>
      <c r="N5" s="26">
        <v>163294.10561438632</v>
      </c>
      <c r="O5" s="26">
        <f>+ROUND(AVERAGE(M5:N5),0)</f>
        <v>145340</v>
      </c>
      <c r="P5" s="26">
        <v>115800</v>
      </c>
      <c r="Q5" s="26">
        <v>198846</v>
      </c>
      <c r="R5" s="26"/>
      <c r="S5" s="26">
        <f>+ROUND(AVERAGE(AVERAGE(P5:R5),MIN(P5:R5)),0)</f>
        <v>136562</v>
      </c>
      <c r="T5" s="26">
        <v>200521.12350947439</v>
      </c>
      <c r="U5" s="26">
        <f>+ROUND(AVERAGE(S5:T5),0)</f>
        <v>168542</v>
      </c>
      <c r="V5" s="26">
        <v>126800</v>
      </c>
      <c r="W5" s="26">
        <v>242151</v>
      </c>
      <c r="X5" s="26"/>
      <c r="Y5" s="26">
        <f>+ROUND(AVERAGE(AVERAGE(V5:X5),MIN(V5:X5)),0)</f>
        <v>155638</v>
      </c>
      <c r="Z5" s="26">
        <v>255036.62090160337</v>
      </c>
      <c r="AA5" s="26">
        <f>+ROUND(AVERAGE(Y5:Z5),0)</f>
        <v>205337</v>
      </c>
      <c r="AB5" s="26">
        <v>143300</v>
      </c>
      <c r="AC5" s="26">
        <v>323702</v>
      </c>
      <c r="AD5" s="26"/>
      <c r="AE5" s="26">
        <f>+ROUND(AVERAGE(AVERAGE(AB5:AD5),MIN(AB5:AD5)),0)</f>
        <v>188401</v>
      </c>
      <c r="AF5" s="26">
        <v>282546.75615966844</v>
      </c>
      <c r="AG5" s="26">
        <f>+ROUND(AVERAGE(AE5:AF5),0)</f>
        <v>235474</v>
      </c>
      <c r="AH5" s="26">
        <v>152100</v>
      </c>
      <c r="AI5" s="26">
        <v>360796</v>
      </c>
      <c r="AJ5" s="26"/>
      <c r="AK5" s="26">
        <f>+ROUND(AVERAGE(AVERAGE(AH5:AJ5),MIN(AH5:AJ5)),0)</f>
        <v>204274</v>
      </c>
      <c r="AL5" s="26">
        <v>307659.21907872782</v>
      </c>
      <c r="AM5" s="26">
        <f>+ROUND(AVERAGE(AK5:AL5),0)</f>
        <v>255967</v>
      </c>
      <c r="AN5" s="26">
        <v>126800</v>
      </c>
      <c r="AO5" s="26">
        <v>336968</v>
      </c>
      <c r="AP5" s="26"/>
      <c r="AQ5" s="26">
        <f>+ROUND(AVERAGE(AVERAGE(AN5:AP5),MIN(AN5:AP5)),0)</f>
        <v>179342</v>
      </c>
      <c r="AR5" s="26">
        <v>318259.45468275296</v>
      </c>
      <c r="AS5" s="26">
        <f>+ROUND(AVERAGE(AQ5:AR5),0)</f>
        <v>248801</v>
      </c>
      <c r="AT5" s="26">
        <v>137800</v>
      </c>
      <c r="AU5" s="26">
        <v>336023</v>
      </c>
      <c r="AV5" s="26"/>
      <c r="AW5" s="26">
        <f>+ROUND(AVERAGE(AVERAGE(AT5:AV5),MIN(AT5:AV5)),0)</f>
        <v>187356</v>
      </c>
      <c r="AX5" s="26">
        <v>321792.86655076127</v>
      </c>
      <c r="AY5" s="26">
        <f>+ROUND(AVERAGE(AW5:AX5),0)</f>
        <v>254574</v>
      </c>
      <c r="AZ5" s="26">
        <v>143300</v>
      </c>
      <c r="BA5" s="26">
        <v>389431</v>
      </c>
      <c r="BB5" s="26"/>
      <c r="BC5" s="26">
        <f>+ROUND(AVERAGE(AVERAGE(AZ5:BB5),MIN(AZ5:BB5)),0)</f>
        <v>204833</v>
      </c>
      <c r="BD5" s="26">
        <v>327597.75747677503</v>
      </c>
      <c r="BE5" s="26">
        <f>+ROUND(AVERAGE(BC5:BD5),0)</f>
        <v>266215</v>
      </c>
      <c r="BF5" s="26">
        <v>148800</v>
      </c>
      <c r="BG5" s="26">
        <v>389431</v>
      </c>
      <c r="BH5" s="26"/>
      <c r="BI5" s="26">
        <f>+ROUND(AVERAGE(AVERAGE(BF5:BH5),MIN(BF5:BH5)),0)</f>
        <v>208958</v>
      </c>
      <c r="BJ5" s="26">
        <v>260462.93198461621</v>
      </c>
      <c r="BK5" s="26">
        <f>+ROUND(AVERAGE(BI5:BJ5),0)</f>
        <v>234710</v>
      </c>
      <c r="BL5" s="26">
        <v>170900</v>
      </c>
      <c r="BM5" s="26">
        <v>389431</v>
      </c>
      <c r="BN5" s="26"/>
      <c r="BO5" s="26">
        <f>+ROUND(AVERAGE(AVERAGE(BL5:BN5),MIN(BL5:BN5)),0)</f>
        <v>225533</v>
      </c>
      <c r="BP5" s="26"/>
      <c r="BQ5" s="26">
        <f>+ROUND(AVERAGE(BO5:BP5),0)</f>
        <v>225533</v>
      </c>
      <c r="BR5" s="26">
        <v>165400</v>
      </c>
      <c r="BS5" s="26">
        <v>389431</v>
      </c>
      <c r="BT5" s="26"/>
      <c r="BU5" s="26">
        <f>+ROUND(AVERAGE(AVERAGE(BR5:BT5),MIN(BR5:BT5)),0)</f>
        <v>221408</v>
      </c>
      <c r="BV5" s="26"/>
      <c r="BW5" s="26">
        <f>+ROUND(AVERAGE(BU5:BV5),0)</f>
        <v>221408</v>
      </c>
    </row>
    <row r="6" spans="2:76" s="27" customFormat="1">
      <c r="B6" s="24">
        <v>2</v>
      </c>
      <c r="C6" s="25" t="s">
        <v>62</v>
      </c>
      <c r="D6" s="26">
        <v>99500</v>
      </c>
      <c r="E6" s="26">
        <v>946779</v>
      </c>
      <c r="F6" s="26"/>
      <c r="G6" s="26">
        <f t="shared" ref="G6:G23" si="0">+ROUND(AVERAGE(AVERAGE(D6:F6),MIN(D6:F6)),0)</f>
        <v>311320</v>
      </c>
      <c r="H6" s="26">
        <v>333528.8416837891</v>
      </c>
      <c r="I6" s="26">
        <f t="shared" ref="I6:I23" si="1">+ROUND(AVERAGE(G6:H6),0)</f>
        <v>322424</v>
      </c>
      <c r="J6" s="26">
        <v>84300</v>
      </c>
      <c r="K6" s="26">
        <v>188399</v>
      </c>
      <c r="L6" s="26"/>
      <c r="M6" s="26">
        <f t="shared" ref="M6:M31" si="2">+ROUND(AVERAGE(AVERAGE(J6:L6),MIN(J6:L6)),0)</f>
        <v>110325</v>
      </c>
      <c r="N6" s="26">
        <v>165817.97123439229</v>
      </c>
      <c r="O6" s="26">
        <f t="shared" ref="O6:O31" si="3">+ROUND(AVERAGE(M6:N6),0)</f>
        <v>138071</v>
      </c>
      <c r="P6" s="26">
        <v>88500</v>
      </c>
      <c r="Q6" s="26">
        <v>207554</v>
      </c>
      <c r="R6" s="26"/>
      <c r="S6" s="26">
        <f t="shared" ref="S6:S7" si="4">+ROUND(AVERAGE(AVERAGE(P6:R6),MIN(P6:R6)),0)</f>
        <v>118264</v>
      </c>
      <c r="T6" s="26">
        <v>192697.14008745589</v>
      </c>
      <c r="U6" s="26">
        <f t="shared" ref="U6:U7" si="5">+ROUND(AVERAGE(S6:T6),0)</f>
        <v>155481</v>
      </c>
      <c r="V6" s="26">
        <v>97000</v>
      </c>
      <c r="W6" s="26">
        <v>250208</v>
      </c>
      <c r="X6" s="26"/>
      <c r="Y6" s="26">
        <f t="shared" ref="Y6:Y7" si="6">+ROUND(AVERAGE(AVERAGE(V6:X6),MIN(V6:X6)),0)</f>
        <v>135302</v>
      </c>
      <c r="Z6" s="26">
        <v>232574.21688355022</v>
      </c>
      <c r="AA6" s="26">
        <f t="shared" ref="AA6:AA7" si="7">+ROUND(AVERAGE(Y6:Z6),0)</f>
        <v>183938</v>
      </c>
      <c r="AB6" s="26">
        <v>109600</v>
      </c>
      <c r="AC6" s="26">
        <v>265679</v>
      </c>
      <c r="AD6" s="26"/>
      <c r="AE6" s="26">
        <f t="shared" ref="AE6:AE23" si="8">+ROUND(AVERAGE(AVERAGE(AB6:AD6),MIN(AB6:AD6)),0)</f>
        <v>148620</v>
      </c>
      <c r="AF6" s="26">
        <v>267151.17587763199</v>
      </c>
      <c r="AG6" s="26">
        <f t="shared" ref="AG6:AG23" si="9">+ROUND(AVERAGE(AE6:AF6),0)</f>
        <v>207886</v>
      </c>
      <c r="AH6" s="26">
        <v>116300</v>
      </c>
      <c r="AI6" s="26">
        <v>294077</v>
      </c>
      <c r="AJ6" s="26"/>
      <c r="AK6" s="26">
        <f t="shared" ref="AK6:AK7" si="10">+ROUND(AVERAGE(AVERAGE(AH6:AJ6),MIN(AH6:AJ6)),0)</f>
        <v>160744</v>
      </c>
      <c r="AL6" s="26">
        <v>291506.4791106896</v>
      </c>
      <c r="AM6" s="26">
        <f t="shared" ref="AM6:AM7" si="11">+ROUND(AVERAGE(AK6:AL6),0)</f>
        <v>226125</v>
      </c>
      <c r="AN6" s="26">
        <v>97000</v>
      </c>
      <c r="AO6" s="26">
        <v>354234</v>
      </c>
      <c r="AP6" s="26"/>
      <c r="AQ6" s="26">
        <f t="shared" ref="AQ6:AQ23" si="12">+ROUND(AVERAGE(AVERAGE(AN6:AP6),MIN(AN6:AP6)),0)</f>
        <v>161309</v>
      </c>
      <c r="AR6" s="26">
        <v>275984.70554765291</v>
      </c>
      <c r="AS6" s="26">
        <f t="shared" ref="AS6:AS23" si="13">+ROUND(AVERAGE(AQ6:AR6),0)</f>
        <v>218647</v>
      </c>
      <c r="AT6" s="26">
        <v>105400</v>
      </c>
      <c r="AU6" s="26">
        <v>353333</v>
      </c>
      <c r="AV6" s="26"/>
      <c r="AW6" s="26">
        <f t="shared" ref="AW6:AW21" si="14">+ROUND(AVERAGE(AVERAGE(AT6:AV6),MIN(AT6:AV6)),0)</f>
        <v>167383</v>
      </c>
      <c r="AX6" s="26">
        <v>297942.33644170489</v>
      </c>
      <c r="AY6" s="26">
        <f t="shared" ref="AY6:AY21" si="15">+ROUND(AVERAGE(AW6:AX6),0)</f>
        <v>232663</v>
      </c>
      <c r="AZ6" s="26">
        <v>109600</v>
      </c>
      <c r="BA6" s="26">
        <v>315577</v>
      </c>
      <c r="BB6" s="26"/>
      <c r="BC6" s="26">
        <f t="shared" ref="BC6:BC23" si="16">+ROUND(AVERAGE(AVERAGE(AZ6:BB6),MIN(AZ6:BB6)),0)</f>
        <v>161094</v>
      </c>
      <c r="BD6" s="26">
        <v>458586.38315508497</v>
      </c>
      <c r="BE6" s="26">
        <f t="shared" ref="BE6:BE23" si="17">+ROUND(AVERAGE(BC6:BD6),0)</f>
        <v>309840</v>
      </c>
      <c r="BF6" s="26">
        <v>113800</v>
      </c>
      <c r="BG6" s="26">
        <v>315577</v>
      </c>
      <c r="BH6" s="26"/>
      <c r="BI6" s="26">
        <f t="shared" ref="BI6:BI23" si="18">+ROUND(AVERAGE(AVERAGE(BF6:BH6),MIN(BF6:BH6)),0)</f>
        <v>164244</v>
      </c>
      <c r="BJ6" s="26">
        <v>296806.5969127022</v>
      </c>
      <c r="BK6" s="26">
        <f t="shared" ref="BK6:BK23" si="19">+ROUND(AVERAGE(BI6:BJ6),0)</f>
        <v>230525</v>
      </c>
      <c r="BL6" s="26">
        <v>130700</v>
      </c>
      <c r="BM6" s="26">
        <v>315577</v>
      </c>
      <c r="BN6" s="26"/>
      <c r="BO6" s="26">
        <f t="shared" ref="BO6:BO23" si="20">+ROUND(AVERAGE(AVERAGE(BL6:BN6),MIN(BL6:BN6)),0)</f>
        <v>176919</v>
      </c>
      <c r="BP6" s="26"/>
      <c r="BQ6" s="26">
        <f t="shared" ref="BQ6:BQ23" si="21">+ROUND(AVERAGE(BO6:BP6),0)</f>
        <v>176919</v>
      </c>
      <c r="BR6" s="26">
        <v>126500</v>
      </c>
      <c r="BS6" s="26">
        <v>315577</v>
      </c>
      <c r="BT6" s="26"/>
      <c r="BU6" s="26">
        <f t="shared" ref="BU6:BU23" si="22">+ROUND(AVERAGE(AVERAGE(BR6:BT6),MIN(BR6:BT6)),0)</f>
        <v>173769</v>
      </c>
      <c r="BV6" s="26"/>
      <c r="BW6" s="26">
        <f t="shared" ref="BW6:BW23" si="23">+ROUND(AVERAGE(BU6:BV6),0)</f>
        <v>173769</v>
      </c>
    </row>
    <row r="7" spans="2:76" s="27" customFormat="1" ht="51">
      <c r="B7" s="24">
        <v>3</v>
      </c>
      <c r="C7" s="25" t="s">
        <v>63</v>
      </c>
      <c r="D7" s="26">
        <v>688800</v>
      </c>
      <c r="E7" s="26">
        <v>1704612</v>
      </c>
      <c r="F7" s="26"/>
      <c r="G7" s="26">
        <f t="shared" si="0"/>
        <v>942753</v>
      </c>
      <c r="H7" s="26">
        <v>808772.73793091334</v>
      </c>
      <c r="I7" s="26">
        <f t="shared" si="1"/>
        <v>875763</v>
      </c>
      <c r="J7" s="26">
        <v>583700</v>
      </c>
      <c r="K7" s="26">
        <v>877500</v>
      </c>
      <c r="L7" s="26"/>
      <c r="M7" s="26">
        <f t="shared" si="2"/>
        <v>657150</v>
      </c>
      <c r="N7" s="26">
        <v>723466.07997471152</v>
      </c>
      <c r="O7" s="26">
        <f t="shared" si="3"/>
        <v>690308</v>
      </c>
      <c r="P7" s="26">
        <v>612900</v>
      </c>
      <c r="Q7" s="26">
        <v>813132</v>
      </c>
      <c r="R7" s="26"/>
      <c r="S7" s="26">
        <f t="shared" si="4"/>
        <v>662958</v>
      </c>
      <c r="T7" s="26">
        <v>582255.7985353776</v>
      </c>
      <c r="U7" s="26">
        <f t="shared" si="5"/>
        <v>622607</v>
      </c>
      <c r="V7" s="26">
        <v>671200</v>
      </c>
      <c r="W7" s="26">
        <v>958675</v>
      </c>
      <c r="X7" s="26"/>
      <c r="Y7" s="26">
        <f t="shared" si="6"/>
        <v>743069</v>
      </c>
      <c r="Z7" s="26">
        <v>671600.64148358896</v>
      </c>
      <c r="AA7" s="26">
        <f t="shared" si="7"/>
        <v>707335</v>
      </c>
      <c r="AB7" s="26">
        <v>758800</v>
      </c>
      <c r="AC7" s="26">
        <v>1029863</v>
      </c>
      <c r="AD7" s="26"/>
      <c r="AE7" s="26">
        <f t="shared" si="8"/>
        <v>826566</v>
      </c>
      <c r="AF7" s="26">
        <v>614056.50534745271</v>
      </c>
      <c r="AG7" s="26">
        <f t="shared" si="9"/>
        <v>720311</v>
      </c>
      <c r="AH7" s="26">
        <v>805500</v>
      </c>
      <c r="AI7" s="26">
        <v>1138005</v>
      </c>
      <c r="AJ7" s="26"/>
      <c r="AK7" s="26">
        <f t="shared" si="10"/>
        <v>888626</v>
      </c>
      <c r="AL7" s="26">
        <v>886381.60574609693</v>
      </c>
      <c r="AM7" s="26">
        <f t="shared" si="11"/>
        <v>887504</v>
      </c>
      <c r="AN7" s="26">
        <v>671200</v>
      </c>
      <c r="AO7" s="26">
        <v>1412355</v>
      </c>
      <c r="AP7" s="26"/>
      <c r="AQ7" s="26">
        <f t="shared" si="12"/>
        <v>856489</v>
      </c>
      <c r="AR7" s="26">
        <v>709584.81906467874</v>
      </c>
      <c r="AS7" s="26">
        <f t="shared" si="13"/>
        <v>783037</v>
      </c>
      <c r="AT7" s="26">
        <v>729600</v>
      </c>
      <c r="AU7" s="26">
        <v>1408792</v>
      </c>
      <c r="AV7" s="26"/>
      <c r="AW7" s="26">
        <f t="shared" si="14"/>
        <v>899398</v>
      </c>
      <c r="AX7" s="26">
        <v>745676.09743076412</v>
      </c>
      <c r="AY7" s="26">
        <f t="shared" si="15"/>
        <v>822537</v>
      </c>
      <c r="AZ7" s="26">
        <v>758800</v>
      </c>
      <c r="BA7" s="26">
        <v>1223490</v>
      </c>
      <c r="BB7" s="26"/>
      <c r="BC7" s="26">
        <f t="shared" si="16"/>
        <v>874973</v>
      </c>
      <c r="BD7" s="26">
        <v>868462.15984405472</v>
      </c>
      <c r="BE7" s="26">
        <f t="shared" si="17"/>
        <v>871718</v>
      </c>
      <c r="BF7" s="26">
        <v>788000</v>
      </c>
      <c r="BG7" s="26">
        <v>1223490</v>
      </c>
      <c r="BH7" s="26"/>
      <c r="BI7" s="26">
        <f t="shared" si="18"/>
        <v>896873</v>
      </c>
      <c r="BJ7" s="26">
        <v>813568.08260892471</v>
      </c>
      <c r="BK7" s="26">
        <f t="shared" si="19"/>
        <v>855221</v>
      </c>
      <c r="BL7" s="26">
        <v>904700</v>
      </c>
      <c r="BM7" s="26">
        <v>1223490</v>
      </c>
      <c r="BN7" s="26"/>
      <c r="BO7" s="26">
        <f t="shared" si="20"/>
        <v>984398</v>
      </c>
      <c r="BP7" s="26"/>
      <c r="BQ7" s="26">
        <f t="shared" si="21"/>
        <v>984398</v>
      </c>
      <c r="BR7" s="26">
        <v>875500</v>
      </c>
      <c r="BS7" s="26">
        <v>1223490</v>
      </c>
      <c r="BT7" s="26"/>
      <c r="BU7" s="26">
        <f t="shared" si="22"/>
        <v>962498</v>
      </c>
      <c r="BV7" s="26"/>
      <c r="BW7" s="26">
        <f t="shared" si="23"/>
        <v>962498</v>
      </c>
    </row>
    <row r="8" spans="2:76" s="27" customFormat="1" ht="51">
      <c r="B8" s="24">
        <v>4</v>
      </c>
      <c r="C8" s="25" t="s">
        <v>64</v>
      </c>
      <c r="D8" s="26" t="s">
        <v>65</v>
      </c>
      <c r="E8" s="26" t="s">
        <v>65</v>
      </c>
      <c r="F8" s="26" t="s">
        <v>65</v>
      </c>
      <c r="G8" s="26" t="s">
        <v>65</v>
      </c>
      <c r="H8" s="26">
        <v>780757.82954884705</v>
      </c>
      <c r="I8" s="26">
        <v>780757.82954884716</v>
      </c>
      <c r="J8" s="26">
        <v>1011700</v>
      </c>
      <c r="K8" s="26">
        <v>1282500</v>
      </c>
      <c r="L8" s="26"/>
      <c r="M8" s="26">
        <f t="shared" si="2"/>
        <v>1079400</v>
      </c>
      <c r="N8" s="26">
        <v>904174.85836713912</v>
      </c>
      <c r="O8" s="26">
        <f t="shared" si="3"/>
        <v>991787</v>
      </c>
      <c r="P8" s="26" t="s">
        <v>65</v>
      </c>
      <c r="Q8" s="26" t="s">
        <v>65</v>
      </c>
      <c r="R8" s="26" t="s">
        <v>65</v>
      </c>
      <c r="S8" s="26" t="s">
        <v>65</v>
      </c>
      <c r="T8" s="26">
        <v>959573.70872627024</v>
      </c>
      <c r="U8" s="26">
        <v>959573.70872627024</v>
      </c>
      <c r="V8" s="26" t="s">
        <v>65</v>
      </c>
      <c r="W8" s="26" t="s">
        <v>65</v>
      </c>
      <c r="X8" s="26" t="s">
        <v>65</v>
      </c>
      <c r="Y8" s="26" t="s">
        <v>65</v>
      </c>
      <c r="Z8" s="26">
        <v>843097.31036299455</v>
      </c>
      <c r="AA8" s="26">
        <v>843097.31036299455</v>
      </c>
      <c r="AB8" s="26" t="s">
        <v>65</v>
      </c>
      <c r="AC8" s="26" t="s">
        <v>65</v>
      </c>
      <c r="AD8" s="26" t="s">
        <v>65</v>
      </c>
      <c r="AE8" s="26" t="s">
        <v>65</v>
      </c>
      <c r="AF8" s="26">
        <v>1142301.5796147024</v>
      </c>
      <c r="AG8" s="26" t="s">
        <v>65</v>
      </c>
      <c r="AH8" s="26" t="s">
        <v>65</v>
      </c>
      <c r="AI8" s="26" t="s">
        <v>65</v>
      </c>
      <c r="AJ8" s="26" t="s">
        <v>65</v>
      </c>
      <c r="AK8" s="26" t="s">
        <v>65</v>
      </c>
      <c r="AL8" s="26">
        <v>1335882.0726691603</v>
      </c>
      <c r="AM8" s="26" t="s">
        <v>65</v>
      </c>
      <c r="AN8" s="26" t="s">
        <v>65</v>
      </c>
      <c r="AO8" s="26" t="s">
        <v>65</v>
      </c>
      <c r="AP8" s="26" t="s">
        <v>65</v>
      </c>
      <c r="AQ8" s="26" t="s">
        <v>65</v>
      </c>
      <c r="AR8" s="26">
        <v>940770.90985722584</v>
      </c>
      <c r="AS8" s="26" t="s">
        <v>65</v>
      </c>
      <c r="AT8" s="26" t="s">
        <v>65</v>
      </c>
      <c r="AU8" s="26" t="s">
        <v>65</v>
      </c>
      <c r="AV8" s="26" t="s">
        <v>65</v>
      </c>
      <c r="AW8" s="26" t="s">
        <v>65</v>
      </c>
      <c r="AX8" s="26">
        <v>1100026.8304796023</v>
      </c>
      <c r="AY8" s="26" t="s">
        <v>65</v>
      </c>
      <c r="AZ8" s="26" t="s">
        <v>65</v>
      </c>
      <c r="BA8" s="26" t="s">
        <v>65</v>
      </c>
      <c r="BB8" s="26" t="s">
        <v>65</v>
      </c>
      <c r="BC8" s="26" t="s">
        <v>65</v>
      </c>
      <c r="BD8" s="26">
        <v>824294.51149395015</v>
      </c>
      <c r="BE8" s="26" t="s">
        <v>65</v>
      </c>
      <c r="BF8" s="26" t="s">
        <v>65</v>
      </c>
      <c r="BG8" s="26" t="s">
        <v>65</v>
      </c>
      <c r="BH8" s="26" t="s">
        <v>65</v>
      </c>
      <c r="BI8" s="26" t="s">
        <v>65</v>
      </c>
      <c r="BJ8" s="26">
        <v>1222181.9264878915</v>
      </c>
      <c r="BK8" s="26" t="s">
        <v>65</v>
      </c>
      <c r="BL8" s="26" t="s">
        <v>65</v>
      </c>
      <c r="BM8" s="26" t="s">
        <v>65</v>
      </c>
      <c r="BN8" s="26" t="s">
        <v>65</v>
      </c>
      <c r="BO8" s="26" t="s">
        <v>65</v>
      </c>
      <c r="BP8" s="26" t="s">
        <v>65</v>
      </c>
      <c r="BQ8" s="26" t="s">
        <v>65</v>
      </c>
      <c r="BR8" s="26" t="s">
        <v>65</v>
      </c>
      <c r="BS8" s="26" t="s">
        <v>65</v>
      </c>
      <c r="BT8" s="26" t="s">
        <v>65</v>
      </c>
      <c r="BU8" s="26" t="s">
        <v>65</v>
      </c>
      <c r="BV8" s="26" t="s">
        <v>65</v>
      </c>
      <c r="BW8" s="26" t="s">
        <v>65</v>
      </c>
    </row>
    <row r="9" spans="2:76" s="27" customFormat="1">
      <c r="B9" s="24">
        <v>5</v>
      </c>
      <c r="C9" s="25" t="s">
        <v>66</v>
      </c>
      <c r="D9" s="26">
        <v>183700</v>
      </c>
      <c r="E9" s="26">
        <v>889595</v>
      </c>
      <c r="F9" s="26"/>
      <c r="G9" s="26">
        <f t="shared" si="0"/>
        <v>360174</v>
      </c>
      <c r="H9" s="26">
        <v>371891.59910787985</v>
      </c>
      <c r="I9" s="26">
        <f t="shared" si="1"/>
        <v>366033</v>
      </c>
      <c r="J9" s="26">
        <v>155700</v>
      </c>
      <c r="K9" s="26">
        <v>256500</v>
      </c>
      <c r="L9" s="26"/>
      <c r="M9" s="26">
        <f t="shared" si="2"/>
        <v>180900</v>
      </c>
      <c r="N9" s="26">
        <v>214402.3844195072</v>
      </c>
      <c r="O9" s="26">
        <f t="shared" si="3"/>
        <v>197651</v>
      </c>
      <c r="P9" s="26">
        <v>163400</v>
      </c>
      <c r="Q9" s="26">
        <v>257731</v>
      </c>
      <c r="R9" s="26"/>
      <c r="S9" s="26">
        <f t="shared" ref="S9:S10" si="24">+ROUND(AVERAGE(AVERAGE(P9:R9),MIN(P9:R9)),0)</f>
        <v>186983</v>
      </c>
      <c r="T9" s="26">
        <v>246707.86435558368</v>
      </c>
      <c r="U9" s="26">
        <f t="shared" ref="U9:U10" si="25">+ROUND(AVERAGE(S9:T9),0)</f>
        <v>216845</v>
      </c>
      <c r="V9" s="26">
        <v>179000</v>
      </c>
      <c r="W9" s="26">
        <v>308248</v>
      </c>
      <c r="X9" s="26"/>
      <c r="Y9" s="26">
        <f t="shared" ref="Y9:Y10" si="26">+ROUND(AVERAGE(AVERAGE(V9:X9),MIN(V9:X9)),0)</f>
        <v>211312</v>
      </c>
      <c r="Z9" s="26">
        <v>311571.21078973712</v>
      </c>
      <c r="AA9" s="26">
        <f t="shared" ref="AA9:AA10" si="27">+ROUND(AVERAGE(Y9:Z9),0)</f>
        <v>261442</v>
      </c>
      <c r="AB9" s="26">
        <v>202300</v>
      </c>
      <c r="AC9" s="26">
        <v>328556</v>
      </c>
      <c r="AD9" s="26"/>
      <c r="AE9" s="26">
        <f t="shared" si="8"/>
        <v>233864</v>
      </c>
      <c r="AF9" s="26">
        <v>344633.85041181534</v>
      </c>
      <c r="AG9" s="26">
        <f t="shared" si="9"/>
        <v>289249</v>
      </c>
      <c r="AH9" s="26">
        <v>214800</v>
      </c>
      <c r="AI9" s="26">
        <v>363572</v>
      </c>
      <c r="AJ9" s="26"/>
      <c r="AK9" s="26">
        <f t="shared" ref="AK9:AK10" si="28">+ROUND(AVERAGE(AVERAGE(AH9:AJ9),MIN(AH9:AJ9)),0)</f>
        <v>251993</v>
      </c>
      <c r="AL9" s="26">
        <v>379841.77581089863</v>
      </c>
      <c r="AM9" s="26">
        <f t="shared" ref="AM9:AM10" si="29">+ROUND(AVERAGE(AK9:AL9),0)</f>
        <v>315917</v>
      </c>
      <c r="AN9" s="26">
        <v>179000</v>
      </c>
      <c r="AO9" s="26">
        <v>443236</v>
      </c>
      <c r="AP9" s="26"/>
      <c r="AQ9" s="26">
        <f t="shared" si="12"/>
        <v>245059</v>
      </c>
      <c r="AR9" s="26">
        <v>373405.9184798834</v>
      </c>
      <c r="AS9" s="26">
        <f t="shared" si="13"/>
        <v>309232</v>
      </c>
      <c r="AT9" s="26">
        <v>194600</v>
      </c>
      <c r="AU9" s="26">
        <v>442091</v>
      </c>
      <c r="AV9" s="26"/>
      <c r="AW9" s="26">
        <f t="shared" si="14"/>
        <v>256473</v>
      </c>
      <c r="AX9" s="26">
        <v>382870.41455490573</v>
      </c>
      <c r="AY9" s="26">
        <f t="shared" si="15"/>
        <v>319672</v>
      </c>
      <c r="AZ9" s="26">
        <v>202300</v>
      </c>
      <c r="BA9" s="26">
        <v>390739</v>
      </c>
      <c r="BB9" s="26"/>
      <c r="BC9" s="26">
        <f t="shared" si="16"/>
        <v>249410</v>
      </c>
      <c r="BD9" s="26">
        <v>520799.67068823212</v>
      </c>
      <c r="BE9" s="26">
        <f t="shared" si="17"/>
        <v>385105</v>
      </c>
      <c r="BF9" s="26">
        <v>210100</v>
      </c>
      <c r="BG9" s="26">
        <v>390739</v>
      </c>
      <c r="BH9" s="26"/>
      <c r="BI9" s="26">
        <f t="shared" si="18"/>
        <v>255260</v>
      </c>
      <c r="BJ9" s="26">
        <v>388927.69204292016</v>
      </c>
      <c r="BK9" s="26">
        <f t="shared" si="19"/>
        <v>322094</v>
      </c>
      <c r="BL9" s="26">
        <v>241300</v>
      </c>
      <c r="BM9" s="26">
        <v>390739</v>
      </c>
      <c r="BN9" s="26"/>
      <c r="BO9" s="26">
        <f t="shared" si="20"/>
        <v>278660</v>
      </c>
      <c r="BP9" s="26"/>
      <c r="BQ9" s="26">
        <f t="shared" si="21"/>
        <v>278660</v>
      </c>
      <c r="BR9" s="26">
        <v>233500</v>
      </c>
      <c r="BS9" s="26">
        <v>390739</v>
      </c>
      <c r="BT9" s="26"/>
      <c r="BU9" s="26">
        <f t="shared" si="22"/>
        <v>272810</v>
      </c>
      <c r="BV9" s="26"/>
      <c r="BW9" s="26">
        <f t="shared" si="23"/>
        <v>272810</v>
      </c>
    </row>
    <row r="10" spans="2:76" s="27" customFormat="1" ht="76.5">
      <c r="B10" s="24">
        <v>6</v>
      </c>
      <c r="C10" s="25" t="s">
        <v>67</v>
      </c>
      <c r="D10" s="26">
        <v>581600</v>
      </c>
      <c r="E10" s="26">
        <v>610938</v>
      </c>
      <c r="F10" s="26"/>
      <c r="G10" s="26">
        <f t="shared" si="0"/>
        <v>588935</v>
      </c>
      <c r="H10" s="26">
        <v>789591.35921886796</v>
      </c>
      <c r="I10" s="26">
        <f t="shared" si="1"/>
        <v>689263</v>
      </c>
      <c r="J10" s="26">
        <v>492900</v>
      </c>
      <c r="K10" s="26">
        <v>714474</v>
      </c>
      <c r="L10" s="26"/>
      <c r="M10" s="26">
        <f t="shared" si="2"/>
        <v>548294</v>
      </c>
      <c r="N10" s="26">
        <v>749209.50929877255</v>
      </c>
      <c r="O10" s="26">
        <f t="shared" si="3"/>
        <v>648752</v>
      </c>
      <c r="P10" s="26">
        <v>517500</v>
      </c>
      <c r="Q10" s="26">
        <v>783170</v>
      </c>
      <c r="R10" s="26"/>
      <c r="S10" s="26">
        <f t="shared" si="24"/>
        <v>583918</v>
      </c>
      <c r="T10" s="26">
        <v>779243.51017684361</v>
      </c>
      <c r="U10" s="26">
        <f t="shared" si="25"/>
        <v>681581</v>
      </c>
      <c r="V10" s="26">
        <v>566800</v>
      </c>
      <c r="W10" s="26">
        <v>904549</v>
      </c>
      <c r="X10" s="26"/>
      <c r="Y10" s="26">
        <f t="shared" si="26"/>
        <v>651237</v>
      </c>
      <c r="Z10" s="26">
        <v>855969.02502502513</v>
      </c>
      <c r="AA10" s="26">
        <f t="shared" si="27"/>
        <v>753603</v>
      </c>
      <c r="AB10" s="26">
        <v>640800</v>
      </c>
      <c r="AC10" s="26">
        <v>988858</v>
      </c>
      <c r="AD10" s="26"/>
      <c r="AE10" s="26">
        <f t="shared" si="8"/>
        <v>727815</v>
      </c>
      <c r="AF10" s="26">
        <v>952380.69170925312</v>
      </c>
      <c r="AG10" s="26">
        <f t="shared" si="9"/>
        <v>840098</v>
      </c>
      <c r="AH10" s="26">
        <v>680200</v>
      </c>
      <c r="AI10" s="26">
        <v>1084997</v>
      </c>
      <c r="AJ10" s="26"/>
      <c r="AK10" s="26">
        <f t="shared" si="28"/>
        <v>781399</v>
      </c>
      <c r="AL10" s="26">
        <v>1050937.6441704864</v>
      </c>
      <c r="AM10" s="26">
        <f t="shared" si="29"/>
        <v>916168</v>
      </c>
      <c r="AN10" s="26">
        <v>566800</v>
      </c>
      <c r="AO10" s="26">
        <v>1306164</v>
      </c>
      <c r="AP10" s="26"/>
      <c r="AQ10" s="26">
        <f t="shared" si="12"/>
        <v>751641</v>
      </c>
      <c r="AR10" s="26">
        <v>1117693.8898196442</v>
      </c>
      <c r="AS10" s="26">
        <f t="shared" si="13"/>
        <v>934667</v>
      </c>
      <c r="AT10" s="26">
        <v>616100</v>
      </c>
      <c r="AU10" s="26">
        <v>1305091</v>
      </c>
      <c r="AV10" s="26"/>
      <c r="AW10" s="26">
        <f t="shared" si="14"/>
        <v>788348</v>
      </c>
      <c r="AX10" s="26">
        <v>1113781.8981086351</v>
      </c>
      <c r="AY10" s="26">
        <f t="shared" si="15"/>
        <v>951065</v>
      </c>
      <c r="AZ10" s="26">
        <v>640800</v>
      </c>
      <c r="BA10" s="26">
        <v>1162275</v>
      </c>
      <c r="BB10" s="26"/>
      <c r="BC10" s="26">
        <f t="shared" si="16"/>
        <v>771169</v>
      </c>
      <c r="BD10" s="26">
        <v>899505.706970128</v>
      </c>
      <c r="BE10" s="26">
        <f t="shared" si="17"/>
        <v>835337</v>
      </c>
      <c r="BF10" s="26">
        <v>665400</v>
      </c>
      <c r="BG10" s="26">
        <v>1162275</v>
      </c>
      <c r="BH10" s="26"/>
      <c r="BI10" s="26">
        <f t="shared" si="18"/>
        <v>789619</v>
      </c>
      <c r="BJ10" s="26">
        <v>1081981.1912965598</v>
      </c>
      <c r="BK10" s="26">
        <f t="shared" si="19"/>
        <v>935800</v>
      </c>
      <c r="BL10" s="26">
        <v>764000</v>
      </c>
      <c r="BM10" s="26">
        <v>1162275</v>
      </c>
      <c r="BN10" s="26"/>
      <c r="BO10" s="26">
        <f t="shared" si="20"/>
        <v>863569</v>
      </c>
      <c r="BP10" s="26"/>
      <c r="BQ10" s="26">
        <f t="shared" si="21"/>
        <v>863569</v>
      </c>
      <c r="BR10" s="26">
        <v>739300</v>
      </c>
      <c r="BS10" s="26">
        <v>1162275</v>
      </c>
      <c r="BT10" s="26"/>
      <c r="BU10" s="26">
        <f t="shared" si="22"/>
        <v>845044</v>
      </c>
      <c r="BV10" s="26"/>
      <c r="BW10" s="26">
        <f t="shared" si="23"/>
        <v>845044</v>
      </c>
    </row>
    <row r="11" spans="2:76" s="27" customFormat="1">
      <c r="B11" s="24">
        <v>7</v>
      </c>
      <c r="C11" s="25" t="s">
        <v>68</v>
      </c>
      <c r="D11" s="26" t="s">
        <v>65</v>
      </c>
      <c r="E11" s="26" t="s">
        <v>65</v>
      </c>
      <c r="F11" s="26" t="s">
        <v>65</v>
      </c>
      <c r="G11" s="26" t="s">
        <v>65</v>
      </c>
      <c r="H11" s="26">
        <v>284944.42849867413</v>
      </c>
      <c r="I11" s="26">
        <v>284944.42849867413</v>
      </c>
      <c r="J11" s="26">
        <v>415100</v>
      </c>
      <c r="K11" s="26">
        <v>337500</v>
      </c>
      <c r="L11" s="26"/>
      <c r="M11" s="26">
        <f t="shared" si="2"/>
        <v>356900</v>
      </c>
      <c r="N11" s="26">
        <v>207966.527088492</v>
      </c>
      <c r="O11" s="26">
        <f t="shared" si="3"/>
        <v>282433</v>
      </c>
      <c r="P11" s="26" t="s">
        <v>65</v>
      </c>
      <c r="Q11" s="26" t="s">
        <v>65</v>
      </c>
      <c r="R11" s="26" t="s">
        <v>65</v>
      </c>
      <c r="S11" s="26" t="s">
        <v>65</v>
      </c>
      <c r="T11" s="26">
        <v>276110.89882865321</v>
      </c>
      <c r="U11" s="26">
        <v>276110.89882865321</v>
      </c>
      <c r="V11" s="26" t="s">
        <v>65</v>
      </c>
      <c r="W11" s="26" t="s">
        <v>65</v>
      </c>
      <c r="X11" s="26" t="s">
        <v>65</v>
      </c>
      <c r="Y11" s="26" t="s">
        <v>65</v>
      </c>
      <c r="Z11" s="26">
        <v>298951.88268970727</v>
      </c>
      <c r="AA11" s="26" t="s">
        <v>65</v>
      </c>
      <c r="AB11" s="26" t="s">
        <v>65</v>
      </c>
      <c r="AC11" s="26" t="s">
        <v>65</v>
      </c>
      <c r="AD11" s="26" t="s">
        <v>65</v>
      </c>
      <c r="AE11" s="26" t="s">
        <v>65</v>
      </c>
      <c r="AF11" s="26">
        <v>390946.78453892487</v>
      </c>
      <c r="AG11" s="26" t="s">
        <v>65</v>
      </c>
      <c r="AH11" s="26" t="s">
        <v>65</v>
      </c>
      <c r="AI11" s="26" t="s">
        <v>65</v>
      </c>
      <c r="AJ11" s="26" t="s">
        <v>65</v>
      </c>
      <c r="AK11" s="26" t="s">
        <v>65</v>
      </c>
      <c r="AL11" s="26">
        <v>482184.52670214075</v>
      </c>
      <c r="AM11" s="26" t="s">
        <v>65</v>
      </c>
      <c r="AN11" s="26" t="s">
        <v>65</v>
      </c>
      <c r="AO11" s="26" t="s">
        <v>65</v>
      </c>
      <c r="AP11" s="26" t="s">
        <v>65</v>
      </c>
      <c r="AQ11" s="26" t="s">
        <v>65</v>
      </c>
      <c r="AR11" s="26">
        <v>310056.89141773357</v>
      </c>
      <c r="AS11" s="26" t="s">
        <v>65</v>
      </c>
      <c r="AT11" s="26" t="s">
        <v>65</v>
      </c>
      <c r="AU11" s="26" t="s">
        <v>65</v>
      </c>
      <c r="AV11" s="26" t="s">
        <v>65</v>
      </c>
      <c r="AW11" s="26" t="s">
        <v>65</v>
      </c>
      <c r="AX11" s="26">
        <v>302485.29455771565</v>
      </c>
      <c r="AY11" s="26" t="s">
        <v>65</v>
      </c>
      <c r="AZ11" s="26" t="s">
        <v>65</v>
      </c>
      <c r="BA11" s="26" t="s">
        <v>65</v>
      </c>
      <c r="BB11" s="26" t="s">
        <v>65</v>
      </c>
      <c r="BC11" s="26" t="s">
        <v>65</v>
      </c>
      <c r="BD11" s="26">
        <v>308794.95860773057</v>
      </c>
      <c r="BE11" s="26" t="s">
        <v>65</v>
      </c>
      <c r="BF11" s="26" t="s">
        <v>65</v>
      </c>
      <c r="BG11" s="26" t="s">
        <v>65</v>
      </c>
      <c r="BH11" s="26" t="s">
        <v>65</v>
      </c>
      <c r="BI11" s="26" t="s">
        <v>65</v>
      </c>
      <c r="BJ11" s="26">
        <v>463129.34127109568</v>
      </c>
      <c r="BK11" s="26" t="s">
        <v>65</v>
      </c>
      <c r="BL11" s="26" t="s">
        <v>65</v>
      </c>
      <c r="BM11" s="26" t="s">
        <v>65</v>
      </c>
      <c r="BN11" s="26" t="s">
        <v>65</v>
      </c>
      <c r="BO11" s="26" t="s">
        <v>65</v>
      </c>
      <c r="BP11" s="26" t="s">
        <v>65</v>
      </c>
      <c r="BQ11" s="26" t="s">
        <v>65</v>
      </c>
      <c r="BR11" s="26" t="s">
        <v>65</v>
      </c>
      <c r="BS11" s="26" t="s">
        <v>65</v>
      </c>
      <c r="BT11" s="26" t="s">
        <v>65</v>
      </c>
      <c r="BU11" s="26" t="s">
        <v>65</v>
      </c>
      <c r="BV11" s="26" t="s">
        <v>65</v>
      </c>
      <c r="BW11" s="26" t="s">
        <v>65</v>
      </c>
    </row>
    <row r="12" spans="2:76" s="27" customFormat="1">
      <c r="B12" s="24">
        <v>8</v>
      </c>
      <c r="C12" s="25" t="s">
        <v>69</v>
      </c>
      <c r="D12" s="26">
        <v>229600</v>
      </c>
      <c r="E12" s="26">
        <v>1373394</v>
      </c>
      <c r="F12" s="26"/>
      <c r="G12" s="26">
        <f t="shared" si="0"/>
        <v>515549</v>
      </c>
      <c r="H12" s="26">
        <v>507423.18290220044</v>
      </c>
      <c r="I12" s="26">
        <f t="shared" si="1"/>
        <v>511486</v>
      </c>
      <c r="J12" s="26">
        <v>194600</v>
      </c>
      <c r="K12" s="26">
        <v>229500</v>
      </c>
      <c r="L12" s="26"/>
      <c r="M12" s="26">
        <f t="shared" si="2"/>
        <v>203325</v>
      </c>
      <c r="N12" s="26">
        <v>254531.84777760218</v>
      </c>
      <c r="O12" s="26">
        <f t="shared" si="3"/>
        <v>228928</v>
      </c>
      <c r="P12" s="26">
        <v>204300</v>
      </c>
      <c r="Q12" s="26">
        <v>275632</v>
      </c>
      <c r="R12" s="26"/>
      <c r="S12" s="26">
        <f>+ROUND(AVERAGE(AVERAGE(P12:R12),MIN(P12:R12)),0)</f>
        <v>222133</v>
      </c>
      <c r="T12" s="26">
        <v>270810.78102664067</v>
      </c>
      <c r="U12" s="26">
        <f>+ROUND(AVERAGE(S12:T12),0)</f>
        <v>246472</v>
      </c>
      <c r="V12" s="26">
        <v>223700</v>
      </c>
      <c r="W12" s="26">
        <v>339185</v>
      </c>
      <c r="X12" s="26"/>
      <c r="Y12" s="26">
        <f>+ROUND(AVERAGE(AVERAGE(V12:X12),MIN(V12:X12)),0)</f>
        <v>252571</v>
      </c>
      <c r="Z12" s="26">
        <v>318638.03452575381</v>
      </c>
      <c r="AA12" s="26">
        <f>+ROUND(AVERAGE(Y12:Z12),0)</f>
        <v>285605</v>
      </c>
      <c r="AB12" s="26">
        <v>252900</v>
      </c>
      <c r="AC12" s="26">
        <v>364688</v>
      </c>
      <c r="AD12" s="26"/>
      <c r="AE12" s="26">
        <f t="shared" si="8"/>
        <v>280847</v>
      </c>
      <c r="AF12" s="26">
        <v>400916.05373794847</v>
      </c>
      <c r="AG12" s="26">
        <f t="shared" si="9"/>
        <v>340882</v>
      </c>
      <c r="AH12" s="26">
        <v>268500</v>
      </c>
      <c r="AI12" s="26">
        <v>400813</v>
      </c>
      <c r="AJ12" s="26"/>
      <c r="AK12" s="26">
        <f t="shared" ref="AK12" si="30">+ROUND(AVERAGE(AVERAGE(AH12:AJ12),MIN(AH12:AJ12)),0)</f>
        <v>301578</v>
      </c>
      <c r="AL12" s="26">
        <v>429561.92852501629</v>
      </c>
      <c r="AM12" s="26">
        <f t="shared" ref="AM12" si="31">+ROUND(AVERAGE(AK12:AL12),0)</f>
        <v>365570</v>
      </c>
      <c r="AN12" s="26">
        <v>223700</v>
      </c>
      <c r="AO12" s="26">
        <v>471168</v>
      </c>
      <c r="AP12" s="26"/>
      <c r="AQ12" s="26">
        <f t="shared" si="12"/>
        <v>285567</v>
      </c>
      <c r="AR12" s="26">
        <v>415428.2810529829</v>
      </c>
      <c r="AS12" s="26">
        <f t="shared" si="13"/>
        <v>350498</v>
      </c>
      <c r="AT12" s="26">
        <v>243200</v>
      </c>
      <c r="AU12" s="26">
        <v>469924</v>
      </c>
      <c r="AV12" s="26"/>
      <c r="AW12" s="26">
        <f t="shared" si="14"/>
        <v>299881</v>
      </c>
      <c r="AX12" s="26">
        <v>409497.19684596884</v>
      </c>
      <c r="AY12" s="26">
        <f t="shared" si="15"/>
        <v>354689</v>
      </c>
      <c r="AZ12" s="26">
        <v>252900</v>
      </c>
      <c r="BA12" s="26">
        <v>429532</v>
      </c>
      <c r="BB12" s="26"/>
      <c r="BC12" s="26">
        <f t="shared" si="16"/>
        <v>297058</v>
      </c>
      <c r="BD12" s="26">
        <v>652924.03589554469</v>
      </c>
      <c r="BE12" s="26">
        <f t="shared" si="17"/>
        <v>474991</v>
      </c>
      <c r="BF12" s="26">
        <v>262700</v>
      </c>
      <c r="BG12" s="26">
        <v>429532</v>
      </c>
      <c r="BH12" s="26"/>
      <c r="BI12" s="26">
        <f t="shared" si="18"/>
        <v>304408</v>
      </c>
      <c r="BJ12" s="26">
        <v>429057.15540101507</v>
      </c>
      <c r="BK12" s="26">
        <f t="shared" si="19"/>
        <v>366733</v>
      </c>
      <c r="BL12" s="26">
        <v>301600</v>
      </c>
      <c r="BM12" s="26">
        <v>429532</v>
      </c>
      <c r="BN12" s="26"/>
      <c r="BO12" s="26">
        <f t="shared" si="20"/>
        <v>333583</v>
      </c>
      <c r="BP12" s="26"/>
      <c r="BQ12" s="26">
        <f t="shared" si="21"/>
        <v>333583</v>
      </c>
      <c r="BR12" s="26">
        <v>291800</v>
      </c>
      <c r="BS12" s="26">
        <v>429532</v>
      </c>
      <c r="BT12" s="26"/>
      <c r="BU12" s="26">
        <f t="shared" si="22"/>
        <v>326233</v>
      </c>
      <c r="BV12" s="26"/>
      <c r="BW12" s="26">
        <f t="shared" si="23"/>
        <v>326233</v>
      </c>
    </row>
    <row r="13" spans="2:76" s="27" customFormat="1" ht="63.75">
      <c r="B13" s="24">
        <v>9</v>
      </c>
      <c r="C13" s="25" t="s">
        <v>70</v>
      </c>
      <c r="D13" s="26" t="s">
        <v>65</v>
      </c>
      <c r="E13" s="26" t="s">
        <v>65</v>
      </c>
      <c r="F13" s="26" t="s">
        <v>65</v>
      </c>
      <c r="G13" s="26" t="s">
        <v>65</v>
      </c>
      <c r="H13" s="26">
        <v>581246.25228737504</v>
      </c>
      <c r="I13" s="26">
        <v>581246.25228737504</v>
      </c>
      <c r="J13" s="26">
        <v>972800</v>
      </c>
      <c r="K13" s="26">
        <v>1485000</v>
      </c>
      <c r="L13" s="26"/>
      <c r="M13" s="26">
        <f t="shared" si="2"/>
        <v>1100850</v>
      </c>
      <c r="N13" s="26">
        <v>639295.1615475124</v>
      </c>
      <c r="O13" s="26">
        <f t="shared" si="3"/>
        <v>870073</v>
      </c>
      <c r="P13" s="26" t="s">
        <v>65</v>
      </c>
      <c r="Q13" s="26" t="s">
        <v>65</v>
      </c>
      <c r="R13" s="26" t="s">
        <v>65</v>
      </c>
      <c r="S13" s="26" t="s">
        <v>65</v>
      </c>
      <c r="T13" s="26">
        <v>785300.78766485793</v>
      </c>
      <c r="U13" s="26">
        <v>785300.78766485793</v>
      </c>
      <c r="V13" s="26" t="s">
        <v>65</v>
      </c>
      <c r="W13" s="26" t="s">
        <v>65</v>
      </c>
      <c r="X13" s="26" t="s">
        <v>65</v>
      </c>
      <c r="Y13" s="26" t="s">
        <v>65</v>
      </c>
      <c r="Z13" s="26">
        <v>675260.24663259764</v>
      </c>
      <c r="AA13" s="26">
        <v>675260.24663259764</v>
      </c>
      <c r="AB13" s="26" t="s">
        <v>65</v>
      </c>
      <c r="AC13" s="26" t="s">
        <v>65</v>
      </c>
      <c r="AD13" s="26" t="s">
        <v>65</v>
      </c>
      <c r="AE13" s="26" t="s">
        <v>65</v>
      </c>
      <c r="AF13" s="26">
        <v>814451.43557592668</v>
      </c>
      <c r="AG13" s="26" t="s">
        <v>65</v>
      </c>
      <c r="AH13" s="26" t="s">
        <v>65</v>
      </c>
      <c r="AI13" s="26" t="s">
        <v>65</v>
      </c>
      <c r="AJ13" s="26" t="s">
        <v>65</v>
      </c>
      <c r="AK13" s="26" t="s">
        <v>65</v>
      </c>
      <c r="AL13" s="26">
        <v>893827.00932511454</v>
      </c>
      <c r="AM13" s="26" t="s">
        <v>65</v>
      </c>
      <c r="AN13" s="26" t="s">
        <v>65</v>
      </c>
      <c r="AO13" s="26" t="s">
        <v>65</v>
      </c>
      <c r="AP13" s="26" t="s">
        <v>65</v>
      </c>
      <c r="AQ13" s="26" t="s">
        <v>65</v>
      </c>
      <c r="AR13" s="26">
        <v>740754.55947175249</v>
      </c>
      <c r="AS13" s="26">
        <v>740754.55947175249</v>
      </c>
      <c r="AT13" s="26" t="s">
        <v>65</v>
      </c>
      <c r="AU13" s="26" t="s">
        <v>65</v>
      </c>
      <c r="AV13" s="26" t="s">
        <v>65</v>
      </c>
      <c r="AW13" s="26" t="s">
        <v>65</v>
      </c>
      <c r="AX13" s="26">
        <v>746685.64367876668</v>
      </c>
      <c r="AY13" s="26" t="s">
        <v>65</v>
      </c>
      <c r="AZ13" s="26" t="s">
        <v>65</v>
      </c>
      <c r="BA13" s="26" t="s">
        <v>65</v>
      </c>
      <c r="BB13" s="26" t="s">
        <v>65</v>
      </c>
      <c r="BC13" s="26" t="s">
        <v>65</v>
      </c>
      <c r="BD13" s="26">
        <v>631344.98484449368</v>
      </c>
      <c r="BE13" s="26" t="s">
        <v>65</v>
      </c>
      <c r="BF13" s="26" t="s">
        <v>65</v>
      </c>
      <c r="BG13" s="26" t="s">
        <v>65</v>
      </c>
      <c r="BH13" s="26" t="s">
        <v>65</v>
      </c>
      <c r="BI13" s="26" t="s">
        <v>65</v>
      </c>
      <c r="BJ13" s="26">
        <v>868840.73968705547</v>
      </c>
      <c r="BK13" s="26" t="s">
        <v>65</v>
      </c>
      <c r="BL13" s="26" t="s">
        <v>65</v>
      </c>
      <c r="BM13" s="26" t="s">
        <v>65</v>
      </c>
      <c r="BN13" s="26" t="s">
        <v>65</v>
      </c>
      <c r="BO13" s="26" t="s">
        <v>65</v>
      </c>
      <c r="BP13" s="26" t="s">
        <v>65</v>
      </c>
      <c r="BQ13" s="26" t="s">
        <v>65</v>
      </c>
      <c r="BR13" s="26" t="s">
        <v>65</v>
      </c>
      <c r="BS13" s="26" t="s">
        <v>65</v>
      </c>
      <c r="BT13" s="26" t="s">
        <v>65</v>
      </c>
      <c r="BU13" s="26" t="s">
        <v>65</v>
      </c>
      <c r="BV13" s="26" t="s">
        <v>65</v>
      </c>
      <c r="BW13" s="26" t="s">
        <v>65</v>
      </c>
    </row>
    <row r="14" spans="2:76" s="27" customFormat="1" ht="63.75">
      <c r="B14" s="24">
        <v>10</v>
      </c>
      <c r="C14" s="25" t="s">
        <v>71</v>
      </c>
      <c r="D14" s="26">
        <v>520400</v>
      </c>
      <c r="E14" s="26">
        <v>393966</v>
      </c>
      <c r="F14" s="26"/>
      <c r="G14" s="26">
        <f t="shared" si="0"/>
        <v>425575</v>
      </c>
      <c r="H14" s="26">
        <v>513606.65367121517</v>
      </c>
      <c r="I14" s="26">
        <f t="shared" si="1"/>
        <v>469591</v>
      </c>
      <c r="J14" s="26">
        <v>441000</v>
      </c>
      <c r="K14" s="26">
        <v>538398</v>
      </c>
      <c r="L14" s="26"/>
      <c r="M14" s="26">
        <f t="shared" si="2"/>
        <v>465350</v>
      </c>
      <c r="N14" s="26">
        <v>499599.19948018197</v>
      </c>
      <c r="O14" s="26">
        <f t="shared" si="3"/>
        <v>482475</v>
      </c>
      <c r="P14" s="26">
        <v>463100</v>
      </c>
      <c r="Q14" s="26">
        <v>584840</v>
      </c>
      <c r="R14" s="26"/>
      <c r="S14" s="26">
        <f t="shared" ref="S14:S16" si="32">+ROUND(AVERAGE(AVERAGE(P14:R14),MIN(P14:R14)),0)</f>
        <v>493535</v>
      </c>
      <c r="T14" s="26">
        <v>537204.79721827095</v>
      </c>
      <c r="U14" s="26">
        <f t="shared" ref="U14:U16" si="33">+ROUND(AVERAGE(S14:T14),0)</f>
        <v>515370</v>
      </c>
      <c r="V14" s="26">
        <v>507200</v>
      </c>
      <c r="W14" s="26">
        <v>687732</v>
      </c>
      <c r="X14" s="26"/>
      <c r="Y14" s="26">
        <f t="shared" ref="Y14:Y16" si="34">+ROUND(AVERAGE(AVERAGE(V14:X14),MIN(V14:X14)),0)</f>
        <v>552333</v>
      </c>
      <c r="Z14" s="26">
        <v>607494.45473543729</v>
      </c>
      <c r="AA14" s="26">
        <f t="shared" ref="AA14:AA16" si="35">+ROUND(AVERAGE(Y14:Z14),0)</f>
        <v>579914</v>
      </c>
      <c r="AB14" s="26">
        <v>573300</v>
      </c>
      <c r="AC14" s="26">
        <v>752127</v>
      </c>
      <c r="AD14" s="26"/>
      <c r="AE14" s="26">
        <f t="shared" si="8"/>
        <v>618007</v>
      </c>
      <c r="AF14" s="26">
        <v>693558.27237764094</v>
      </c>
      <c r="AG14" s="26">
        <f t="shared" si="9"/>
        <v>655783</v>
      </c>
      <c r="AH14" s="26">
        <v>608600</v>
      </c>
      <c r="AI14" s="26">
        <v>823348</v>
      </c>
      <c r="AJ14" s="26"/>
      <c r="AK14" s="26">
        <f t="shared" ref="AK14:AK16" si="36">+ROUND(AVERAGE(AVERAGE(AH14:AJ14),MIN(AH14:AJ14)),0)</f>
        <v>662287</v>
      </c>
      <c r="AL14" s="26">
        <v>758421.61881179432</v>
      </c>
      <c r="AM14" s="26">
        <f t="shared" ref="AM14:AM16" si="37">+ROUND(AVERAGE(AK14:AL14),0)</f>
        <v>710354</v>
      </c>
      <c r="AN14" s="26">
        <v>507200</v>
      </c>
      <c r="AO14" s="26">
        <v>985583</v>
      </c>
      <c r="AP14" s="26"/>
      <c r="AQ14" s="26">
        <f t="shared" si="12"/>
        <v>626796</v>
      </c>
      <c r="AR14" s="26">
        <v>786184.14063185989</v>
      </c>
      <c r="AS14" s="26">
        <f t="shared" si="13"/>
        <v>706490</v>
      </c>
      <c r="AT14" s="26">
        <v>551300</v>
      </c>
      <c r="AU14" s="26">
        <v>982294</v>
      </c>
      <c r="AV14" s="26"/>
      <c r="AW14" s="26">
        <f t="shared" si="14"/>
        <v>659049</v>
      </c>
      <c r="AX14" s="26">
        <v>794260.51061587909</v>
      </c>
      <c r="AY14" s="26">
        <f t="shared" si="15"/>
        <v>726655</v>
      </c>
      <c r="AZ14" s="26">
        <v>573300</v>
      </c>
      <c r="BA14" s="26">
        <v>880896</v>
      </c>
      <c r="BB14" s="26"/>
      <c r="BC14" s="26">
        <f t="shared" si="16"/>
        <v>650199</v>
      </c>
      <c r="BD14" s="26">
        <v>645731.01887852768</v>
      </c>
      <c r="BE14" s="26">
        <f t="shared" si="17"/>
        <v>647965</v>
      </c>
      <c r="BF14" s="26">
        <v>595400</v>
      </c>
      <c r="BG14" s="26">
        <v>880896</v>
      </c>
      <c r="BH14" s="26"/>
      <c r="BI14" s="26">
        <f t="shared" si="18"/>
        <v>666774</v>
      </c>
      <c r="BJ14" s="26">
        <v>786057.94735085964</v>
      </c>
      <c r="BK14" s="26">
        <f t="shared" si="19"/>
        <v>726416</v>
      </c>
      <c r="BL14" s="26">
        <v>683600</v>
      </c>
      <c r="BM14" s="26">
        <v>880896</v>
      </c>
      <c r="BN14" s="26"/>
      <c r="BO14" s="26">
        <f t="shared" si="20"/>
        <v>732924</v>
      </c>
      <c r="BP14" s="26"/>
      <c r="BQ14" s="26">
        <f t="shared" si="21"/>
        <v>732924</v>
      </c>
      <c r="BR14" s="26">
        <v>661500</v>
      </c>
      <c r="BS14" s="26">
        <v>880896</v>
      </c>
      <c r="BT14" s="26"/>
      <c r="BU14" s="26">
        <f t="shared" si="22"/>
        <v>716349</v>
      </c>
      <c r="BV14" s="26"/>
      <c r="BW14" s="26">
        <f t="shared" si="23"/>
        <v>716349</v>
      </c>
    </row>
    <row r="15" spans="2:76" s="27" customFormat="1">
      <c r="B15" s="24">
        <v>11</v>
      </c>
      <c r="C15" s="25" t="s">
        <v>72</v>
      </c>
      <c r="D15" s="26">
        <v>398000</v>
      </c>
      <c r="E15" s="26">
        <v>567294</v>
      </c>
      <c r="F15" s="26"/>
      <c r="G15" s="26">
        <f t="shared" si="0"/>
        <v>440324</v>
      </c>
      <c r="H15" s="26">
        <v>398644.57467994315</v>
      </c>
      <c r="I15" s="26">
        <f t="shared" si="1"/>
        <v>419484</v>
      </c>
      <c r="J15" s="26">
        <v>337200</v>
      </c>
      <c r="K15" s="26">
        <v>286324</v>
      </c>
      <c r="L15" s="26"/>
      <c r="M15" s="26">
        <f t="shared" si="2"/>
        <v>299043</v>
      </c>
      <c r="N15" s="26">
        <v>255415.20074460428</v>
      </c>
      <c r="O15" s="26">
        <f t="shared" si="3"/>
        <v>277229</v>
      </c>
      <c r="P15" s="26">
        <v>354100</v>
      </c>
      <c r="Q15" s="26">
        <v>317814</v>
      </c>
      <c r="R15" s="26"/>
      <c r="S15" s="26">
        <f t="shared" si="32"/>
        <v>326886</v>
      </c>
      <c r="T15" s="26">
        <v>296175.63050770073</v>
      </c>
      <c r="U15" s="26">
        <f t="shared" si="33"/>
        <v>311531</v>
      </c>
      <c r="V15" s="26">
        <v>387800</v>
      </c>
      <c r="W15" s="26">
        <v>388726</v>
      </c>
      <c r="X15" s="26"/>
      <c r="Y15" s="26">
        <f t="shared" si="34"/>
        <v>388032</v>
      </c>
      <c r="Z15" s="26">
        <v>352205.44727183325</v>
      </c>
      <c r="AA15" s="26">
        <f t="shared" si="35"/>
        <v>370119</v>
      </c>
      <c r="AB15" s="26">
        <v>438400</v>
      </c>
      <c r="AC15" s="26">
        <v>403388</v>
      </c>
      <c r="AD15" s="26"/>
      <c r="AE15" s="26">
        <f t="shared" si="8"/>
        <v>412141</v>
      </c>
      <c r="AF15" s="26">
        <v>396499.28890293807</v>
      </c>
      <c r="AG15" s="26">
        <f t="shared" si="9"/>
        <v>404320</v>
      </c>
      <c r="AH15" s="26">
        <v>465400</v>
      </c>
      <c r="AI15" s="26">
        <v>449538</v>
      </c>
      <c r="AJ15" s="26"/>
      <c r="AK15" s="26">
        <f t="shared" si="36"/>
        <v>453504</v>
      </c>
      <c r="AL15" s="26">
        <v>440540.74397204223</v>
      </c>
      <c r="AM15" s="26">
        <f t="shared" si="37"/>
        <v>447022</v>
      </c>
      <c r="AN15" s="26">
        <v>387800</v>
      </c>
      <c r="AO15" s="26">
        <v>552601</v>
      </c>
      <c r="AP15" s="26"/>
      <c r="AQ15" s="26">
        <f t="shared" si="12"/>
        <v>429000</v>
      </c>
      <c r="AR15" s="26">
        <v>461615.02189909207</v>
      </c>
      <c r="AS15" s="26">
        <f t="shared" si="13"/>
        <v>445308</v>
      </c>
      <c r="AT15" s="26">
        <v>421600</v>
      </c>
      <c r="AU15" s="26">
        <v>548418</v>
      </c>
      <c r="AV15" s="26"/>
      <c r="AW15" s="26">
        <f t="shared" si="14"/>
        <v>453305</v>
      </c>
      <c r="AX15" s="26">
        <v>479155.88795813365</v>
      </c>
      <c r="AY15" s="26">
        <f t="shared" si="15"/>
        <v>466230</v>
      </c>
      <c r="AZ15" s="26">
        <v>438400</v>
      </c>
      <c r="BA15" s="26">
        <v>485689</v>
      </c>
      <c r="BB15" s="26"/>
      <c r="BC15" s="26">
        <f t="shared" si="16"/>
        <v>450222</v>
      </c>
      <c r="BD15" s="26">
        <v>515120.9730432186</v>
      </c>
      <c r="BE15" s="26">
        <f t="shared" si="17"/>
        <v>482671</v>
      </c>
      <c r="BF15" s="26">
        <v>455300</v>
      </c>
      <c r="BG15" s="26">
        <v>485689</v>
      </c>
      <c r="BH15" s="26"/>
      <c r="BI15" s="26">
        <f t="shared" si="18"/>
        <v>462897</v>
      </c>
      <c r="BJ15" s="26">
        <v>454674.39144407562</v>
      </c>
      <c r="BK15" s="26">
        <f t="shared" si="19"/>
        <v>458786</v>
      </c>
      <c r="BL15" s="26">
        <v>522700</v>
      </c>
      <c r="BM15" s="26">
        <v>485689</v>
      </c>
      <c r="BN15" s="26"/>
      <c r="BO15" s="26">
        <f t="shared" si="20"/>
        <v>494942</v>
      </c>
      <c r="BP15" s="26"/>
      <c r="BQ15" s="26">
        <f t="shared" si="21"/>
        <v>494942</v>
      </c>
      <c r="BR15" s="26">
        <v>505900</v>
      </c>
      <c r="BS15" s="26">
        <v>485689</v>
      </c>
      <c r="BT15" s="26"/>
      <c r="BU15" s="26">
        <f t="shared" si="22"/>
        <v>490742</v>
      </c>
      <c r="BV15" s="26"/>
      <c r="BW15" s="26">
        <f t="shared" si="23"/>
        <v>490742</v>
      </c>
    </row>
    <row r="16" spans="2:76" s="27" customFormat="1" ht="63.75">
      <c r="B16" s="24">
        <v>12</v>
      </c>
      <c r="C16" s="25" t="s">
        <v>73</v>
      </c>
      <c r="D16" s="26">
        <v>581600</v>
      </c>
      <c r="E16" s="26">
        <v>1191733</v>
      </c>
      <c r="F16" s="26"/>
      <c r="G16" s="26">
        <f t="shared" si="0"/>
        <v>734133</v>
      </c>
      <c r="H16" s="26">
        <v>564336.35263333516</v>
      </c>
      <c r="I16" s="26">
        <f t="shared" si="1"/>
        <v>649235</v>
      </c>
      <c r="J16" s="26">
        <v>492900</v>
      </c>
      <c r="K16" s="26">
        <v>454049</v>
      </c>
      <c r="L16" s="26"/>
      <c r="M16" s="26">
        <f t="shared" si="2"/>
        <v>463762</v>
      </c>
      <c r="N16" s="26">
        <v>514363.81335721683</v>
      </c>
      <c r="O16" s="26">
        <f t="shared" si="3"/>
        <v>489063</v>
      </c>
      <c r="P16" s="26">
        <v>517500</v>
      </c>
      <c r="Q16" s="26">
        <v>494063</v>
      </c>
      <c r="R16" s="26"/>
      <c r="S16" s="26">
        <f t="shared" si="32"/>
        <v>499922</v>
      </c>
      <c r="T16" s="26">
        <v>518906.77147322759</v>
      </c>
      <c r="U16" s="26">
        <f t="shared" si="33"/>
        <v>509414</v>
      </c>
      <c r="V16" s="26">
        <v>566800</v>
      </c>
      <c r="W16" s="26">
        <v>582601</v>
      </c>
      <c r="X16" s="26"/>
      <c r="Y16" s="26">
        <f t="shared" si="34"/>
        <v>570750</v>
      </c>
      <c r="Z16" s="26">
        <v>434609.65976502822</v>
      </c>
      <c r="AA16" s="26">
        <f t="shared" si="35"/>
        <v>502680</v>
      </c>
      <c r="AB16" s="26">
        <v>640800</v>
      </c>
      <c r="AC16" s="26">
        <v>633289</v>
      </c>
      <c r="AD16" s="26"/>
      <c r="AE16" s="26">
        <f t="shared" si="8"/>
        <v>635167</v>
      </c>
      <c r="AF16" s="26">
        <v>553231.34390530887</v>
      </c>
      <c r="AG16" s="26">
        <f t="shared" si="9"/>
        <v>594199</v>
      </c>
      <c r="AH16" s="26">
        <v>680200</v>
      </c>
      <c r="AI16" s="26">
        <v>694436</v>
      </c>
      <c r="AJ16" s="26"/>
      <c r="AK16" s="26">
        <f t="shared" si="36"/>
        <v>683759</v>
      </c>
      <c r="AL16" s="26">
        <v>527992.68770524906</v>
      </c>
      <c r="AM16" s="26">
        <f t="shared" si="37"/>
        <v>605876</v>
      </c>
      <c r="AN16" s="26">
        <v>566800</v>
      </c>
      <c r="AO16" s="26">
        <v>826830</v>
      </c>
      <c r="AP16" s="26"/>
      <c r="AQ16" s="26">
        <f t="shared" si="12"/>
        <v>631808</v>
      </c>
      <c r="AR16" s="26">
        <v>486979.87138015206</v>
      </c>
      <c r="AS16" s="26">
        <f t="shared" si="13"/>
        <v>559394</v>
      </c>
      <c r="AT16" s="26">
        <v>616100</v>
      </c>
      <c r="AU16" s="26">
        <v>822996</v>
      </c>
      <c r="AV16" s="26"/>
      <c r="AW16" s="26">
        <f t="shared" si="14"/>
        <v>667824</v>
      </c>
      <c r="AX16" s="26">
        <v>525468.82208524318</v>
      </c>
      <c r="AY16" s="26">
        <f t="shared" si="15"/>
        <v>596646</v>
      </c>
      <c r="AZ16" s="26">
        <v>640800</v>
      </c>
      <c r="BA16" s="26">
        <v>744746</v>
      </c>
      <c r="BB16" s="26"/>
      <c r="BC16" s="26">
        <f t="shared" si="16"/>
        <v>666787</v>
      </c>
      <c r="BD16" s="26">
        <v>595127.51319740794</v>
      </c>
      <c r="BE16" s="26">
        <f t="shared" si="17"/>
        <v>630957</v>
      </c>
      <c r="BF16" s="26">
        <v>665400</v>
      </c>
      <c r="BG16" s="26">
        <v>744746</v>
      </c>
      <c r="BH16" s="26"/>
      <c r="BI16" s="26">
        <f t="shared" si="18"/>
        <v>685237</v>
      </c>
      <c r="BJ16" s="26">
        <v>527361.72130024759</v>
      </c>
      <c r="BK16" s="26">
        <f t="shared" si="19"/>
        <v>606299</v>
      </c>
      <c r="BL16" s="26">
        <v>764000</v>
      </c>
      <c r="BM16" s="26">
        <v>744746</v>
      </c>
      <c r="BN16" s="26"/>
      <c r="BO16" s="26">
        <f t="shared" si="20"/>
        <v>749560</v>
      </c>
      <c r="BP16" s="26"/>
      <c r="BQ16" s="26">
        <f t="shared" si="21"/>
        <v>749560</v>
      </c>
      <c r="BR16" s="26">
        <v>739300</v>
      </c>
      <c r="BS16" s="26">
        <v>744746</v>
      </c>
      <c r="BT16" s="26"/>
      <c r="BU16" s="26">
        <f t="shared" si="22"/>
        <v>740662</v>
      </c>
      <c r="BV16" s="26"/>
      <c r="BW16" s="26">
        <f t="shared" si="23"/>
        <v>740662</v>
      </c>
    </row>
    <row r="17" spans="2:75" s="27" customFormat="1" ht="63.75">
      <c r="B17" s="24">
        <v>13</v>
      </c>
      <c r="C17" s="25" t="s">
        <v>74</v>
      </c>
      <c r="D17" s="26" t="s">
        <v>65</v>
      </c>
      <c r="E17" s="26" t="s">
        <v>65</v>
      </c>
      <c r="F17" s="26" t="s">
        <v>65</v>
      </c>
      <c r="G17" s="26" t="s">
        <v>65</v>
      </c>
      <c r="H17" s="26">
        <v>489377.54371915781</v>
      </c>
      <c r="I17" s="26">
        <v>489377.54371915781</v>
      </c>
      <c r="J17" s="26">
        <v>804200</v>
      </c>
      <c r="K17" s="26">
        <v>742456</v>
      </c>
      <c r="L17" s="26"/>
      <c r="M17" s="26">
        <f t="shared" si="2"/>
        <v>757892</v>
      </c>
      <c r="N17" s="26">
        <v>440414.55069104198</v>
      </c>
      <c r="O17" s="26">
        <f t="shared" si="3"/>
        <v>599153</v>
      </c>
      <c r="P17" s="26" t="s">
        <v>65</v>
      </c>
      <c r="Q17" s="26" t="s">
        <v>65</v>
      </c>
      <c r="R17" s="26" t="s">
        <v>65</v>
      </c>
      <c r="S17" s="26" t="s">
        <v>65</v>
      </c>
      <c r="T17" s="26">
        <v>505656.47696819634</v>
      </c>
      <c r="U17" s="26">
        <v>505656.47696819634</v>
      </c>
      <c r="V17" s="26" t="s">
        <v>65</v>
      </c>
      <c r="W17" s="26" t="s">
        <v>65</v>
      </c>
      <c r="X17" s="26" t="s">
        <v>65</v>
      </c>
      <c r="Y17" s="26" t="s">
        <v>65</v>
      </c>
      <c r="Z17" s="26">
        <v>562191.06685633003</v>
      </c>
      <c r="AA17" s="26" t="s">
        <v>65</v>
      </c>
      <c r="AB17" s="26" t="s">
        <v>65</v>
      </c>
      <c r="AC17" s="26" t="s">
        <v>65</v>
      </c>
      <c r="AD17" s="26" t="s">
        <v>65</v>
      </c>
      <c r="AE17" s="26" t="s">
        <v>65</v>
      </c>
      <c r="AF17" s="26">
        <v>642954.76669652108</v>
      </c>
      <c r="AG17" s="26" t="s">
        <v>65</v>
      </c>
      <c r="AH17" s="26" t="s">
        <v>65</v>
      </c>
      <c r="AI17" s="26" t="s">
        <v>65</v>
      </c>
      <c r="AJ17" s="26" t="s">
        <v>65</v>
      </c>
      <c r="AK17" s="26" t="s">
        <v>65</v>
      </c>
      <c r="AL17" s="26">
        <v>700751.28939465783</v>
      </c>
      <c r="AM17" s="26" t="s">
        <v>65</v>
      </c>
      <c r="AN17" s="26" t="s">
        <v>65</v>
      </c>
      <c r="AO17" s="26" t="s">
        <v>65</v>
      </c>
      <c r="AP17" s="26" t="s">
        <v>65</v>
      </c>
      <c r="AQ17" s="26" t="s">
        <v>65</v>
      </c>
      <c r="AR17" s="26">
        <v>609008.77410744084</v>
      </c>
      <c r="AS17" s="26" t="s">
        <v>65</v>
      </c>
      <c r="AT17" s="26" t="s">
        <v>65</v>
      </c>
      <c r="AU17" s="26" t="s">
        <v>65</v>
      </c>
      <c r="AV17" s="26" t="s">
        <v>65</v>
      </c>
      <c r="AW17" s="26" t="s">
        <v>65</v>
      </c>
      <c r="AX17" s="26">
        <v>622763.84173647338</v>
      </c>
      <c r="AY17" s="26" t="s">
        <v>65</v>
      </c>
      <c r="AZ17" s="26" t="s">
        <v>65</v>
      </c>
      <c r="BA17" s="26" t="s">
        <v>65</v>
      </c>
      <c r="BB17" s="26" t="s">
        <v>65</v>
      </c>
      <c r="BC17" s="26" t="s">
        <v>65</v>
      </c>
      <c r="BD17" s="26">
        <v>530390.3600442548</v>
      </c>
      <c r="BE17" s="26" t="s">
        <v>65</v>
      </c>
      <c r="BF17" s="26" t="s">
        <v>65</v>
      </c>
      <c r="BG17" s="26" t="s">
        <v>65</v>
      </c>
      <c r="BH17" s="26" t="s">
        <v>65</v>
      </c>
      <c r="BI17" s="26" t="s">
        <v>65</v>
      </c>
      <c r="BJ17" s="26">
        <v>705925.21391567006</v>
      </c>
      <c r="BK17" s="26" t="s">
        <v>65</v>
      </c>
      <c r="BL17" s="26" t="s">
        <v>65</v>
      </c>
      <c r="BM17" s="26" t="s">
        <v>65</v>
      </c>
      <c r="BN17" s="26" t="s">
        <v>65</v>
      </c>
      <c r="BO17" s="26" t="s">
        <v>65</v>
      </c>
      <c r="BP17" s="26" t="s">
        <v>65</v>
      </c>
      <c r="BQ17" s="26" t="s">
        <v>65</v>
      </c>
      <c r="BR17" s="26" t="s">
        <v>65</v>
      </c>
      <c r="BS17" s="26" t="s">
        <v>65</v>
      </c>
      <c r="BT17" s="26" t="s">
        <v>65</v>
      </c>
      <c r="BU17" s="26" t="s">
        <v>65</v>
      </c>
      <c r="BV17" s="26" t="s">
        <v>65</v>
      </c>
      <c r="BW17" s="26" t="s">
        <v>65</v>
      </c>
    </row>
    <row r="18" spans="2:75" s="27" customFormat="1" ht="63.75">
      <c r="B18" s="24">
        <v>14</v>
      </c>
      <c r="C18" s="25" t="s">
        <v>75</v>
      </c>
      <c r="D18" s="26">
        <v>459200</v>
      </c>
      <c r="E18" s="26">
        <v>495337</v>
      </c>
      <c r="F18" s="26"/>
      <c r="G18" s="26">
        <f t="shared" si="0"/>
        <v>468234</v>
      </c>
      <c r="H18" s="26">
        <v>459091.15627908614</v>
      </c>
      <c r="I18" s="26">
        <f t="shared" si="1"/>
        <v>463663</v>
      </c>
      <c r="J18" s="26">
        <v>389100</v>
      </c>
      <c r="K18" s="26">
        <v>364827</v>
      </c>
      <c r="L18" s="26"/>
      <c r="M18" s="26">
        <f t="shared" si="2"/>
        <v>370895</v>
      </c>
      <c r="N18" s="26">
        <v>463381.72783309629</v>
      </c>
      <c r="O18" s="26">
        <f t="shared" si="3"/>
        <v>417138</v>
      </c>
      <c r="P18" s="26">
        <v>408600</v>
      </c>
      <c r="Q18" s="26">
        <v>407123</v>
      </c>
      <c r="R18" s="26"/>
      <c r="S18" s="26">
        <f t="shared" ref="S18:S19" si="38">+ROUND(AVERAGE(AVERAGE(P18:R18),MIN(P18:R18)),0)</f>
        <v>407492</v>
      </c>
      <c r="T18" s="26">
        <v>524459.27583724086</v>
      </c>
      <c r="U18" s="26">
        <f t="shared" ref="U18:U19" si="39">+ROUND(AVERAGE(S18:T18),0)</f>
        <v>465976</v>
      </c>
      <c r="V18" s="26">
        <v>447500</v>
      </c>
      <c r="W18" s="26">
        <v>491990</v>
      </c>
      <c r="X18" s="26"/>
      <c r="Y18" s="26">
        <f t="shared" ref="Y18:Y19" si="40">+ROUND(AVERAGE(AVERAGE(V18:X18),MIN(V18:X18)),0)</f>
        <v>458623</v>
      </c>
      <c r="Z18" s="26">
        <v>571024.59652635094</v>
      </c>
      <c r="AA18" s="26">
        <f t="shared" ref="AA18:AA19" si="41">+ROUND(AVERAGE(Y18:Z18),0)</f>
        <v>514824</v>
      </c>
      <c r="AB18" s="26">
        <v>505900</v>
      </c>
      <c r="AC18" s="26">
        <v>504479</v>
      </c>
      <c r="AD18" s="26"/>
      <c r="AE18" s="26">
        <f t="shared" si="8"/>
        <v>504834</v>
      </c>
      <c r="AF18" s="26">
        <v>570267.43684034923</v>
      </c>
      <c r="AG18" s="26">
        <f t="shared" si="9"/>
        <v>537551</v>
      </c>
      <c r="AH18" s="26">
        <v>537000</v>
      </c>
      <c r="AI18" s="26">
        <v>571275</v>
      </c>
      <c r="AJ18" s="26"/>
      <c r="AK18" s="26">
        <f t="shared" ref="AK18:AK19" si="42">+ROUND(AVERAGE(AVERAGE(AH18:AJ18),MIN(AH18:AJ18)),0)</f>
        <v>545569</v>
      </c>
      <c r="AL18" s="26">
        <v>697091.68424564926</v>
      </c>
      <c r="AM18" s="26">
        <f t="shared" ref="AM18:AM19" si="43">+ROUND(AVERAGE(AK18:AL18),0)</f>
        <v>621330</v>
      </c>
      <c r="AN18" s="26">
        <v>447500</v>
      </c>
      <c r="AO18" s="26">
        <v>704602</v>
      </c>
      <c r="AP18" s="26"/>
      <c r="AQ18" s="26">
        <f t="shared" si="12"/>
        <v>511776</v>
      </c>
      <c r="AR18" s="26">
        <v>468429.45907310816</v>
      </c>
      <c r="AS18" s="26">
        <f t="shared" si="13"/>
        <v>490103</v>
      </c>
      <c r="AT18" s="26">
        <v>486400</v>
      </c>
      <c r="AU18" s="26">
        <v>699423</v>
      </c>
      <c r="AV18" s="26"/>
      <c r="AW18" s="26">
        <f t="shared" si="14"/>
        <v>539656</v>
      </c>
      <c r="AX18" s="26">
        <v>506792.21649719897</v>
      </c>
      <c r="AY18" s="26">
        <f t="shared" si="15"/>
        <v>523224</v>
      </c>
      <c r="AZ18" s="26">
        <v>505900</v>
      </c>
      <c r="BA18" s="26">
        <v>616333</v>
      </c>
      <c r="BB18" s="26"/>
      <c r="BC18" s="26">
        <f t="shared" si="16"/>
        <v>533508</v>
      </c>
      <c r="BD18" s="26">
        <v>487484.64450415329</v>
      </c>
      <c r="BE18" s="26">
        <f t="shared" si="17"/>
        <v>510496</v>
      </c>
      <c r="BF18" s="26">
        <v>525300</v>
      </c>
      <c r="BG18" s="26">
        <v>616333</v>
      </c>
      <c r="BH18" s="26"/>
      <c r="BI18" s="26">
        <f t="shared" si="18"/>
        <v>548058</v>
      </c>
      <c r="BJ18" s="26">
        <v>507927.95602620166</v>
      </c>
      <c r="BK18" s="26">
        <f t="shared" si="19"/>
        <v>527993</v>
      </c>
      <c r="BL18" s="26">
        <v>603200</v>
      </c>
      <c r="BM18" s="26">
        <v>616333</v>
      </c>
      <c r="BN18" s="26"/>
      <c r="BO18" s="26">
        <f t="shared" si="20"/>
        <v>606483</v>
      </c>
      <c r="BP18" s="26"/>
      <c r="BQ18" s="26">
        <f t="shared" si="21"/>
        <v>606483</v>
      </c>
      <c r="BR18" s="26">
        <v>583700</v>
      </c>
      <c r="BS18" s="26">
        <v>616333</v>
      </c>
      <c r="BT18" s="26"/>
      <c r="BU18" s="26">
        <f t="shared" si="22"/>
        <v>591858</v>
      </c>
      <c r="BV18" s="26"/>
      <c r="BW18" s="26">
        <f t="shared" si="23"/>
        <v>591858</v>
      </c>
    </row>
    <row r="19" spans="2:75" s="27" customFormat="1" ht="63.75">
      <c r="B19" s="24">
        <v>15</v>
      </c>
      <c r="C19" s="25" t="s">
        <v>76</v>
      </c>
      <c r="D19" s="26">
        <v>612200</v>
      </c>
      <c r="E19" s="26">
        <v>1280865</v>
      </c>
      <c r="F19" s="26"/>
      <c r="G19" s="26">
        <f t="shared" si="0"/>
        <v>779366</v>
      </c>
      <c r="H19" s="26">
        <v>598029.95866041479</v>
      </c>
      <c r="I19" s="26">
        <f t="shared" si="1"/>
        <v>688698</v>
      </c>
      <c r="J19" s="26">
        <v>518800</v>
      </c>
      <c r="K19" s="26">
        <v>341243</v>
      </c>
      <c r="L19" s="26"/>
      <c r="M19" s="26">
        <f t="shared" si="2"/>
        <v>385632</v>
      </c>
      <c r="N19" s="26">
        <v>456062.51753507898</v>
      </c>
      <c r="O19" s="26">
        <f t="shared" si="3"/>
        <v>420847</v>
      </c>
      <c r="P19" s="26">
        <v>544800</v>
      </c>
      <c r="Q19" s="26">
        <v>404561</v>
      </c>
      <c r="R19" s="26"/>
      <c r="S19" s="26">
        <f t="shared" si="38"/>
        <v>439621</v>
      </c>
      <c r="T19" s="26">
        <v>533040.41894526116</v>
      </c>
      <c r="U19" s="26">
        <f t="shared" si="39"/>
        <v>486331</v>
      </c>
      <c r="V19" s="26">
        <v>596700</v>
      </c>
      <c r="W19" s="26">
        <v>487430</v>
      </c>
      <c r="X19" s="26"/>
      <c r="Y19" s="26">
        <f t="shared" si="40"/>
        <v>514748</v>
      </c>
      <c r="Z19" s="26">
        <v>593739.38710640464</v>
      </c>
      <c r="AA19" s="26">
        <f t="shared" si="41"/>
        <v>554244</v>
      </c>
      <c r="AB19" s="26">
        <v>674500</v>
      </c>
      <c r="AC19" s="26">
        <v>499646</v>
      </c>
      <c r="AD19" s="26"/>
      <c r="AE19" s="26">
        <f t="shared" si="8"/>
        <v>543360</v>
      </c>
      <c r="AF19" s="26">
        <v>641945.22044851864</v>
      </c>
      <c r="AG19" s="26">
        <f t="shared" si="9"/>
        <v>592653</v>
      </c>
      <c r="AH19" s="26">
        <v>716000</v>
      </c>
      <c r="AI19" s="26">
        <v>555473</v>
      </c>
      <c r="AJ19" s="26"/>
      <c r="AK19" s="26">
        <f t="shared" si="42"/>
        <v>595605</v>
      </c>
      <c r="AL19" s="26">
        <v>701760.83564266027</v>
      </c>
      <c r="AM19" s="26">
        <f t="shared" si="43"/>
        <v>648683</v>
      </c>
      <c r="AN19" s="26">
        <v>596700</v>
      </c>
      <c r="AO19" s="26">
        <v>654294</v>
      </c>
      <c r="AP19" s="26"/>
      <c r="AQ19" s="26">
        <f t="shared" si="12"/>
        <v>611099</v>
      </c>
      <c r="AR19" s="26">
        <v>454926.77800607623</v>
      </c>
      <c r="AS19" s="26">
        <f t="shared" si="13"/>
        <v>533013</v>
      </c>
      <c r="AT19" s="26">
        <v>648600</v>
      </c>
      <c r="AU19" s="26">
        <v>647979</v>
      </c>
      <c r="AV19" s="26"/>
      <c r="AW19" s="26">
        <f t="shared" si="14"/>
        <v>648134</v>
      </c>
      <c r="AX19" s="26">
        <v>506539.82993519842</v>
      </c>
      <c r="AY19" s="26">
        <f t="shared" si="15"/>
        <v>577337</v>
      </c>
      <c r="AZ19" s="26">
        <v>674500</v>
      </c>
      <c r="BA19" s="26">
        <v>598019</v>
      </c>
      <c r="BB19" s="26"/>
      <c r="BC19" s="26">
        <f t="shared" si="16"/>
        <v>617139</v>
      </c>
      <c r="BD19" s="26">
        <v>616327.98440545821</v>
      </c>
      <c r="BE19" s="26">
        <f t="shared" si="17"/>
        <v>616733</v>
      </c>
      <c r="BF19" s="26">
        <v>700400</v>
      </c>
      <c r="BG19" s="26">
        <v>598019</v>
      </c>
      <c r="BH19" s="26"/>
      <c r="BI19" s="26">
        <f t="shared" si="18"/>
        <v>623614</v>
      </c>
      <c r="BJ19" s="26">
        <v>510578.0149272079</v>
      </c>
      <c r="BK19" s="26">
        <f t="shared" si="19"/>
        <v>567096</v>
      </c>
      <c r="BL19" s="26">
        <v>804200</v>
      </c>
      <c r="BM19" s="26">
        <v>598019</v>
      </c>
      <c r="BN19" s="26"/>
      <c r="BO19" s="26">
        <f t="shared" si="20"/>
        <v>649564</v>
      </c>
      <c r="BP19" s="26"/>
      <c r="BQ19" s="26">
        <f t="shared" si="21"/>
        <v>649564</v>
      </c>
      <c r="BR19" s="26">
        <v>778300</v>
      </c>
      <c r="BS19" s="26">
        <v>598019</v>
      </c>
      <c r="BT19" s="26"/>
      <c r="BU19" s="26">
        <f t="shared" si="22"/>
        <v>643089</v>
      </c>
      <c r="BV19" s="26"/>
      <c r="BW19" s="26">
        <f t="shared" si="23"/>
        <v>643089</v>
      </c>
    </row>
    <row r="20" spans="2:75" s="27" customFormat="1" ht="63.75">
      <c r="B20" s="24">
        <v>16</v>
      </c>
      <c r="C20" s="25" t="s">
        <v>77</v>
      </c>
      <c r="D20" s="26" t="s">
        <v>65</v>
      </c>
      <c r="E20" s="26" t="s">
        <v>65</v>
      </c>
      <c r="F20" s="26" t="s">
        <v>65</v>
      </c>
      <c r="G20" s="26" t="s">
        <v>65</v>
      </c>
      <c r="H20" s="26">
        <v>405711.39841595991</v>
      </c>
      <c r="I20" s="26">
        <v>405711.39841595991</v>
      </c>
      <c r="J20" s="26">
        <v>933900</v>
      </c>
      <c r="K20" s="26">
        <v>787755</v>
      </c>
      <c r="L20" s="26"/>
      <c r="M20" s="26">
        <f t="shared" si="2"/>
        <v>824291</v>
      </c>
      <c r="N20" s="26">
        <v>408613.8438789667</v>
      </c>
      <c r="O20" s="26">
        <f t="shared" si="3"/>
        <v>616452</v>
      </c>
      <c r="P20" s="26" t="s">
        <v>65</v>
      </c>
      <c r="Q20" s="26" t="s">
        <v>65</v>
      </c>
      <c r="R20" s="26" t="s">
        <v>65</v>
      </c>
      <c r="S20" s="26" t="s">
        <v>65</v>
      </c>
      <c r="T20" s="26">
        <v>474612.92984212283</v>
      </c>
      <c r="U20" s="26">
        <v>474612.92984212283</v>
      </c>
      <c r="V20" s="26" t="s">
        <v>65</v>
      </c>
      <c r="W20" s="26" t="s">
        <v>65</v>
      </c>
      <c r="X20" s="26" t="s">
        <v>65</v>
      </c>
      <c r="Y20" s="26" t="s">
        <v>65</v>
      </c>
      <c r="Z20" s="26">
        <v>533797.57863126288</v>
      </c>
      <c r="AA20" s="26">
        <v>533797.57863126288</v>
      </c>
      <c r="AB20" s="26" t="s">
        <v>65</v>
      </c>
      <c r="AC20" s="26" t="s">
        <v>65</v>
      </c>
      <c r="AD20" s="26" t="s">
        <v>65</v>
      </c>
      <c r="AE20" s="26" t="s">
        <v>65</v>
      </c>
      <c r="AF20" s="26">
        <v>585536.82384138531</v>
      </c>
      <c r="AG20" s="26" t="s">
        <v>65</v>
      </c>
      <c r="AH20" s="26" t="s">
        <v>65</v>
      </c>
      <c r="AI20" s="26" t="s">
        <v>65</v>
      </c>
      <c r="AJ20" s="26" t="s">
        <v>65</v>
      </c>
      <c r="AK20" s="26" t="s">
        <v>65</v>
      </c>
      <c r="AL20" s="26">
        <v>624909.12751347839</v>
      </c>
      <c r="AM20" s="26" t="s">
        <v>65</v>
      </c>
      <c r="AN20" s="26" t="s">
        <v>65</v>
      </c>
      <c r="AO20" s="26" t="s">
        <v>65</v>
      </c>
      <c r="AP20" s="26" t="s">
        <v>65</v>
      </c>
      <c r="AQ20" s="26" t="s">
        <v>65</v>
      </c>
      <c r="AR20" s="26">
        <v>582255.7985353776</v>
      </c>
      <c r="AS20" s="26" t="s">
        <v>65</v>
      </c>
      <c r="AT20" s="26" t="s">
        <v>65</v>
      </c>
      <c r="AU20" s="26" t="s">
        <v>65</v>
      </c>
      <c r="AV20" s="26" t="s">
        <v>65</v>
      </c>
      <c r="AW20" s="26" t="s">
        <v>65</v>
      </c>
      <c r="AX20" s="26">
        <v>603203.88318142702</v>
      </c>
      <c r="AY20" s="26" t="s">
        <v>65</v>
      </c>
      <c r="AZ20" s="26" t="s">
        <v>65</v>
      </c>
      <c r="BA20" s="26" t="s">
        <v>65</v>
      </c>
      <c r="BB20" s="26" t="s">
        <v>65</v>
      </c>
      <c r="BC20" s="26" t="s">
        <v>65</v>
      </c>
      <c r="BD20" s="26">
        <v>444326.54240205121</v>
      </c>
      <c r="BE20" s="26" t="s">
        <v>65</v>
      </c>
      <c r="BF20" s="26" t="s">
        <v>65</v>
      </c>
      <c r="BG20" s="26" t="s">
        <v>65</v>
      </c>
      <c r="BH20" s="26" t="s">
        <v>65</v>
      </c>
      <c r="BI20" s="26" t="s">
        <v>65</v>
      </c>
      <c r="BJ20" s="26">
        <v>636140.32952250505</v>
      </c>
      <c r="BK20" s="26" t="s">
        <v>65</v>
      </c>
      <c r="BL20" s="26" t="s">
        <v>65</v>
      </c>
      <c r="BM20" s="26" t="s">
        <v>65</v>
      </c>
      <c r="BN20" s="26" t="s">
        <v>65</v>
      </c>
      <c r="BO20" s="26" t="s">
        <v>65</v>
      </c>
      <c r="BP20" s="26" t="s">
        <v>65</v>
      </c>
      <c r="BQ20" s="26" t="s">
        <v>65</v>
      </c>
      <c r="BR20" s="26" t="s">
        <v>65</v>
      </c>
      <c r="BS20" s="26" t="s">
        <v>65</v>
      </c>
      <c r="BT20" s="26" t="s">
        <v>65</v>
      </c>
      <c r="BU20" s="26" t="s">
        <v>65</v>
      </c>
      <c r="BV20" s="26" t="s">
        <v>65</v>
      </c>
      <c r="BW20" s="26" t="s">
        <v>65</v>
      </c>
    </row>
    <row r="21" spans="2:75" s="27" customFormat="1">
      <c r="B21" s="24">
        <v>17</v>
      </c>
      <c r="C21" s="25" t="s">
        <v>78</v>
      </c>
      <c r="D21" s="26">
        <v>229600</v>
      </c>
      <c r="E21" s="26">
        <v>341362</v>
      </c>
      <c r="F21" s="26"/>
      <c r="G21" s="26">
        <f t="shared" si="0"/>
        <v>257541</v>
      </c>
      <c r="H21" s="26">
        <v>348672.03540382494</v>
      </c>
      <c r="I21" s="26">
        <f t="shared" si="1"/>
        <v>303107</v>
      </c>
      <c r="J21" s="26">
        <v>194600</v>
      </c>
      <c r="K21" s="26">
        <v>283298</v>
      </c>
      <c r="L21" s="26"/>
      <c r="M21" s="26">
        <f t="shared" si="2"/>
        <v>216775</v>
      </c>
      <c r="N21" s="26">
        <v>247465.02404158545</v>
      </c>
      <c r="O21" s="26">
        <f t="shared" si="3"/>
        <v>232120</v>
      </c>
      <c r="P21" s="26">
        <v>204300</v>
      </c>
      <c r="Q21" s="26">
        <v>314343</v>
      </c>
      <c r="R21" s="26"/>
      <c r="S21" s="26">
        <f>+ROUND(AVERAGE(AVERAGE(P21:R21),MIN(P21:R21)),0)</f>
        <v>231811</v>
      </c>
      <c r="T21" s="26">
        <v>291127.8992676888</v>
      </c>
      <c r="U21" s="26">
        <f>+ROUND(AVERAGE(S21:T21),0)</f>
        <v>261469</v>
      </c>
      <c r="V21" s="26">
        <v>223700</v>
      </c>
      <c r="W21" s="26">
        <v>384466</v>
      </c>
      <c r="X21" s="26"/>
      <c r="Y21" s="26">
        <f>+ROUND(AVERAGE(AVERAGE(V21:X21),MIN(V21:X21)),0)</f>
        <v>263892</v>
      </c>
      <c r="Z21" s="26">
        <v>344255.27056881448</v>
      </c>
      <c r="AA21" s="26">
        <f>+ROUND(AVERAGE(Y21:Z21),0)</f>
        <v>304074</v>
      </c>
      <c r="AB21" s="26">
        <v>252900</v>
      </c>
      <c r="AC21" s="26">
        <v>400710</v>
      </c>
      <c r="AD21" s="26"/>
      <c r="AE21" s="26">
        <f t="shared" si="8"/>
        <v>289853</v>
      </c>
      <c r="AF21" s="26">
        <v>380472.7422159001</v>
      </c>
      <c r="AG21" s="26">
        <f t="shared" si="9"/>
        <v>335163</v>
      </c>
      <c r="AH21" s="26">
        <v>268500</v>
      </c>
      <c r="AI21" s="26">
        <v>451244</v>
      </c>
      <c r="AJ21" s="26"/>
      <c r="AK21" s="26">
        <f t="shared" ref="AK21" si="44">+ROUND(AVERAGE(AVERAGE(AH21:AJ21),MIN(AH21:AJ21)),0)</f>
        <v>314186</v>
      </c>
      <c r="AL21" s="26">
        <v>426280.90321900853</v>
      </c>
      <c r="AM21" s="26">
        <f t="shared" ref="AM21" si="45">+ROUND(AVERAGE(AK21:AL21),0)</f>
        <v>370233</v>
      </c>
      <c r="AN21" s="26">
        <v>223700</v>
      </c>
      <c r="AO21" s="26">
        <v>544362</v>
      </c>
      <c r="AP21" s="26"/>
      <c r="AQ21" s="26">
        <f t="shared" si="12"/>
        <v>303866</v>
      </c>
      <c r="AR21" s="26">
        <v>441171.7103770437</v>
      </c>
      <c r="AS21" s="26">
        <f t="shared" si="13"/>
        <v>372519</v>
      </c>
      <c r="AT21" s="26">
        <v>243200</v>
      </c>
      <c r="AU21" s="26">
        <v>542140</v>
      </c>
      <c r="AV21" s="26"/>
      <c r="AW21" s="26">
        <f t="shared" si="14"/>
        <v>317935</v>
      </c>
      <c r="AX21" s="26">
        <v>454800.58472507604</v>
      </c>
      <c r="AY21" s="26">
        <f t="shared" si="15"/>
        <v>386368</v>
      </c>
      <c r="AZ21" s="26">
        <v>252900</v>
      </c>
      <c r="BA21" s="26">
        <v>484807</v>
      </c>
      <c r="BB21" s="26"/>
      <c r="BC21" s="26">
        <f t="shared" si="16"/>
        <v>310877</v>
      </c>
      <c r="BD21" s="26">
        <v>410001.96996997</v>
      </c>
      <c r="BE21" s="26">
        <f t="shared" si="17"/>
        <v>360439</v>
      </c>
      <c r="BF21" s="26">
        <v>262700</v>
      </c>
      <c r="BG21" s="26">
        <v>484807</v>
      </c>
      <c r="BH21" s="26"/>
      <c r="BI21" s="26">
        <f t="shared" si="18"/>
        <v>318227</v>
      </c>
      <c r="BJ21" s="26">
        <v>441802.67678204528</v>
      </c>
      <c r="BK21" s="26">
        <f t="shared" si="19"/>
        <v>380015</v>
      </c>
      <c r="BL21" s="26">
        <v>301600</v>
      </c>
      <c r="BM21" s="26">
        <v>484807</v>
      </c>
      <c r="BN21" s="26"/>
      <c r="BO21" s="26">
        <f t="shared" si="20"/>
        <v>347402</v>
      </c>
      <c r="BP21" s="26"/>
      <c r="BQ21" s="26">
        <f t="shared" si="21"/>
        <v>347402</v>
      </c>
      <c r="BR21" s="26">
        <v>291800</v>
      </c>
      <c r="BS21" s="26">
        <v>484807</v>
      </c>
      <c r="BT21" s="26"/>
      <c r="BU21" s="26">
        <f t="shared" si="22"/>
        <v>340052</v>
      </c>
      <c r="BV21" s="26"/>
      <c r="BW21" s="26">
        <f t="shared" si="23"/>
        <v>340052</v>
      </c>
    </row>
    <row r="22" spans="2:75" s="27" customFormat="1">
      <c r="B22" s="24">
        <v>18</v>
      </c>
      <c r="C22" s="25" t="s">
        <v>79</v>
      </c>
      <c r="D22" s="26" t="s">
        <v>65</v>
      </c>
      <c r="E22" s="26" t="s">
        <v>65</v>
      </c>
      <c r="F22" s="26" t="s">
        <v>65</v>
      </c>
      <c r="G22" s="26" t="s">
        <v>65</v>
      </c>
      <c r="H22" s="26">
        <v>310687.85782273504</v>
      </c>
      <c r="I22" s="26">
        <v>310687.85782273504</v>
      </c>
      <c r="J22" s="26">
        <v>123200</v>
      </c>
      <c r="K22" s="26">
        <v>206317</v>
      </c>
      <c r="L22" s="26"/>
      <c r="M22" s="26">
        <f t="shared" si="2"/>
        <v>143979</v>
      </c>
      <c r="N22" s="26">
        <v>189289.92150044782</v>
      </c>
      <c r="O22" s="26">
        <f t="shared" si="3"/>
        <v>166634</v>
      </c>
      <c r="P22" s="26" t="s">
        <v>65</v>
      </c>
      <c r="Q22" s="26" t="s">
        <v>65</v>
      </c>
      <c r="R22" s="26" t="s">
        <v>65</v>
      </c>
      <c r="S22" s="26" t="s">
        <v>65</v>
      </c>
      <c r="T22" s="26">
        <v>257939.06636461022</v>
      </c>
      <c r="U22" s="26">
        <v>257939.06636461022</v>
      </c>
      <c r="V22" s="26" t="s">
        <v>65</v>
      </c>
      <c r="W22" s="26" t="s">
        <v>65</v>
      </c>
      <c r="X22" s="26" t="s">
        <v>65</v>
      </c>
      <c r="Y22" s="26" t="s">
        <v>65</v>
      </c>
      <c r="Z22" s="26" t="s">
        <v>65</v>
      </c>
      <c r="AA22" s="26" t="s">
        <v>65</v>
      </c>
      <c r="AB22" s="26" t="s">
        <v>65</v>
      </c>
      <c r="AC22" s="26" t="s">
        <v>65</v>
      </c>
      <c r="AD22" s="26" t="s">
        <v>65</v>
      </c>
      <c r="AE22" s="26" t="s">
        <v>65</v>
      </c>
      <c r="AF22" s="26">
        <v>335800.32074179448</v>
      </c>
      <c r="AG22" s="26" t="s">
        <v>65</v>
      </c>
      <c r="AH22" s="26" t="s">
        <v>65</v>
      </c>
      <c r="AI22" s="26" t="s">
        <v>65</v>
      </c>
      <c r="AJ22" s="26" t="s">
        <v>65</v>
      </c>
      <c r="AK22" s="26" t="s">
        <v>65</v>
      </c>
      <c r="AL22" s="26">
        <v>379337.00268689741</v>
      </c>
      <c r="AM22" s="26" t="s">
        <v>65</v>
      </c>
      <c r="AN22" s="26" t="s">
        <v>65</v>
      </c>
      <c r="AO22" s="26" t="s">
        <v>65</v>
      </c>
      <c r="AP22" s="26" t="s">
        <v>65</v>
      </c>
      <c r="AQ22" s="26" t="s">
        <v>65</v>
      </c>
      <c r="AR22" s="26">
        <v>323811.9590467661</v>
      </c>
      <c r="AS22" s="26" t="s">
        <v>65</v>
      </c>
      <c r="AT22" s="26" t="s">
        <v>65</v>
      </c>
      <c r="AU22" s="26" t="s">
        <v>65</v>
      </c>
      <c r="AV22" s="26" t="s">
        <v>65</v>
      </c>
      <c r="AW22" s="26" t="s">
        <v>65</v>
      </c>
      <c r="AX22" s="26">
        <v>341605.21166780818</v>
      </c>
      <c r="AY22" s="26" t="s">
        <v>65</v>
      </c>
      <c r="AZ22" s="26" t="s">
        <v>65</v>
      </c>
      <c r="BA22" s="26" t="s">
        <v>65</v>
      </c>
      <c r="BB22" s="26" t="s">
        <v>65</v>
      </c>
      <c r="BC22" s="26" t="s">
        <v>65</v>
      </c>
      <c r="BD22" s="26">
        <v>360281.81725585239</v>
      </c>
      <c r="BE22" s="26" t="s">
        <v>65</v>
      </c>
      <c r="BF22" s="26" t="s">
        <v>65</v>
      </c>
      <c r="BG22" s="26" t="s">
        <v>65</v>
      </c>
      <c r="BH22" s="26" t="s">
        <v>65</v>
      </c>
      <c r="BI22" s="26" t="s">
        <v>65</v>
      </c>
      <c r="BJ22" s="26">
        <v>398392.18811794254</v>
      </c>
      <c r="BK22" s="26" t="s">
        <v>65</v>
      </c>
      <c r="BL22" s="26" t="s">
        <v>65</v>
      </c>
      <c r="BM22" s="26" t="s">
        <v>65</v>
      </c>
      <c r="BN22" s="26" t="s">
        <v>65</v>
      </c>
      <c r="BO22" s="26" t="s">
        <v>65</v>
      </c>
      <c r="BP22" s="26" t="s">
        <v>65</v>
      </c>
      <c r="BQ22" s="26" t="s">
        <v>65</v>
      </c>
      <c r="BR22" s="26" t="s">
        <v>65</v>
      </c>
      <c r="BS22" s="26" t="s">
        <v>65</v>
      </c>
      <c r="BT22" s="26" t="s">
        <v>65</v>
      </c>
      <c r="BU22" s="26" t="s">
        <v>65</v>
      </c>
      <c r="BV22" s="26" t="s">
        <v>65</v>
      </c>
      <c r="BW22" s="26" t="s">
        <v>65</v>
      </c>
    </row>
    <row r="23" spans="2:75" s="27" customFormat="1">
      <c r="B23" s="24">
        <v>19</v>
      </c>
      <c r="C23" s="25" t="s">
        <v>80</v>
      </c>
      <c r="D23" s="26">
        <v>199000</v>
      </c>
      <c r="E23" s="26">
        <v>309184</v>
      </c>
      <c r="F23" s="26"/>
      <c r="G23" s="26">
        <f t="shared" si="0"/>
        <v>226546</v>
      </c>
      <c r="H23" s="26">
        <v>302485.29455771565</v>
      </c>
      <c r="I23" s="26">
        <f t="shared" si="1"/>
        <v>264516</v>
      </c>
      <c r="J23" s="26">
        <v>168600</v>
      </c>
      <c r="K23" s="26">
        <v>254789</v>
      </c>
      <c r="L23" s="26"/>
      <c r="M23" s="26">
        <f t="shared" si="2"/>
        <v>190147</v>
      </c>
      <c r="N23" s="26">
        <v>212888.06504750365</v>
      </c>
      <c r="O23" s="26">
        <f t="shared" si="3"/>
        <v>201518</v>
      </c>
      <c r="P23" s="26">
        <v>177100</v>
      </c>
      <c r="Q23" s="26">
        <v>285793</v>
      </c>
      <c r="R23" s="26"/>
      <c r="S23" s="26">
        <f>+ROUND(AVERAGE(AVERAGE(P23:R23),MIN(P23:R23)),0)</f>
        <v>204273</v>
      </c>
      <c r="T23" s="26">
        <v>251124.62919059413</v>
      </c>
      <c r="U23" s="26">
        <f>+ROUND(AVERAGE(S23:T23),0)</f>
        <v>227699</v>
      </c>
      <c r="V23" s="26">
        <v>193900</v>
      </c>
      <c r="W23" s="26">
        <v>347847</v>
      </c>
      <c r="X23" s="26"/>
      <c r="Y23" s="26">
        <f>+ROUND(AVERAGE(AVERAGE(V23:X23),MIN(V23:X23)),0)</f>
        <v>232387</v>
      </c>
      <c r="Z23" s="26">
        <v>290623.12614368752</v>
      </c>
      <c r="AA23" s="26">
        <f>+ROUND(AVERAGE(Y23:Z23),0)</f>
        <v>261505</v>
      </c>
      <c r="AB23" s="26">
        <v>219200</v>
      </c>
      <c r="AC23" s="26">
        <v>362044</v>
      </c>
      <c r="AD23" s="26"/>
      <c r="AE23" s="26">
        <f t="shared" si="8"/>
        <v>254911</v>
      </c>
      <c r="AF23" s="26">
        <v>332897.87527878763</v>
      </c>
      <c r="AG23" s="26">
        <f t="shared" si="9"/>
        <v>293904</v>
      </c>
      <c r="AH23" s="26">
        <v>232700</v>
      </c>
      <c r="AI23" s="26">
        <v>406258</v>
      </c>
      <c r="AJ23" s="26"/>
      <c r="AK23" s="26">
        <f t="shared" ref="AK23" si="46">+ROUND(AVERAGE(AVERAGE(AH23:AJ23),MIN(AH23:AJ23)),0)</f>
        <v>276090</v>
      </c>
      <c r="AL23" s="26">
        <v>375803.59081888903</v>
      </c>
      <c r="AM23" s="26">
        <f t="shared" ref="AM23" si="47">+ROUND(AVERAGE(AK23:AL23),0)</f>
        <v>325947</v>
      </c>
      <c r="AN23" s="26">
        <v>193900</v>
      </c>
      <c r="AO23" s="26">
        <v>488902</v>
      </c>
      <c r="AP23" s="26"/>
      <c r="AQ23" s="26">
        <f t="shared" si="12"/>
        <v>267651</v>
      </c>
      <c r="AR23" s="26">
        <v>393723.03672093141</v>
      </c>
      <c r="AS23" s="26">
        <f t="shared" si="13"/>
        <v>330687</v>
      </c>
      <c r="AT23" s="26">
        <v>210800</v>
      </c>
      <c r="AU23" s="26">
        <v>486807</v>
      </c>
      <c r="AV23" s="26"/>
      <c r="AW23" s="26">
        <f>+ROUND(AVERAGE(AVERAGE(AT23:AV23),MIN(AT23:AV23)),0)</f>
        <v>279802</v>
      </c>
      <c r="AX23" s="26">
        <v>397887.41499394132</v>
      </c>
      <c r="AY23" s="26">
        <f>+ROUND(AVERAGE(AW23:AX23),0)</f>
        <v>338845</v>
      </c>
      <c r="AZ23" s="26">
        <v>219200</v>
      </c>
      <c r="BA23" s="26">
        <v>437484</v>
      </c>
      <c r="BB23" s="26"/>
      <c r="BC23" s="26">
        <f t="shared" si="16"/>
        <v>273771</v>
      </c>
      <c r="BD23" s="26">
        <v>400158.8940519467</v>
      </c>
      <c r="BE23" s="26">
        <f t="shared" si="17"/>
        <v>336965</v>
      </c>
      <c r="BF23" s="26">
        <v>227600</v>
      </c>
      <c r="BG23" s="26">
        <v>437484</v>
      </c>
      <c r="BH23" s="26"/>
      <c r="BI23" s="26">
        <f t="shared" si="18"/>
        <v>280071</v>
      </c>
      <c r="BJ23" s="26">
        <v>402935.1462339533</v>
      </c>
      <c r="BK23" s="26">
        <f t="shared" si="19"/>
        <v>341503</v>
      </c>
      <c r="BL23" s="26">
        <v>261400</v>
      </c>
      <c r="BM23" s="26">
        <v>437484</v>
      </c>
      <c r="BN23" s="26"/>
      <c r="BO23" s="26">
        <f t="shared" si="20"/>
        <v>305421</v>
      </c>
      <c r="BP23" s="26"/>
      <c r="BQ23" s="26">
        <f t="shared" si="21"/>
        <v>305421</v>
      </c>
      <c r="BR23" s="26">
        <v>252900</v>
      </c>
      <c r="BS23" s="26">
        <v>437484</v>
      </c>
      <c r="BT23" s="26"/>
      <c r="BU23" s="26">
        <f t="shared" si="22"/>
        <v>299046</v>
      </c>
      <c r="BV23" s="26"/>
      <c r="BW23" s="26">
        <f t="shared" si="23"/>
        <v>299046</v>
      </c>
    </row>
    <row r="24" spans="2:75" s="27" customFormat="1">
      <c r="B24" s="24">
        <v>20</v>
      </c>
      <c r="C24" s="25" t="s">
        <v>81</v>
      </c>
      <c r="D24" s="26" t="s">
        <v>65</v>
      </c>
      <c r="E24" s="26" t="s">
        <v>65</v>
      </c>
      <c r="F24" s="26" t="s">
        <v>65</v>
      </c>
      <c r="G24" s="26" t="s">
        <v>65</v>
      </c>
      <c r="H24" s="26">
        <v>307280.63923572702</v>
      </c>
      <c r="I24" s="26">
        <v>307280.63923572702</v>
      </c>
      <c r="J24" s="26">
        <v>110300</v>
      </c>
      <c r="K24" s="26">
        <v>229666</v>
      </c>
      <c r="L24" s="26"/>
      <c r="M24" s="26">
        <f t="shared" si="2"/>
        <v>140142</v>
      </c>
      <c r="N24" s="26">
        <v>207714.14052649145</v>
      </c>
      <c r="O24" s="26">
        <f t="shared" si="3"/>
        <v>173928</v>
      </c>
      <c r="P24" s="26" t="s">
        <v>65</v>
      </c>
      <c r="Q24" s="26" t="s">
        <v>65</v>
      </c>
      <c r="R24" s="26" t="s">
        <v>65</v>
      </c>
      <c r="S24" s="26" t="s">
        <v>65</v>
      </c>
      <c r="T24" s="26">
        <v>248222.18372758725</v>
      </c>
      <c r="U24" s="26">
        <v>248222.18372758725</v>
      </c>
      <c r="V24" s="26" t="s">
        <v>65</v>
      </c>
      <c r="W24" s="26" t="s">
        <v>65</v>
      </c>
      <c r="X24" s="26" t="s">
        <v>65</v>
      </c>
      <c r="Y24" s="26" t="s">
        <v>65</v>
      </c>
      <c r="Z24" s="26">
        <v>291380.28582968935</v>
      </c>
      <c r="AA24" s="26" t="s">
        <v>65</v>
      </c>
      <c r="AB24" s="26" t="s">
        <v>65</v>
      </c>
      <c r="AC24" s="26" t="s">
        <v>65</v>
      </c>
      <c r="AD24" s="26" t="s">
        <v>65</v>
      </c>
      <c r="AE24" s="26" t="s">
        <v>65</v>
      </c>
      <c r="AF24" s="26">
        <v>334790.77449379209</v>
      </c>
      <c r="AG24" s="26" t="s">
        <v>65</v>
      </c>
      <c r="AH24" s="26" t="s">
        <v>65</v>
      </c>
      <c r="AI24" s="26" t="s">
        <v>65</v>
      </c>
      <c r="AJ24" s="26" t="s">
        <v>65</v>
      </c>
      <c r="AK24" s="26" t="s">
        <v>65</v>
      </c>
      <c r="AL24" s="26">
        <v>366843.86786786787</v>
      </c>
      <c r="AM24" s="26" t="s">
        <v>65</v>
      </c>
      <c r="AN24" s="26" t="s">
        <v>65</v>
      </c>
      <c r="AO24" s="26" t="s">
        <v>65</v>
      </c>
      <c r="AP24" s="26" t="s">
        <v>65</v>
      </c>
      <c r="AQ24" s="26" t="s">
        <v>65</v>
      </c>
      <c r="AR24" s="26">
        <v>374289.27144688548</v>
      </c>
      <c r="AS24" s="26" t="s">
        <v>65</v>
      </c>
      <c r="AT24" s="26" t="s">
        <v>65</v>
      </c>
      <c r="AU24" s="26" t="s">
        <v>65</v>
      </c>
      <c r="AV24" s="26" t="s">
        <v>65</v>
      </c>
      <c r="AW24" s="26" t="s">
        <v>65</v>
      </c>
      <c r="AX24" s="26">
        <v>361165.17022285447</v>
      </c>
      <c r="AY24" s="26" t="s">
        <v>65</v>
      </c>
      <c r="AZ24" s="26" t="s">
        <v>65</v>
      </c>
      <c r="BA24" s="26" t="s">
        <v>65</v>
      </c>
      <c r="BB24" s="26" t="s">
        <v>65</v>
      </c>
      <c r="BC24" s="26" t="s">
        <v>65</v>
      </c>
      <c r="BD24" s="26">
        <v>381734.67502590315</v>
      </c>
      <c r="BE24" s="26" t="s">
        <v>65</v>
      </c>
      <c r="BF24" s="26" t="s">
        <v>65</v>
      </c>
      <c r="BG24" s="26" t="s">
        <v>65</v>
      </c>
      <c r="BH24" s="26" t="s">
        <v>65</v>
      </c>
      <c r="BI24" s="26" t="s">
        <v>65</v>
      </c>
      <c r="BJ24" s="26">
        <v>379967.96909189899</v>
      </c>
      <c r="BK24" s="26" t="s">
        <v>65</v>
      </c>
      <c r="BL24" s="26" t="s">
        <v>65</v>
      </c>
      <c r="BM24" s="26" t="s">
        <v>65</v>
      </c>
      <c r="BN24" s="26" t="s">
        <v>65</v>
      </c>
      <c r="BO24" s="26" t="s">
        <v>65</v>
      </c>
      <c r="BP24" s="26" t="s">
        <v>65</v>
      </c>
      <c r="BQ24" s="26" t="s">
        <v>65</v>
      </c>
      <c r="BR24" s="26" t="s">
        <v>65</v>
      </c>
      <c r="BS24" s="26" t="s">
        <v>65</v>
      </c>
      <c r="BT24" s="26" t="s">
        <v>65</v>
      </c>
      <c r="BU24" s="26" t="s">
        <v>65</v>
      </c>
      <c r="BV24" s="26" t="s">
        <v>65</v>
      </c>
      <c r="BW24" s="26" t="s">
        <v>65</v>
      </c>
    </row>
    <row r="25" spans="2:75" s="27" customFormat="1">
      <c r="B25" s="24">
        <v>21</v>
      </c>
      <c r="C25" s="25" t="s">
        <v>82</v>
      </c>
      <c r="D25" s="26" t="s">
        <v>65</v>
      </c>
      <c r="E25" s="26" t="s">
        <v>65</v>
      </c>
      <c r="F25" s="26" t="s">
        <v>65</v>
      </c>
      <c r="G25" s="26" t="s">
        <v>65</v>
      </c>
      <c r="H25" s="26">
        <v>276994.25179565535</v>
      </c>
      <c r="I25" s="26">
        <v>276994.25179565535</v>
      </c>
      <c r="J25" s="26">
        <v>110300</v>
      </c>
      <c r="K25" s="26">
        <v>195770</v>
      </c>
      <c r="L25" s="26"/>
      <c r="M25" s="26">
        <f t="shared" si="2"/>
        <v>131668</v>
      </c>
      <c r="N25" s="26">
        <v>174020.5344994117</v>
      </c>
      <c r="O25" s="26">
        <f t="shared" si="3"/>
        <v>152844</v>
      </c>
      <c r="P25" s="26" t="s">
        <v>65</v>
      </c>
      <c r="Q25" s="26" t="s">
        <v>65</v>
      </c>
      <c r="R25" s="26" t="s">
        <v>65</v>
      </c>
      <c r="S25" s="26" t="s">
        <v>65</v>
      </c>
      <c r="T25" s="26">
        <v>238883.88093356515</v>
      </c>
      <c r="U25" s="26">
        <v>238883.88093356515</v>
      </c>
      <c r="V25" s="26" t="s">
        <v>65</v>
      </c>
      <c r="W25" s="26" t="s">
        <v>65</v>
      </c>
      <c r="X25" s="26" t="s">
        <v>65</v>
      </c>
      <c r="Y25" s="26" t="s">
        <v>65</v>
      </c>
      <c r="Z25" s="26">
        <v>280906.24350666458</v>
      </c>
      <c r="AA25" s="26" t="s">
        <v>65</v>
      </c>
      <c r="AB25" s="26" t="s">
        <v>65</v>
      </c>
      <c r="AC25" s="26" t="s">
        <v>65</v>
      </c>
      <c r="AD25" s="26" t="s">
        <v>65</v>
      </c>
      <c r="AE25" s="26" t="s">
        <v>65</v>
      </c>
      <c r="AF25" s="26">
        <v>309047.34516973118</v>
      </c>
      <c r="AG25" s="26" t="s">
        <v>65</v>
      </c>
      <c r="AH25" s="26" t="s">
        <v>65</v>
      </c>
      <c r="AI25" s="26" t="s">
        <v>65</v>
      </c>
      <c r="AJ25" s="26" t="s">
        <v>65</v>
      </c>
      <c r="AK25" s="26" t="s">
        <v>65</v>
      </c>
      <c r="AL25" s="26">
        <v>357757.9516358464</v>
      </c>
      <c r="AM25" s="26" t="s">
        <v>65</v>
      </c>
      <c r="AN25" s="26" t="s">
        <v>65</v>
      </c>
      <c r="AO25" s="26" t="s">
        <v>65</v>
      </c>
      <c r="AP25" s="26" t="s">
        <v>65</v>
      </c>
      <c r="AQ25" s="26" t="s">
        <v>65</v>
      </c>
      <c r="AR25" s="26">
        <v>329112.07684877858</v>
      </c>
      <c r="AS25" s="26" t="s">
        <v>65</v>
      </c>
      <c r="AT25" s="26" t="s">
        <v>65</v>
      </c>
      <c r="AU25" s="26" t="s">
        <v>65</v>
      </c>
      <c r="AV25" s="26" t="s">
        <v>65</v>
      </c>
      <c r="AW25" s="26" t="s">
        <v>65</v>
      </c>
      <c r="AX25" s="26">
        <v>320530.93374075834</v>
      </c>
      <c r="AY25" s="26" t="s">
        <v>65</v>
      </c>
      <c r="AZ25" s="26" t="s">
        <v>65</v>
      </c>
      <c r="BA25" s="26" t="s">
        <v>65</v>
      </c>
      <c r="BB25" s="26" t="s">
        <v>65</v>
      </c>
      <c r="BC25" s="26" t="s">
        <v>65</v>
      </c>
      <c r="BD25" s="26">
        <v>332140.71559278574</v>
      </c>
      <c r="BE25" s="26" t="s">
        <v>65</v>
      </c>
      <c r="BF25" s="26" t="s">
        <v>65</v>
      </c>
      <c r="BG25" s="26" t="s">
        <v>65</v>
      </c>
      <c r="BH25" s="26" t="s">
        <v>65</v>
      </c>
      <c r="BI25" s="26" t="s">
        <v>65</v>
      </c>
      <c r="BJ25" s="26">
        <v>376055.9773808897</v>
      </c>
      <c r="BK25" s="26" t="s">
        <v>65</v>
      </c>
      <c r="BL25" s="26" t="s">
        <v>65</v>
      </c>
      <c r="BM25" s="26" t="s">
        <v>65</v>
      </c>
      <c r="BN25" s="26" t="s">
        <v>65</v>
      </c>
      <c r="BO25" s="26" t="s">
        <v>65</v>
      </c>
      <c r="BP25" s="26" t="s">
        <v>65</v>
      </c>
      <c r="BQ25" s="26" t="s">
        <v>65</v>
      </c>
      <c r="BR25" s="26" t="s">
        <v>65</v>
      </c>
      <c r="BS25" s="26" t="s">
        <v>65</v>
      </c>
      <c r="BT25" s="26" t="s">
        <v>65</v>
      </c>
      <c r="BU25" s="26" t="s">
        <v>65</v>
      </c>
      <c r="BV25" s="26" t="s">
        <v>65</v>
      </c>
      <c r="BW25" s="26" t="s">
        <v>65</v>
      </c>
    </row>
    <row r="26" spans="2:75" s="27" customFormat="1">
      <c r="B26" s="24">
        <v>22</v>
      </c>
      <c r="C26" s="25" t="s">
        <v>83</v>
      </c>
      <c r="D26" s="26" t="s">
        <v>65</v>
      </c>
      <c r="E26" s="26" t="s">
        <v>65</v>
      </c>
      <c r="F26" s="26" t="s">
        <v>65</v>
      </c>
      <c r="G26" s="26" t="s">
        <v>65</v>
      </c>
      <c r="H26" s="26">
        <v>252260.36871959682</v>
      </c>
      <c r="I26" s="26">
        <v>252260.36871959682</v>
      </c>
      <c r="J26" s="26">
        <v>142700</v>
      </c>
      <c r="K26" s="26">
        <v>199350</v>
      </c>
      <c r="L26" s="26"/>
      <c r="M26" s="26">
        <f t="shared" si="2"/>
        <v>156863</v>
      </c>
      <c r="N26" s="26">
        <v>165944.16451539256</v>
      </c>
      <c r="O26" s="26">
        <f t="shared" si="3"/>
        <v>161404</v>
      </c>
      <c r="P26" s="26" t="s">
        <v>65</v>
      </c>
      <c r="Q26" s="26" t="s">
        <v>65</v>
      </c>
      <c r="R26" s="26" t="s">
        <v>65</v>
      </c>
      <c r="S26" s="26" t="s">
        <v>65</v>
      </c>
      <c r="T26" s="26">
        <v>198249.64445146904</v>
      </c>
      <c r="U26" s="26">
        <v>198249.64445146904</v>
      </c>
      <c r="V26" s="26" t="s">
        <v>65</v>
      </c>
      <c r="W26" s="26" t="s">
        <v>65</v>
      </c>
      <c r="X26" s="26" t="s">
        <v>65</v>
      </c>
      <c r="Y26" s="26" t="s">
        <v>65</v>
      </c>
      <c r="Z26" s="26">
        <v>236864.78843756038</v>
      </c>
      <c r="AA26" s="26" t="s">
        <v>65</v>
      </c>
      <c r="AB26" s="26" t="s">
        <v>65</v>
      </c>
      <c r="AC26" s="26" t="s">
        <v>65</v>
      </c>
      <c r="AD26" s="26" t="s">
        <v>65</v>
      </c>
      <c r="AE26" s="26" t="s">
        <v>65</v>
      </c>
      <c r="AF26" s="26">
        <v>275984.70554765291</v>
      </c>
      <c r="AG26" s="26" t="s">
        <v>65</v>
      </c>
      <c r="AH26" s="26" t="s">
        <v>65</v>
      </c>
      <c r="AI26" s="26" t="s">
        <v>65</v>
      </c>
      <c r="AJ26" s="26" t="s">
        <v>65</v>
      </c>
      <c r="AK26" s="26" t="s">
        <v>65</v>
      </c>
      <c r="AL26" s="26">
        <v>310183.08469873387</v>
      </c>
      <c r="AM26" s="26" t="s">
        <v>65</v>
      </c>
      <c r="AN26" s="26" t="s">
        <v>65</v>
      </c>
      <c r="AO26" s="26" t="s">
        <v>65</v>
      </c>
      <c r="AP26" s="26" t="s">
        <v>65</v>
      </c>
      <c r="AQ26" s="26" t="s">
        <v>65</v>
      </c>
      <c r="AR26" s="26">
        <v>321161.90014575981</v>
      </c>
      <c r="AS26" s="26" t="s">
        <v>65</v>
      </c>
      <c r="AT26" s="26" t="s">
        <v>65</v>
      </c>
      <c r="AU26" s="26" t="s">
        <v>65</v>
      </c>
      <c r="AV26" s="26" t="s">
        <v>65</v>
      </c>
      <c r="AW26" s="26" t="s">
        <v>65</v>
      </c>
      <c r="AX26" s="26">
        <v>312959.33688074042</v>
      </c>
      <c r="AY26" s="26" t="s">
        <v>65</v>
      </c>
      <c r="AZ26" s="26" t="s">
        <v>65</v>
      </c>
      <c r="BA26" s="26" t="s">
        <v>65</v>
      </c>
      <c r="BB26" s="26" t="s">
        <v>65</v>
      </c>
      <c r="BC26" s="26" t="s">
        <v>65</v>
      </c>
      <c r="BD26" s="26">
        <v>317123.71515375027</v>
      </c>
      <c r="BE26" s="26" t="s">
        <v>65</v>
      </c>
      <c r="BF26" s="26" t="s">
        <v>65</v>
      </c>
      <c r="BG26" s="26" t="s">
        <v>65</v>
      </c>
      <c r="BH26" s="26" t="s">
        <v>65</v>
      </c>
      <c r="BI26" s="26" t="s">
        <v>65</v>
      </c>
      <c r="BJ26" s="26">
        <v>315735.58906274696</v>
      </c>
      <c r="BK26" s="26" t="s">
        <v>65</v>
      </c>
      <c r="BL26" s="26" t="s">
        <v>65</v>
      </c>
      <c r="BM26" s="26" t="s">
        <v>65</v>
      </c>
      <c r="BN26" s="26" t="s">
        <v>65</v>
      </c>
      <c r="BO26" s="26" t="s">
        <v>65</v>
      </c>
      <c r="BP26" s="26" t="s">
        <v>65</v>
      </c>
      <c r="BQ26" s="26" t="s">
        <v>65</v>
      </c>
      <c r="BR26" s="26" t="s">
        <v>65</v>
      </c>
      <c r="BS26" s="26" t="s">
        <v>65</v>
      </c>
      <c r="BT26" s="26" t="s">
        <v>65</v>
      </c>
      <c r="BU26" s="26" t="s">
        <v>65</v>
      </c>
      <c r="BV26" s="26" t="s">
        <v>65</v>
      </c>
      <c r="BW26" s="26" t="s">
        <v>65</v>
      </c>
    </row>
    <row r="27" spans="2:75" s="27" customFormat="1">
      <c r="B27" s="24">
        <v>23</v>
      </c>
      <c r="C27" s="25" t="s">
        <v>84</v>
      </c>
      <c r="D27" s="26" t="s">
        <v>65</v>
      </c>
      <c r="E27" s="26" t="s">
        <v>65</v>
      </c>
      <c r="F27" s="26" t="s">
        <v>65</v>
      </c>
      <c r="G27" s="26" t="s">
        <v>65</v>
      </c>
      <c r="H27" s="26">
        <v>221216.82159352337</v>
      </c>
      <c r="I27" s="26">
        <v>221216.82159352337</v>
      </c>
      <c r="J27" s="26">
        <v>123200</v>
      </c>
      <c r="K27" s="26">
        <v>200816</v>
      </c>
      <c r="L27" s="26"/>
      <c r="M27" s="26">
        <f t="shared" si="2"/>
        <v>142604</v>
      </c>
      <c r="N27" s="26">
        <v>166701.3242013944</v>
      </c>
      <c r="O27" s="26">
        <f t="shared" si="3"/>
        <v>154653</v>
      </c>
      <c r="P27" s="26" t="s">
        <v>65</v>
      </c>
      <c r="Q27" s="26" t="s">
        <v>65</v>
      </c>
      <c r="R27" s="26" t="s">
        <v>65</v>
      </c>
      <c r="S27" s="26" t="s">
        <v>65</v>
      </c>
      <c r="T27" s="26">
        <v>221469.20815552399</v>
      </c>
      <c r="U27" s="26">
        <v>221469.20815552399</v>
      </c>
      <c r="V27" s="26" t="s">
        <v>65</v>
      </c>
      <c r="W27" s="26" t="s">
        <v>65</v>
      </c>
      <c r="X27" s="26" t="s">
        <v>65</v>
      </c>
      <c r="Y27" s="26" t="s">
        <v>65</v>
      </c>
      <c r="Z27" s="26">
        <v>263743.95729062398</v>
      </c>
      <c r="AA27" s="26" t="s">
        <v>65</v>
      </c>
      <c r="AB27" s="26" t="s">
        <v>65</v>
      </c>
      <c r="AC27" s="26" t="s">
        <v>65</v>
      </c>
      <c r="AD27" s="26" t="s">
        <v>65</v>
      </c>
      <c r="AE27" s="26" t="s">
        <v>65</v>
      </c>
      <c r="AF27" s="26">
        <v>289487.38661468489</v>
      </c>
      <c r="AG27" s="26" t="s">
        <v>65</v>
      </c>
      <c r="AH27" s="26" t="s">
        <v>65</v>
      </c>
      <c r="AI27" s="26" t="s">
        <v>65</v>
      </c>
      <c r="AJ27" s="26" t="s">
        <v>65</v>
      </c>
      <c r="AK27" s="26" t="s">
        <v>65</v>
      </c>
      <c r="AL27" s="26">
        <v>351322.09430483117</v>
      </c>
      <c r="AM27" s="26" t="s">
        <v>65</v>
      </c>
      <c r="AN27" s="26" t="s">
        <v>65</v>
      </c>
      <c r="AO27" s="26" t="s">
        <v>65</v>
      </c>
      <c r="AP27" s="26" t="s">
        <v>65</v>
      </c>
      <c r="AQ27" s="26" t="s">
        <v>65</v>
      </c>
      <c r="AR27" s="26">
        <v>301854.32815271418</v>
      </c>
      <c r="AS27" s="26" t="s">
        <v>65</v>
      </c>
      <c r="AT27" s="26" t="s">
        <v>65</v>
      </c>
      <c r="AU27" s="26" t="s">
        <v>65</v>
      </c>
      <c r="AV27" s="26" t="s">
        <v>65</v>
      </c>
      <c r="AW27" s="26" t="s">
        <v>65</v>
      </c>
      <c r="AX27" s="26">
        <v>295670.85738369951</v>
      </c>
      <c r="AY27" s="26" t="s">
        <v>65</v>
      </c>
      <c r="AZ27" s="26" t="s">
        <v>65</v>
      </c>
      <c r="BA27" s="26" t="s">
        <v>65</v>
      </c>
      <c r="BB27" s="26" t="s">
        <v>65</v>
      </c>
      <c r="BC27" s="26" t="s">
        <v>65</v>
      </c>
      <c r="BD27" s="26">
        <v>285449.20162267535</v>
      </c>
      <c r="BE27" s="26" t="s">
        <v>65</v>
      </c>
      <c r="BF27" s="26" t="s">
        <v>65</v>
      </c>
      <c r="BG27" s="26" t="s">
        <v>65</v>
      </c>
      <c r="BH27" s="26" t="s">
        <v>65</v>
      </c>
      <c r="BI27" s="26" t="s">
        <v>65</v>
      </c>
      <c r="BJ27" s="26">
        <v>358515.11132184812</v>
      </c>
      <c r="BK27" s="26" t="s">
        <v>65</v>
      </c>
      <c r="BL27" s="26" t="s">
        <v>65</v>
      </c>
      <c r="BM27" s="26" t="s">
        <v>65</v>
      </c>
      <c r="BN27" s="26" t="s">
        <v>65</v>
      </c>
      <c r="BO27" s="26" t="s">
        <v>65</v>
      </c>
      <c r="BP27" s="26" t="s">
        <v>65</v>
      </c>
      <c r="BQ27" s="26" t="s">
        <v>65</v>
      </c>
      <c r="BR27" s="26" t="s">
        <v>65</v>
      </c>
      <c r="BS27" s="26" t="s">
        <v>65</v>
      </c>
      <c r="BT27" s="26" t="s">
        <v>65</v>
      </c>
      <c r="BU27" s="26" t="s">
        <v>65</v>
      </c>
      <c r="BV27" s="26" t="s">
        <v>65</v>
      </c>
      <c r="BW27" s="26" t="s">
        <v>65</v>
      </c>
    </row>
    <row r="28" spans="2:75" s="27" customFormat="1" ht="38.25">
      <c r="B28" s="24">
        <v>24</v>
      </c>
      <c r="C28" s="25" t="s">
        <v>85</v>
      </c>
      <c r="D28" s="26" t="s">
        <v>65</v>
      </c>
      <c r="E28" s="26" t="s">
        <v>65</v>
      </c>
      <c r="F28" s="26" t="s">
        <v>65</v>
      </c>
      <c r="G28" s="26" t="s">
        <v>65</v>
      </c>
      <c r="H28" s="26">
        <v>220081.08206452068</v>
      </c>
      <c r="I28" s="26">
        <v>220081.08206452068</v>
      </c>
      <c r="J28" s="26">
        <v>246400</v>
      </c>
      <c r="K28" s="26">
        <v>320000</v>
      </c>
      <c r="L28" s="26"/>
      <c r="M28" s="26">
        <f t="shared" si="2"/>
        <v>264800</v>
      </c>
      <c r="N28" s="26">
        <v>158372.56765537467</v>
      </c>
      <c r="O28" s="26">
        <f t="shared" si="3"/>
        <v>211586</v>
      </c>
      <c r="P28" s="26" t="s">
        <v>65</v>
      </c>
      <c r="Q28" s="26" t="s">
        <v>65</v>
      </c>
      <c r="R28" s="26" t="s">
        <v>65</v>
      </c>
      <c r="S28" s="26" t="s">
        <v>65</v>
      </c>
      <c r="T28" s="26">
        <v>185377.92978943858</v>
      </c>
      <c r="U28" s="26">
        <v>185377.92978943858</v>
      </c>
      <c r="V28" s="26" t="s">
        <v>65</v>
      </c>
      <c r="W28" s="26" t="s">
        <v>65</v>
      </c>
      <c r="X28" s="26" t="s">
        <v>65</v>
      </c>
      <c r="Y28" s="26" t="s">
        <v>65</v>
      </c>
      <c r="Z28" s="26">
        <v>211247.55239449977</v>
      </c>
      <c r="AA28" s="26" t="s">
        <v>65</v>
      </c>
      <c r="AB28" s="26" t="s">
        <v>65</v>
      </c>
      <c r="AC28" s="26" t="s">
        <v>65</v>
      </c>
      <c r="AD28" s="26" t="s">
        <v>65</v>
      </c>
      <c r="AE28" s="26" t="s">
        <v>65</v>
      </c>
      <c r="AF28" s="26">
        <v>256172.36043060603</v>
      </c>
      <c r="AG28" s="26" t="s">
        <v>65</v>
      </c>
      <c r="AH28" s="26" t="s">
        <v>65</v>
      </c>
      <c r="AI28" s="26" t="s">
        <v>65</v>
      </c>
      <c r="AJ28" s="26" t="s">
        <v>65</v>
      </c>
      <c r="AK28" s="26" t="s">
        <v>65</v>
      </c>
      <c r="AL28" s="26">
        <v>286584.94115167804</v>
      </c>
      <c r="AM28" s="26" t="s">
        <v>65</v>
      </c>
      <c r="AN28" s="26" t="s">
        <v>65</v>
      </c>
      <c r="AO28" s="26" t="s">
        <v>65</v>
      </c>
      <c r="AP28" s="26" t="s">
        <v>65</v>
      </c>
      <c r="AQ28" s="26" t="s">
        <v>65</v>
      </c>
      <c r="AR28" s="26">
        <v>254027.07465360098</v>
      </c>
      <c r="AS28" s="26" t="s">
        <v>65</v>
      </c>
      <c r="AT28" s="26" t="s">
        <v>65</v>
      </c>
      <c r="AU28" s="26" t="s">
        <v>65</v>
      </c>
      <c r="AV28" s="26" t="s">
        <v>65</v>
      </c>
      <c r="AW28" s="26" t="s">
        <v>65</v>
      </c>
      <c r="AX28" s="26">
        <v>273334.64664664667</v>
      </c>
      <c r="AY28" s="26" t="s">
        <v>65</v>
      </c>
      <c r="AZ28" s="26" t="s">
        <v>65</v>
      </c>
      <c r="BA28" s="26" t="s">
        <v>65</v>
      </c>
      <c r="BB28" s="26" t="s">
        <v>65</v>
      </c>
      <c r="BC28" s="26" t="s">
        <v>65</v>
      </c>
      <c r="BD28" s="26">
        <v>280527.66366366367</v>
      </c>
      <c r="BE28" s="26" t="s">
        <v>65</v>
      </c>
      <c r="BF28" s="26" t="s">
        <v>65</v>
      </c>
      <c r="BG28" s="26" t="s">
        <v>65</v>
      </c>
      <c r="BH28" s="26" t="s">
        <v>65</v>
      </c>
      <c r="BI28" s="26" t="s">
        <v>65</v>
      </c>
      <c r="BJ28" s="26">
        <v>286332.55458967743</v>
      </c>
      <c r="BK28" s="26" t="s">
        <v>65</v>
      </c>
      <c r="BL28" s="26" t="s">
        <v>65</v>
      </c>
      <c r="BM28" s="26" t="s">
        <v>65</v>
      </c>
      <c r="BN28" s="26" t="s">
        <v>65</v>
      </c>
      <c r="BO28" s="26" t="s">
        <v>65</v>
      </c>
      <c r="BP28" s="26" t="s">
        <v>65</v>
      </c>
      <c r="BQ28" s="26" t="s">
        <v>65</v>
      </c>
      <c r="BR28" s="26" t="s">
        <v>65</v>
      </c>
      <c r="BS28" s="26" t="s">
        <v>65</v>
      </c>
      <c r="BT28" s="26" t="s">
        <v>65</v>
      </c>
      <c r="BU28" s="26" t="s">
        <v>65</v>
      </c>
      <c r="BV28" s="26" t="s">
        <v>65</v>
      </c>
      <c r="BW28" s="26" t="s">
        <v>65</v>
      </c>
    </row>
    <row r="29" spans="2:75" s="27" customFormat="1" ht="38.25">
      <c r="B29" s="24">
        <v>25</v>
      </c>
      <c r="C29" s="25" t="s">
        <v>86</v>
      </c>
      <c r="D29" s="26" t="s">
        <v>65</v>
      </c>
      <c r="E29" s="26" t="s">
        <v>65</v>
      </c>
      <c r="F29" s="26" t="s">
        <v>65</v>
      </c>
      <c r="G29" s="26" t="s">
        <v>65</v>
      </c>
      <c r="H29" s="26">
        <v>242795.87264457441</v>
      </c>
      <c r="I29" s="26">
        <v>242795.87264457441</v>
      </c>
      <c r="J29" s="26">
        <v>214000</v>
      </c>
      <c r="K29" s="26">
        <v>430000</v>
      </c>
      <c r="L29" s="26"/>
      <c r="M29" s="26">
        <f t="shared" si="2"/>
        <v>268000</v>
      </c>
      <c r="N29" s="26">
        <v>172127.63528440724</v>
      </c>
      <c r="O29" s="26">
        <f t="shared" si="3"/>
        <v>220064</v>
      </c>
      <c r="P29" s="26" t="s">
        <v>65</v>
      </c>
      <c r="Q29" s="26" t="s">
        <v>65</v>
      </c>
      <c r="R29" s="26" t="s">
        <v>65</v>
      </c>
      <c r="S29" s="26" t="s">
        <v>65</v>
      </c>
      <c r="T29" s="26">
        <v>210364.19942749763</v>
      </c>
      <c r="U29" s="26">
        <v>210364.19942749763</v>
      </c>
      <c r="V29" s="26" t="s">
        <v>65</v>
      </c>
      <c r="W29" s="26" t="s">
        <v>65</v>
      </c>
      <c r="X29" s="26" t="s">
        <v>65</v>
      </c>
      <c r="Y29" s="26" t="s">
        <v>65</v>
      </c>
      <c r="Z29" s="26">
        <v>234971.88922255591</v>
      </c>
      <c r="AA29" s="26" t="s">
        <v>65</v>
      </c>
      <c r="AB29" s="26" t="s">
        <v>65</v>
      </c>
      <c r="AC29" s="26" t="s">
        <v>65</v>
      </c>
      <c r="AD29" s="26" t="s">
        <v>65</v>
      </c>
      <c r="AE29" s="26" t="s">
        <v>65</v>
      </c>
      <c r="AF29" s="26">
        <v>261093.89838961771</v>
      </c>
      <c r="AG29" s="26" t="s">
        <v>65</v>
      </c>
      <c r="AH29" s="26" t="s">
        <v>65</v>
      </c>
      <c r="AI29" s="26" t="s">
        <v>65</v>
      </c>
      <c r="AJ29" s="26" t="s">
        <v>65</v>
      </c>
      <c r="AK29" s="26" t="s">
        <v>65</v>
      </c>
      <c r="AL29" s="26">
        <v>312706.95031873981</v>
      </c>
      <c r="AM29" s="26" t="s">
        <v>65</v>
      </c>
      <c r="AN29" s="26" t="s">
        <v>65</v>
      </c>
      <c r="AO29" s="26" t="s">
        <v>65</v>
      </c>
      <c r="AP29" s="26" t="s">
        <v>65</v>
      </c>
      <c r="AQ29" s="26" t="s">
        <v>65</v>
      </c>
      <c r="AR29" s="26">
        <v>267277.3691586323</v>
      </c>
      <c r="AS29" s="26" t="s">
        <v>65</v>
      </c>
      <c r="AT29" s="26" t="s">
        <v>65</v>
      </c>
      <c r="AU29" s="26" t="s">
        <v>65</v>
      </c>
      <c r="AV29" s="26" t="s">
        <v>65</v>
      </c>
      <c r="AW29" s="26" t="s">
        <v>65</v>
      </c>
      <c r="AX29" s="26">
        <v>262860.6043236219</v>
      </c>
      <c r="AY29" s="26" t="s">
        <v>65</v>
      </c>
      <c r="AZ29" s="26" t="s">
        <v>65</v>
      </c>
      <c r="BA29" s="26" t="s">
        <v>65</v>
      </c>
      <c r="BB29" s="26" t="s">
        <v>65</v>
      </c>
      <c r="BC29" s="26" t="s">
        <v>65</v>
      </c>
      <c r="BD29" s="26">
        <v>260589.12526561652</v>
      </c>
      <c r="BE29" s="26" t="s">
        <v>65</v>
      </c>
      <c r="BF29" s="26" t="s">
        <v>65</v>
      </c>
      <c r="BG29" s="26" t="s">
        <v>65</v>
      </c>
      <c r="BH29" s="26" t="s">
        <v>65</v>
      </c>
      <c r="BI29" s="26" t="s">
        <v>65</v>
      </c>
      <c r="BJ29" s="26">
        <v>295544.6641026992</v>
      </c>
      <c r="BK29" s="26" t="s">
        <v>65</v>
      </c>
      <c r="BL29" s="26" t="s">
        <v>65</v>
      </c>
      <c r="BM29" s="26" t="s">
        <v>65</v>
      </c>
      <c r="BN29" s="26" t="s">
        <v>65</v>
      </c>
      <c r="BO29" s="26" t="s">
        <v>65</v>
      </c>
      <c r="BP29" s="26" t="s">
        <v>65</v>
      </c>
      <c r="BQ29" s="26" t="s">
        <v>65</v>
      </c>
      <c r="BR29" s="26" t="s">
        <v>65</v>
      </c>
      <c r="BS29" s="26" t="s">
        <v>65</v>
      </c>
      <c r="BT29" s="26" t="s">
        <v>65</v>
      </c>
      <c r="BU29" s="26" t="s">
        <v>65</v>
      </c>
      <c r="BV29" s="26" t="s">
        <v>65</v>
      </c>
      <c r="BW29" s="26" t="s">
        <v>65</v>
      </c>
    </row>
    <row r="30" spans="2:75" s="27" customFormat="1" ht="38.25">
      <c r="B30" s="24">
        <v>26</v>
      </c>
      <c r="C30" s="25" t="s">
        <v>87</v>
      </c>
      <c r="D30" s="26" t="s">
        <v>65</v>
      </c>
      <c r="E30" s="26" t="s">
        <v>65</v>
      </c>
      <c r="F30" s="26" t="s">
        <v>65</v>
      </c>
      <c r="G30" s="26" t="s">
        <v>65</v>
      </c>
      <c r="H30" s="26">
        <v>355107.8927348401</v>
      </c>
      <c r="I30" s="26">
        <v>355107.8927348401</v>
      </c>
      <c r="J30" s="26">
        <v>363200</v>
      </c>
      <c r="K30" s="26">
        <v>730000</v>
      </c>
      <c r="L30" s="26"/>
      <c r="M30" s="26">
        <f t="shared" si="2"/>
        <v>454900</v>
      </c>
      <c r="N30" s="26">
        <v>268286.91540663474</v>
      </c>
      <c r="O30" s="26">
        <f t="shared" si="3"/>
        <v>361593</v>
      </c>
      <c r="P30" s="26" t="s">
        <v>65</v>
      </c>
      <c r="Q30" s="26" t="s">
        <v>65</v>
      </c>
      <c r="R30" s="26" t="s">
        <v>65</v>
      </c>
      <c r="S30" s="26" t="s">
        <v>65</v>
      </c>
      <c r="T30" s="26">
        <v>309552.11829373235</v>
      </c>
      <c r="U30" s="26">
        <v>309552.11829373235</v>
      </c>
      <c r="V30" s="26" t="s">
        <v>65</v>
      </c>
      <c r="W30" s="26" t="s">
        <v>65</v>
      </c>
      <c r="X30" s="26" t="s">
        <v>65</v>
      </c>
      <c r="Y30" s="26" t="s">
        <v>65</v>
      </c>
      <c r="Z30" s="26">
        <v>341100.43854380696</v>
      </c>
      <c r="AA30" s="26" t="s">
        <v>65</v>
      </c>
      <c r="AB30" s="26" t="s">
        <v>65</v>
      </c>
      <c r="AC30" s="26" t="s">
        <v>65</v>
      </c>
      <c r="AD30" s="26" t="s">
        <v>65</v>
      </c>
      <c r="AE30" s="26" t="s">
        <v>65</v>
      </c>
      <c r="AF30" s="26">
        <v>369872.50661187503</v>
      </c>
      <c r="AG30" s="26" t="s">
        <v>65</v>
      </c>
      <c r="AH30" s="26" t="s">
        <v>65</v>
      </c>
      <c r="AI30" s="26" t="s">
        <v>65</v>
      </c>
      <c r="AJ30" s="26" t="s">
        <v>65</v>
      </c>
      <c r="AK30" s="26" t="s">
        <v>65</v>
      </c>
      <c r="AL30" s="26">
        <v>409623.39012696908</v>
      </c>
      <c r="AM30" s="26" t="s">
        <v>65</v>
      </c>
      <c r="AN30" s="26" t="s">
        <v>65</v>
      </c>
      <c r="AO30" s="26" t="s">
        <v>65</v>
      </c>
      <c r="AP30" s="26" t="s">
        <v>65</v>
      </c>
      <c r="AQ30" s="26" t="s">
        <v>65</v>
      </c>
      <c r="AR30" s="26">
        <v>406720.94466396229</v>
      </c>
      <c r="AS30" s="26" t="s">
        <v>65</v>
      </c>
      <c r="AT30" s="26" t="s">
        <v>65</v>
      </c>
      <c r="AU30" s="26" t="s">
        <v>65</v>
      </c>
      <c r="AV30" s="26" t="s">
        <v>65</v>
      </c>
      <c r="AW30" s="26" t="s">
        <v>65</v>
      </c>
      <c r="AX30" s="26">
        <v>411011.51621797233</v>
      </c>
      <c r="AY30" s="26" t="s">
        <v>65</v>
      </c>
      <c r="AZ30" s="26" t="s">
        <v>65</v>
      </c>
      <c r="BA30" s="26" t="s">
        <v>65</v>
      </c>
      <c r="BB30" s="26" t="s">
        <v>65</v>
      </c>
      <c r="BC30" s="26" t="s">
        <v>65</v>
      </c>
      <c r="BD30" s="26">
        <v>428930.96212001482</v>
      </c>
      <c r="BE30" s="26" t="s">
        <v>65</v>
      </c>
      <c r="BF30" s="26" t="s">
        <v>65</v>
      </c>
      <c r="BG30" s="26" t="s">
        <v>65</v>
      </c>
      <c r="BH30" s="26" t="s">
        <v>65</v>
      </c>
      <c r="BI30" s="26" t="s">
        <v>65</v>
      </c>
      <c r="BJ30" s="26">
        <v>411011.51621797233</v>
      </c>
      <c r="BK30" s="26" t="s">
        <v>65</v>
      </c>
      <c r="BL30" s="26" t="s">
        <v>65</v>
      </c>
      <c r="BM30" s="26" t="s">
        <v>65</v>
      </c>
      <c r="BN30" s="26" t="s">
        <v>65</v>
      </c>
      <c r="BO30" s="26" t="s">
        <v>65</v>
      </c>
      <c r="BP30" s="26" t="s">
        <v>65</v>
      </c>
      <c r="BQ30" s="26" t="s">
        <v>65</v>
      </c>
      <c r="BR30" s="26" t="s">
        <v>65</v>
      </c>
      <c r="BS30" s="26" t="s">
        <v>65</v>
      </c>
      <c r="BT30" s="26" t="s">
        <v>65</v>
      </c>
      <c r="BU30" s="26" t="s">
        <v>65</v>
      </c>
      <c r="BV30" s="26" t="s">
        <v>65</v>
      </c>
      <c r="BW30" s="26" t="s">
        <v>65</v>
      </c>
    </row>
    <row r="31" spans="2:75" s="27" customFormat="1">
      <c r="B31" s="24">
        <v>27</v>
      </c>
      <c r="C31" s="25" t="s">
        <v>88</v>
      </c>
      <c r="D31" s="26" t="s">
        <v>65</v>
      </c>
      <c r="E31" s="26" t="s">
        <v>65</v>
      </c>
      <c r="F31" s="26" t="s">
        <v>65</v>
      </c>
      <c r="G31" s="26" t="s">
        <v>65</v>
      </c>
      <c r="H31" s="26" t="s">
        <v>65</v>
      </c>
      <c r="I31" s="26" t="s">
        <v>65</v>
      </c>
      <c r="J31" s="26">
        <v>123200</v>
      </c>
      <c r="K31" s="26">
        <v>250000</v>
      </c>
      <c r="L31" s="26"/>
      <c r="M31" s="26">
        <f t="shared" si="2"/>
        <v>154900</v>
      </c>
      <c r="N31" s="26"/>
      <c r="O31" s="26">
        <f t="shared" si="3"/>
        <v>154900</v>
      </c>
      <c r="P31" s="26" t="s">
        <v>65</v>
      </c>
      <c r="Q31" s="26" t="s">
        <v>65</v>
      </c>
      <c r="R31" s="26" t="s">
        <v>65</v>
      </c>
      <c r="S31" s="26" t="s">
        <v>65</v>
      </c>
      <c r="T31" s="26" t="s">
        <v>65</v>
      </c>
      <c r="U31" s="26" t="s">
        <v>65</v>
      </c>
      <c r="V31" s="26" t="s">
        <v>65</v>
      </c>
      <c r="W31" s="26" t="s">
        <v>65</v>
      </c>
      <c r="X31" s="26" t="s">
        <v>65</v>
      </c>
      <c r="Y31" s="26" t="s">
        <v>65</v>
      </c>
      <c r="Z31" s="26" t="s">
        <v>65</v>
      </c>
      <c r="AA31" s="26" t="s">
        <v>65</v>
      </c>
      <c r="AB31" s="26" t="s">
        <v>65</v>
      </c>
      <c r="AC31" s="26" t="s">
        <v>65</v>
      </c>
      <c r="AD31" s="26" t="s">
        <v>65</v>
      </c>
      <c r="AE31" s="26" t="s">
        <v>65</v>
      </c>
      <c r="AF31" s="26" t="s">
        <v>65</v>
      </c>
      <c r="AG31" s="26" t="s">
        <v>65</v>
      </c>
      <c r="AH31" s="26" t="s">
        <v>65</v>
      </c>
      <c r="AI31" s="26" t="s">
        <v>65</v>
      </c>
      <c r="AJ31" s="26" t="s">
        <v>65</v>
      </c>
      <c r="AK31" s="26" t="s">
        <v>65</v>
      </c>
      <c r="AL31" s="26" t="s">
        <v>65</v>
      </c>
      <c r="AM31" s="26" t="s">
        <v>65</v>
      </c>
      <c r="AN31" s="26" t="s">
        <v>65</v>
      </c>
      <c r="AO31" s="26" t="s">
        <v>65</v>
      </c>
      <c r="AP31" s="26" t="s">
        <v>65</v>
      </c>
      <c r="AQ31" s="26" t="s">
        <v>65</v>
      </c>
      <c r="AR31" s="26" t="s">
        <v>65</v>
      </c>
      <c r="AS31" s="26" t="s">
        <v>65</v>
      </c>
      <c r="AT31" s="26" t="s">
        <v>65</v>
      </c>
      <c r="AU31" s="26" t="s">
        <v>65</v>
      </c>
      <c r="AV31" s="26" t="s">
        <v>65</v>
      </c>
      <c r="AW31" s="26" t="s">
        <v>65</v>
      </c>
      <c r="AX31" s="26" t="s">
        <v>65</v>
      </c>
      <c r="AY31" s="26" t="s">
        <v>65</v>
      </c>
      <c r="AZ31" s="26" t="s">
        <v>65</v>
      </c>
      <c r="BA31" s="26" t="s">
        <v>65</v>
      </c>
      <c r="BB31" s="26" t="s">
        <v>65</v>
      </c>
      <c r="BC31" s="26" t="s">
        <v>65</v>
      </c>
      <c r="BD31" s="26" t="s">
        <v>65</v>
      </c>
      <c r="BE31" s="26" t="s">
        <v>65</v>
      </c>
      <c r="BF31" s="26" t="s">
        <v>65</v>
      </c>
      <c r="BG31" s="26" t="s">
        <v>65</v>
      </c>
      <c r="BH31" s="26" t="s">
        <v>65</v>
      </c>
      <c r="BI31" s="26" t="s">
        <v>65</v>
      </c>
      <c r="BJ31" s="26" t="s">
        <v>65</v>
      </c>
      <c r="BK31" s="26" t="s">
        <v>65</v>
      </c>
      <c r="BL31" s="26" t="s">
        <v>65</v>
      </c>
      <c r="BM31" s="26" t="s">
        <v>65</v>
      </c>
      <c r="BN31" s="26" t="s">
        <v>65</v>
      </c>
      <c r="BO31" s="26" t="s">
        <v>65</v>
      </c>
      <c r="BP31" s="26" t="s">
        <v>65</v>
      </c>
      <c r="BQ31" s="26" t="s">
        <v>65</v>
      </c>
      <c r="BR31" s="26" t="s">
        <v>65</v>
      </c>
      <c r="BS31" s="26" t="s">
        <v>65</v>
      </c>
      <c r="BT31" s="26" t="s">
        <v>65</v>
      </c>
      <c r="BU31" s="26" t="s">
        <v>65</v>
      </c>
      <c r="BV31" s="26" t="s">
        <v>65</v>
      </c>
      <c r="BW31" s="26" t="s">
        <v>65</v>
      </c>
    </row>
    <row r="32" spans="2:75" s="28" customFormat="1">
      <c r="B32" s="31"/>
      <c r="C32" s="32" t="s">
        <v>45</v>
      </c>
      <c r="D32" s="33">
        <f>SUM(D5:D31)</f>
        <v>4913300</v>
      </c>
      <c r="E32" s="33">
        <f t="shared" ref="E32:AY32" si="48">SUM(E5:E31)</f>
        <v>10348342</v>
      </c>
      <c r="F32" s="33">
        <f t="shared" si="48"/>
        <v>0</v>
      </c>
      <c r="G32" s="33">
        <f t="shared" si="48"/>
        <v>6208846</v>
      </c>
      <c r="H32" s="33">
        <f t="shared" si="48"/>
        <v>10966196.118925942</v>
      </c>
      <c r="I32" s="33">
        <f>SUM(I5:I31)</f>
        <v>10951753.239081187</v>
      </c>
      <c r="J32" s="33">
        <f t="shared" si="48"/>
        <v>9857900</v>
      </c>
      <c r="K32" s="33">
        <f t="shared" si="48"/>
        <v>12365076</v>
      </c>
      <c r="L32" s="33">
        <f t="shared" si="48"/>
        <v>0</v>
      </c>
      <c r="M32" s="33">
        <f t="shared" si="48"/>
        <v>10196173</v>
      </c>
      <c r="N32" s="33">
        <f t="shared" si="48"/>
        <v>9022819.5915213488</v>
      </c>
      <c r="O32" s="33">
        <f t="shared" si="48"/>
        <v>9686944</v>
      </c>
      <c r="P32" s="33">
        <f t="shared" si="48"/>
        <v>4371900</v>
      </c>
      <c r="Q32" s="33">
        <f t="shared" si="48"/>
        <v>5344602</v>
      </c>
      <c r="R32" s="33">
        <f t="shared" si="48"/>
        <v>0</v>
      </c>
      <c r="S32" s="33">
        <f t="shared" si="48"/>
        <v>4514358</v>
      </c>
      <c r="T32" s="33">
        <f t="shared" si="48"/>
        <v>10095588.673304887</v>
      </c>
      <c r="U32" s="33">
        <f t="shared" si="48"/>
        <v>9740631.0331735276</v>
      </c>
      <c r="V32" s="33">
        <f t="shared" si="48"/>
        <v>4788100</v>
      </c>
      <c r="W32" s="33">
        <f t="shared" si="48"/>
        <v>6373808</v>
      </c>
      <c r="X32" s="33">
        <f t="shared" si="48"/>
        <v>0</v>
      </c>
      <c r="Y32" s="33">
        <f t="shared" si="48"/>
        <v>5129894</v>
      </c>
      <c r="Z32" s="33">
        <f t="shared" si="48"/>
        <v>10612854.93212511</v>
      </c>
      <c r="AA32" s="33">
        <f t="shared" si="48"/>
        <v>7536775.1356268553</v>
      </c>
      <c r="AB32" s="33">
        <f t="shared" si="48"/>
        <v>5412700</v>
      </c>
      <c r="AC32" s="33">
        <f t="shared" si="48"/>
        <v>6857029</v>
      </c>
      <c r="AD32" s="33">
        <f t="shared" si="48"/>
        <v>0</v>
      </c>
      <c r="AE32" s="33">
        <f t="shared" si="48"/>
        <v>5664386</v>
      </c>
      <c r="AF32" s="33">
        <f t="shared" si="48"/>
        <v>12438997.901480425</v>
      </c>
      <c r="AG32" s="33">
        <f t="shared" si="48"/>
        <v>6047473</v>
      </c>
      <c r="AH32" s="33">
        <f t="shared" si="48"/>
        <v>5745800</v>
      </c>
      <c r="AI32" s="33">
        <f t="shared" si="48"/>
        <v>7593832</v>
      </c>
      <c r="AJ32" s="33">
        <f t="shared" si="48"/>
        <v>0</v>
      </c>
      <c r="AK32" s="33">
        <f t="shared" si="48"/>
        <v>6119614</v>
      </c>
      <c r="AL32" s="33">
        <f t="shared" si="48"/>
        <v>14085694.025253329</v>
      </c>
      <c r="AM32" s="33">
        <f t="shared" si="48"/>
        <v>6696696</v>
      </c>
      <c r="AN32" s="33">
        <f t="shared" si="48"/>
        <v>4788100</v>
      </c>
      <c r="AO32" s="33">
        <f t="shared" si="48"/>
        <v>9081299</v>
      </c>
      <c r="AP32" s="33">
        <f t="shared" si="48"/>
        <v>0</v>
      </c>
      <c r="AQ32" s="33">
        <f t="shared" si="48"/>
        <v>5861403</v>
      </c>
      <c r="AR32" s="33">
        <f t="shared" si="48"/>
        <v>12464488.944242489</v>
      </c>
      <c r="AS32" s="33">
        <f t="shared" si="48"/>
        <v>7023150.5594717525</v>
      </c>
      <c r="AT32" s="33">
        <f t="shared" si="48"/>
        <v>5204700</v>
      </c>
      <c r="AU32" s="33">
        <f t="shared" si="48"/>
        <v>9045311</v>
      </c>
      <c r="AV32" s="33">
        <f t="shared" si="48"/>
        <v>0</v>
      </c>
      <c r="AW32" s="33">
        <f t="shared" si="48"/>
        <v>6164544</v>
      </c>
      <c r="AX32" s="33">
        <f t="shared" si="48"/>
        <v>12890769.847461496</v>
      </c>
      <c r="AY32" s="33">
        <f t="shared" si="48"/>
        <v>6550505</v>
      </c>
      <c r="AZ32" s="33">
        <f t="shared" ref="AZ32:BW32" si="49">SUM(AZ5:AZ31)</f>
        <v>5412700</v>
      </c>
      <c r="BA32" s="33">
        <f t="shared" si="49"/>
        <v>8159018</v>
      </c>
      <c r="BB32" s="33">
        <f t="shared" si="49"/>
        <v>0</v>
      </c>
      <c r="BC32" s="33">
        <f t="shared" si="49"/>
        <v>6061040</v>
      </c>
      <c r="BD32" s="33">
        <f t="shared" si="49"/>
        <v>12783757.945173245</v>
      </c>
      <c r="BE32" s="33">
        <f t="shared" si="49"/>
        <v>6729432</v>
      </c>
      <c r="BF32" s="33">
        <f t="shared" si="49"/>
        <v>5620900</v>
      </c>
      <c r="BG32" s="33">
        <f t="shared" si="49"/>
        <v>8159018</v>
      </c>
      <c r="BH32" s="33">
        <f t="shared" si="49"/>
        <v>0</v>
      </c>
      <c r="BI32" s="33">
        <f t="shared" si="49"/>
        <v>6204240</v>
      </c>
      <c r="BJ32" s="33">
        <f t="shared" si="49"/>
        <v>13619914.625081226</v>
      </c>
      <c r="BK32" s="33">
        <f t="shared" si="49"/>
        <v>6553191</v>
      </c>
      <c r="BL32" s="33">
        <f t="shared" si="49"/>
        <v>6453900</v>
      </c>
      <c r="BM32" s="33">
        <f t="shared" si="49"/>
        <v>8159018</v>
      </c>
      <c r="BN32" s="33">
        <f t="shared" si="49"/>
        <v>0</v>
      </c>
      <c r="BO32" s="33">
        <f t="shared" si="49"/>
        <v>6748958</v>
      </c>
      <c r="BP32" s="33">
        <f t="shared" si="49"/>
        <v>0</v>
      </c>
      <c r="BQ32" s="33">
        <f t="shared" si="49"/>
        <v>6748958</v>
      </c>
      <c r="BR32" s="33">
        <f t="shared" si="49"/>
        <v>6245400</v>
      </c>
      <c r="BS32" s="33">
        <f t="shared" si="49"/>
        <v>8159018</v>
      </c>
      <c r="BT32" s="33">
        <f t="shared" si="49"/>
        <v>0</v>
      </c>
      <c r="BU32" s="33">
        <f t="shared" si="49"/>
        <v>6623560</v>
      </c>
      <c r="BV32" s="33">
        <f t="shared" si="49"/>
        <v>0</v>
      </c>
      <c r="BW32" s="33">
        <f t="shared" si="49"/>
        <v>6623560</v>
      </c>
    </row>
    <row r="34" spans="3:70">
      <c r="C34" s="36" t="s">
        <v>45</v>
      </c>
      <c r="D34" s="35">
        <f>+D32+J32+P32+V32+AB32+AH32+AN32+AT32+AZ32+BF32+BL32+BR32</f>
        <v>68815400</v>
      </c>
      <c r="E34" s="35">
        <f t="shared" ref="E34:H34" si="50">+E32+K32+Q32+W32+AC32+AI32+AO32+AU32+BA32+BG32+BM32+BS32</f>
        <v>99645371</v>
      </c>
      <c r="F34" s="35">
        <f t="shared" si="50"/>
        <v>0</v>
      </c>
      <c r="G34" s="35">
        <f t="shared" si="50"/>
        <v>75497016</v>
      </c>
      <c r="H34" s="35">
        <f t="shared" si="50"/>
        <v>118981082.60456949</v>
      </c>
      <c r="I34" s="35">
        <f>+I32+O32+U32+AA32+AG32+AM32+AS32+AY32+BE32+BK32+BQ32+BW32</f>
        <v>90889068.967353329</v>
      </c>
    </row>
    <row r="35" spans="3:70"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Z35" s="30"/>
      <c r="BF35" s="30"/>
      <c r="BL35" s="30"/>
      <c r="BR35" s="30"/>
    </row>
  </sheetData>
  <sheetProtection algorithmName="SHA-512" hashValue="snyfH4MRJxO8TYRmkwHro0Zh0P7zs2V2+0IFE51wEnh/UCJkVe5FV4+5DzWcZZ2UHRMJpEfmqQB9hnyTYCLG3Q==" saltValue="MLMFr26BGLVpOIq7jlqRKw==" spinCount="100000" sheet="1" formatCells="0" formatColumns="0" formatRows="0" insertColumns="0" insertRows="0" insertHyperlinks="0" deleteColumns="0" deleteRows="0" sort="0" autoFilter="0" pivotTables="0"/>
  <autoFilter ref="B4:BX32" xr:uid="{00000000-0009-0000-0000-000001000000}"/>
  <mergeCells count="2">
    <mergeCell ref="B2:C2"/>
    <mergeCell ref="B3:C3"/>
  </mergeCells>
  <pageMargins left="0.7" right="0.7" top="0.75" bottom="0.75" header="0.3" footer="0.3"/>
  <pageSetup paperSize="9" scale="41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CZ103"/>
  <sheetViews>
    <sheetView zoomScale="115" zoomScaleNormal="115" workbookViewId="0">
      <selection activeCell="E6" sqref="E6"/>
    </sheetView>
  </sheetViews>
  <sheetFormatPr baseColWidth="10" defaultColWidth="11" defaultRowHeight="12.75"/>
  <cols>
    <col min="1" max="1" width="11" style="29"/>
    <col min="2" max="2" width="5.85546875" style="29" customWidth="1"/>
    <col min="3" max="3" width="46.28515625" style="47" customWidth="1"/>
    <col min="4" max="4" width="12.5703125" style="29" customWidth="1"/>
    <col min="5" max="5" width="14" style="29" bestFit="1" customWidth="1"/>
    <col min="6" max="6" width="14" style="37" bestFit="1" customWidth="1"/>
    <col min="7" max="8" width="0" style="29" hidden="1" customWidth="1"/>
    <col min="9" max="9" width="16.28515625" style="29" hidden="1" customWidth="1"/>
    <col min="10" max="11" width="13.85546875" style="29" hidden="1" customWidth="1"/>
    <col min="12" max="12" width="0" style="29" hidden="1" customWidth="1"/>
    <col min="13" max="13" width="14" style="37" hidden="1" customWidth="1"/>
    <col min="14" max="14" width="14.140625" style="29" customWidth="1"/>
    <col min="15" max="15" width="0" style="29" hidden="1" customWidth="1"/>
    <col min="16" max="18" width="14" style="29" hidden="1" customWidth="1"/>
    <col min="19" max="19" width="0" style="29" hidden="1" customWidth="1"/>
    <col min="20" max="20" width="20.140625" style="29" bestFit="1" customWidth="1"/>
    <col min="21" max="16384" width="11" style="29"/>
  </cols>
  <sheetData>
    <row r="2" spans="1:104">
      <c r="B2" s="66" t="s">
        <v>1</v>
      </c>
      <c r="C2" s="66"/>
      <c r="D2" s="66"/>
    </row>
    <row r="3" spans="1:104" ht="51">
      <c r="B3" s="84" t="s">
        <v>89</v>
      </c>
      <c r="C3" s="84"/>
      <c r="D3" s="84"/>
      <c r="E3" s="38" t="s">
        <v>3</v>
      </c>
      <c r="F3" s="38" t="s">
        <v>4</v>
      </c>
      <c r="G3" s="38" t="s">
        <v>5</v>
      </c>
      <c r="H3" s="7"/>
      <c r="I3" s="39" t="s">
        <v>6</v>
      </c>
      <c r="J3" s="39" t="s">
        <v>7</v>
      </c>
      <c r="K3" s="39" t="s">
        <v>8</v>
      </c>
      <c r="L3" s="7"/>
      <c r="M3" s="38" t="s">
        <v>9</v>
      </c>
      <c r="N3" s="38" t="s">
        <v>10</v>
      </c>
      <c r="O3" s="7"/>
      <c r="P3" s="39" t="s">
        <v>6</v>
      </c>
      <c r="Q3" s="39" t="s">
        <v>7</v>
      </c>
      <c r="R3" s="39" t="s">
        <v>8</v>
      </c>
      <c r="S3" s="7"/>
      <c r="T3" s="40" t="s">
        <v>11</v>
      </c>
    </row>
    <row r="4" spans="1:104" ht="51">
      <c r="B4" s="10" t="s">
        <v>12</v>
      </c>
      <c r="C4" s="10" t="s">
        <v>13</v>
      </c>
      <c r="D4" s="10" t="s">
        <v>90</v>
      </c>
      <c r="E4" s="41" t="s">
        <v>91</v>
      </c>
      <c r="F4" s="41" t="s">
        <v>91</v>
      </c>
      <c r="G4" s="41" t="s">
        <v>91</v>
      </c>
      <c r="H4" s="7"/>
      <c r="I4" s="41" t="s">
        <v>91</v>
      </c>
      <c r="J4" s="41" t="s">
        <v>91</v>
      </c>
      <c r="K4" s="41" t="s">
        <v>91</v>
      </c>
      <c r="L4" s="7"/>
      <c r="M4" s="41" t="s">
        <v>91</v>
      </c>
      <c r="N4" s="41" t="s">
        <v>91</v>
      </c>
      <c r="O4" s="7"/>
      <c r="P4" s="41" t="s">
        <v>91</v>
      </c>
      <c r="Q4" s="41" t="s">
        <v>91</v>
      </c>
      <c r="R4" s="41" t="s">
        <v>91</v>
      </c>
      <c r="S4" s="7"/>
      <c r="T4" s="41" t="s">
        <v>91</v>
      </c>
    </row>
    <row r="5" spans="1:104">
      <c r="B5" s="42">
        <v>1</v>
      </c>
      <c r="C5" s="48" t="s">
        <v>92</v>
      </c>
      <c r="D5" s="42" t="s">
        <v>93</v>
      </c>
      <c r="E5" s="43">
        <v>39200</v>
      </c>
      <c r="F5" s="44">
        <v>37474</v>
      </c>
      <c r="G5" s="43"/>
      <c r="I5" s="45">
        <f>+MIN(E5:G5)</f>
        <v>37474</v>
      </c>
      <c r="J5" s="45">
        <f>+ROUND(AVERAGE(E5:G5),0)</f>
        <v>38337</v>
      </c>
      <c r="K5" s="45">
        <f>+ROUND(AVERAGE(I5:J5),0)</f>
        <v>37906</v>
      </c>
      <c r="M5" s="44">
        <f>+K5</f>
        <v>37906</v>
      </c>
      <c r="N5" s="44">
        <v>26033.593827745874</v>
      </c>
      <c r="P5" s="45">
        <f t="shared" ref="P5:P20" si="0">+MIN(M5:N5)</f>
        <v>26033.593827745874</v>
      </c>
      <c r="Q5" s="45">
        <f>+ROUND(AVERAGE(M5:N5),0)</f>
        <v>31970</v>
      </c>
      <c r="R5" s="45">
        <f>+ROUND(AVERAGE(P5:Q5),0)</f>
        <v>29002</v>
      </c>
      <c r="S5" s="7"/>
      <c r="T5" s="12">
        <f>+Q5</f>
        <v>31970</v>
      </c>
    </row>
    <row r="6" spans="1:104">
      <c r="B6" s="42">
        <v>2</v>
      </c>
      <c r="C6" s="48" t="s">
        <v>94</v>
      </c>
      <c r="D6" s="42" t="s">
        <v>93</v>
      </c>
      <c r="E6" s="43">
        <v>44800</v>
      </c>
      <c r="F6" s="44">
        <v>36021</v>
      </c>
      <c r="G6" s="43"/>
      <c r="I6" s="45">
        <f t="shared" ref="I6:I69" si="1">+MIN(E6:G6)</f>
        <v>36021</v>
      </c>
      <c r="J6" s="45">
        <f t="shared" ref="J6:J69" si="2">+ROUND(AVERAGE(E6:G6),0)</f>
        <v>40411</v>
      </c>
      <c r="K6" s="45">
        <f t="shared" ref="K6:K69" si="3">+ROUND(AVERAGE(I6:J6),0)</f>
        <v>38216</v>
      </c>
      <c r="M6" s="44">
        <f t="shared" ref="M6:M69" si="4">+K6</f>
        <v>38216</v>
      </c>
      <c r="N6" s="44">
        <v>26431.053275497721</v>
      </c>
      <c r="P6" s="45">
        <f t="shared" si="0"/>
        <v>26431.053275497721</v>
      </c>
      <c r="Q6" s="45">
        <f t="shared" ref="Q6:Q69" si="5">+ROUND(AVERAGE(M6:N6),0)</f>
        <v>32324</v>
      </c>
      <c r="R6" s="45">
        <f t="shared" ref="R6:R69" si="6">+ROUND(AVERAGE(P6:Q6),0)</f>
        <v>29378</v>
      </c>
      <c r="S6" s="7"/>
      <c r="T6" s="12">
        <f t="shared" ref="T6:T69" si="7">+Q6</f>
        <v>32324</v>
      </c>
    </row>
    <row r="7" spans="1:104" s="46" customFormat="1">
      <c r="A7" s="29"/>
      <c r="B7" s="42">
        <v>3</v>
      </c>
      <c r="C7" s="48" t="s">
        <v>95</v>
      </c>
      <c r="D7" s="42" t="s">
        <v>93</v>
      </c>
      <c r="E7" s="43">
        <v>53200</v>
      </c>
      <c r="F7" s="44">
        <v>37017</v>
      </c>
      <c r="G7" s="43"/>
      <c r="H7" s="29"/>
      <c r="I7" s="45">
        <f t="shared" si="1"/>
        <v>37017</v>
      </c>
      <c r="J7" s="45">
        <f t="shared" si="2"/>
        <v>45109</v>
      </c>
      <c r="K7" s="45">
        <f t="shared" si="3"/>
        <v>41063</v>
      </c>
      <c r="L7" s="29"/>
      <c r="M7" s="44">
        <f t="shared" si="4"/>
        <v>41063</v>
      </c>
      <c r="N7" s="44">
        <v>27225.972171001413</v>
      </c>
      <c r="O7" s="29"/>
      <c r="P7" s="45">
        <f t="shared" si="0"/>
        <v>27225.972171001413</v>
      </c>
      <c r="Q7" s="45">
        <f t="shared" si="5"/>
        <v>34144</v>
      </c>
      <c r="R7" s="45">
        <f t="shared" si="6"/>
        <v>30685</v>
      </c>
      <c r="S7" s="7"/>
      <c r="T7" s="12">
        <f t="shared" si="7"/>
        <v>34144</v>
      </c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  <c r="CZ7" s="29"/>
    </row>
    <row r="8" spans="1:104" s="46" customFormat="1">
      <c r="A8" s="29"/>
      <c r="B8" s="42">
        <v>4</v>
      </c>
      <c r="C8" s="48" t="s">
        <v>96</v>
      </c>
      <c r="D8" s="42" t="s">
        <v>93</v>
      </c>
      <c r="E8" s="43">
        <v>58800</v>
      </c>
      <c r="F8" s="44">
        <v>72030</v>
      </c>
      <c r="G8" s="43"/>
      <c r="H8" s="29"/>
      <c r="I8" s="45">
        <f t="shared" si="1"/>
        <v>58800</v>
      </c>
      <c r="J8" s="45">
        <f t="shared" si="2"/>
        <v>65415</v>
      </c>
      <c r="K8" s="45">
        <f t="shared" si="3"/>
        <v>62108</v>
      </c>
      <c r="L8" s="29"/>
      <c r="M8" s="44">
        <f t="shared" si="4"/>
        <v>62108</v>
      </c>
      <c r="N8" s="44">
        <v>52663.376827119515</v>
      </c>
      <c r="O8" s="29"/>
      <c r="P8" s="45">
        <f t="shared" si="0"/>
        <v>52663.376827119515</v>
      </c>
      <c r="Q8" s="45">
        <f t="shared" si="5"/>
        <v>57386</v>
      </c>
      <c r="R8" s="45">
        <f t="shared" si="6"/>
        <v>55025</v>
      </c>
      <c r="S8" s="7"/>
      <c r="T8" s="12">
        <f t="shared" si="7"/>
        <v>57386</v>
      </c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29"/>
    </row>
    <row r="9" spans="1:104" s="46" customFormat="1">
      <c r="A9" s="29"/>
      <c r="B9" s="42">
        <v>5</v>
      </c>
      <c r="C9" s="48" t="s">
        <v>97</v>
      </c>
      <c r="D9" s="42" t="s">
        <v>93</v>
      </c>
      <c r="E9" s="43">
        <v>61600</v>
      </c>
      <c r="F9" s="44">
        <v>74014</v>
      </c>
      <c r="G9" s="43"/>
      <c r="H9" s="29"/>
      <c r="I9" s="45">
        <f t="shared" si="1"/>
        <v>61600</v>
      </c>
      <c r="J9" s="45">
        <f t="shared" si="2"/>
        <v>67807</v>
      </c>
      <c r="K9" s="45">
        <f t="shared" si="3"/>
        <v>64704</v>
      </c>
      <c r="L9" s="29"/>
      <c r="M9" s="44">
        <f t="shared" si="4"/>
        <v>64704</v>
      </c>
      <c r="N9" s="44">
        <v>54253.214618126898</v>
      </c>
      <c r="O9" s="29"/>
      <c r="P9" s="45">
        <f t="shared" si="0"/>
        <v>54253.214618126898</v>
      </c>
      <c r="Q9" s="45">
        <f t="shared" si="5"/>
        <v>59479</v>
      </c>
      <c r="R9" s="45">
        <f t="shared" si="6"/>
        <v>56866</v>
      </c>
      <c r="S9" s="7"/>
      <c r="T9" s="12">
        <f t="shared" si="7"/>
        <v>59479</v>
      </c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</row>
    <row r="10" spans="1:104" s="46" customFormat="1">
      <c r="A10" s="29"/>
      <c r="B10" s="42">
        <v>6</v>
      </c>
      <c r="C10" s="48" t="s">
        <v>98</v>
      </c>
      <c r="D10" s="42" t="s">
        <v>93</v>
      </c>
      <c r="E10" s="43">
        <v>67200</v>
      </c>
      <c r="F10" s="44">
        <v>75693</v>
      </c>
      <c r="G10" s="43"/>
      <c r="H10" s="29"/>
      <c r="I10" s="45">
        <f t="shared" si="1"/>
        <v>67200</v>
      </c>
      <c r="J10" s="45">
        <f t="shared" si="2"/>
        <v>71447</v>
      </c>
      <c r="K10" s="45">
        <f t="shared" si="3"/>
        <v>69324</v>
      </c>
      <c r="L10" s="29"/>
      <c r="M10" s="44">
        <f t="shared" si="4"/>
        <v>69324</v>
      </c>
      <c r="N10" s="44">
        <v>55544.957823320401</v>
      </c>
      <c r="O10" s="29"/>
      <c r="P10" s="45">
        <f t="shared" si="0"/>
        <v>55544.957823320401</v>
      </c>
      <c r="Q10" s="45">
        <f t="shared" si="5"/>
        <v>62434</v>
      </c>
      <c r="R10" s="45">
        <f t="shared" si="6"/>
        <v>58989</v>
      </c>
      <c r="S10" s="7"/>
      <c r="T10" s="12">
        <f t="shared" si="7"/>
        <v>62434</v>
      </c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</row>
    <row r="11" spans="1:104" s="46" customFormat="1">
      <c r="A11" s="29"/>
      <c r="B11" s="42">
        <v>7</v>
      </c>
      <c r="C11" s="48" t="s">
        <v>99</v>
      </c>
      <c r="D11" s="42" t="s">
        <v>93</v>
      </c>
      <c r="E11" s="43">
        <v>70000</v>
      </c>
      <c r="F11" s="44">
        <v>77178</v>
      </c>
      <c r="G11" s="43"/>
      <c r="H11" s="29"/>
      <c r="I11" s="45">
        <f t="shared" si="1"/>
        <v>70000</v>
      </c>
      <c r="J11" s="45">
        <f t="shared" si="2"/>
        <v>73589</v>
      </c>
      <c r="K11" s="45">
        <f t="shared" si="3"/>
        <v>71795</v>
      </c>
      <c r="L11" s="29"/>
      <c r="M11" s="44">
        <f t="shared" si="4"/>
        <v>71795</v>
      </c>
      <c r="N11" s="44">
        <v>56936.065890451857</v>
      </c>
      <c r="O11" s="29"/>
      <c r="P11" s="45">
        <f t="shared" si="0"/>
        <v>56936.065890451857</v>
      </c>
      <c r="Q11" s="45">
        <f t="shared" si="5"/>
        <v>64366</v>
      </c>
      <c r="R11" s="45">
        <f t="shared" si="6"/>
        <v>60651</v>
      </c>
      <c r="S11" s="7"/>
      <c r="T11" s="12">
        <f t="shared" si="7"/>
        <v>64366</v>
      </c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</row>
    <row r="12" spans="1:104" s="46" customFormat="1">
      <c r="A12" s="29"/>
      <c r="B12" s="42">
        <v>8</v>
      </c>
      <c r="C12" s="48" t="s">
        <v>100</v>
      </c>
      <c r="D12" s="42" t="s">
        <v>93</v>
      </c>
      <c r="E12" s="43">
        <v>78400</v>
      </c>
      <c r="F12" s="44">
        <v>80741</v>
      </c>
      <c r="G12" s="43"/>
      <c r="H12" s="29"/>
      <c r="I12" s="45">
        <f t="shared" si="1"/>
        <v>78400</v>
      </c>
      <c r="J12" s="45">
        <f t="shared" si="2"/>
        <v>79571</v>
      </c>
      <c r="K12" s="45">
        <f t="shared" si="3"/>
        <v>78986</v>
      </c>
      <c r="L12" s="29"/>
      <c r="M12" s="44">
        <f t="shared" si="4"/>
        <v>78986</v>
      </c>
      <c r="N12" s="44">
        <v>60513.200920218464</v>
      </c>
      <c r="O12" s="29"/>
      <c r="P12" s="45">
        <f t="shared" si="0"/>
        <v>60513.200920218464</v>
      </c>
      <c r="Q12" s="45">
        <f t="shared" si="5"/>
        <v>69750</v>
      </c>
      <c r="R12" s="45">
        <f t="shared" si="6"/>
        <v>65132</v>
      </c>
      <c r="S12" s="7"/>
      <c r="T12" s="12">
        <f t="shared" si="7"/>
        <v>69750</v>
      </c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</row>
    <row r="13" spans="1:104" s="46" customFormat="1">
      <c r="A13" s="29"/>
      <c r="B13" s="42">
        <v>9</v>
      </c>
      <c r="C13" s="48" t="s">
        <v>101</v>
      </c>
      <c r="D13" s="42" t="s">
        <v>93</v>
      </c>
      <c r="E13" s="43">
        <v>39200</v>
      </c>
      <c r="F13" s="44">
        <v>35913</v>
      </c>
      <c r="G13" s="43"/>
      <c r="H13" s="29"/>
      <c r="I13" s="45">
        <f t="shared" si="1"/>
        <v>35913</v>
      </c>
      <c r="J13" s="45">
        <f t="shared" si="2"/>
        <v>37557</v>
      </c>
      <c r="K13" s="45">
        <f t="shared" si="3"/>
        <v>36735</v>
      </c>
      <c r="L13" s="29"/>
      <c r="M13" s="44">
        <f t="shared" si="4"/>
        <v>36735</v>
      </c>
      <c r="N13" s="44">
        <v>25536.769518056066</v>
      </c>
      <c r="O13" s="29"/>
      <c r="P13" s="45">
        <f t="shared" si="0"/>
        <v>25536.769518056066</v>
      </c>
      <c r="Q13" s="45">
        <f t="shared" si="5"/>
        <v>31136</v>
      </c>
      <c r="R13" s="45">
        <f t="shared" si="6"/>
        <v>28336</v>
      </c>
      <c r="S13" s="7"/>
      <c r="T13" s="12">
        <f t="shared" si="7"/>
        <v>31136</v>
      </c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</row>
    <row r="14" spans="1:104" s="46" customFormat="1">
      <c r="A14" s="29"/>
      <c r="B14" s="42">
        <v>10</v>
      </c>
      <c r="C14" s="48" t="s">
        <v>102</v>
      </c>
      <c r="D14" s="42" t="s">
        <v>93</v>
      </c>
      <c r="E14" s="43">
        <v>75600</v>
      </c>
      <c r="F14" s="44">
        <v>89532</v>
      </c>
      <c r="G14" s="43"/>
      <c r="H14" s="29"/>
      <c r="I14" s="45">
        <f t="shared" si="1"/>
        <v>75600</v>
      </c>
      <c r="J14" s="45">
        <f t="shared" si="2"/>
        <v>82566</v>
      </c>
      <c r="K14" s="45">
        <f t="shared" si="3"/>
        <v>79083</v>
      </c>
      <c r="L14" s="29"/>
      <c r="M14" s="44">
        <f t="shared" si="4"/>
        <v>79083</v>
      </c>
      <c r="N14" s="44">
        <v>65481.444017116533</v>
      </c>
      <c r="O14" s="29"/>
      <c r="P14" s="45">
        <f t="shared" si="0"/>
        <v>65481.444017116533</v>
      </c>
      <c r="Q14" s="45">
        <f t="shared" si="5"/>
        <v>72282</v>
      </c>
      <c r="R14" s="45">
        <f t="shared" si="6"/>
        <v>68882</v>
      </c>
      <c r="S14" s="7"/>
      <c r="T14" s="12">
        <f t="shared" si="7"/>
        <v>72282</v>
      </c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</row>
    <row r="15" spans="1:104" s="46" customFormat="1">
      <c r="A15" s="29"/>
      <c r="B15" s="42">
        <v>11</v>
      </c>
      <c r="C15" s="48" t="s">
        <v>103</v>
      </c>
      <c r="D15" s="42" t="s">
        <v>93</v>
      </c>
      <c r="E15" s="43">
        <v>81300</v>
      </c>
      <c r="F15" s="44">
        <v>91080</v>
      </c>
      <c r="G15" s="43"/>
      <c r="H15" s="29"/>
      <c r="I15" s="45">
        <f t="shared" si="1"/>
        <v>81300</v>
      </c>
      <c r="J15" s="45">
        <f t="shared" si="2"/>
        <v>86190</v>
      </c>
      <c r="K15" s="45">
        <f t="shared" si="3"/>
        <v>83745</v>
      </c>
      <c r="L15" s="29"/>
      <c r="M15" s="44">
        <f t="shared" si="4"/>
        <v>83745</v>
      </c>
      <c r="N15" s="44">
        <v>66673.822360372069</v>
      </c>
      <c r="O15" s="29"/>
      <c r="P15" s="45">
        <f t="shared" si="0"/>
        <v>66673.822360372069</v>
      </c>
      <c r="Q15" s="45">
        <f t="shared" si="5"/>
        <v>75209</v>
      </c>
      <c r="R15" s="45">
        <f t="shared" si="6"/>
        <v>70941</v>
      </c>
      <c r="S15" s="7"/>
      <c r="T15" s="12">
        <f t="shared" si="7"/>
        <v>75209</v>
      </c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</row>
    <row r="16" spans="1:104" s="46" customFormat="1">
      <c r="A16" s="29"/>
      <c r="B16" s="42">
        <v>12</v>
      </c>
      <c r="C16" s="48" t="s">
        <v>104</v>
      </c>
      <c r="D16" s="42" t="s">
        <v>93</v>
      </c>
      <c r="E16" s="43">
        <v>86900</v>
      </c>
      <c r="F16" s="44">
        <v>92587</v>
      </c>
      <c r="G16" s="43"/>
      <c r="H16" s="29"/>
      <c r="I16" s="45">
        <f t="shared" si="1"/>
        <v>86900</v>
      </c>
      <c r="J16" s="45">
        <f t="shared" si="2"/>
        <v>89744</v>
      </c>
      <c r="K16" s="45">
        <f t="shared" si="3"/>
        <v>88322</v>
      </c>
      <c r="L16" s="29"/>
      <c r="M16" s="44">
        <f t="shared" si="4"/>
        <v>88322</v>
      </c>
      <c r="N16" s="44">
        <v>68164.295289441492</v>
      </c>
      <c r="O16" s="29"/>
      <c r="P16" s="45">
        <f t="shared" si="0"/>
        <v>68164.295289441492</v>
      </c>
      <c r="Q16" s="45">
        <f t="shared" si="5"/>
        <v>78243</v>
      </c>
      <c r="R16" s="45">
        <f t="shared" si="6"/>
        <v>73204</v>
      </c>
      <c r="S16" s="7"/>
      <c r="T16" s="12">
        <f t="shared" si="7"/>
        <v>78243</v>
      </c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</row>
    <row r="17" spans="1:104" s="46" customFormat="1">
      <c r="A17" s="29"/>
      <c r="B17" s="42">
        <v>13</v>
      </c>
      <c r="C17" s="48" t="s">
        <v>105</v>
      </c>
      <c r="D17" s="42" t="s">
        <v>93</v>
      </c>
      <c r="E17" s="43">
        <v>42000</v>
      </c>
      <c r="F17" s="44">
        <v>75069</v>
      </c>
      <c r="G17" s="43"/>
      <c r="H17" s="29"/>
      <c r="I17" s="45">
        <f t="shared" si="1"/>
        <v>42000</v>
      </c>
      <c r="J17" s="45">
        <f t="shared" si="2"/>
        <v>58535</v>
      </c>
      <c r="K17" s="45">
        <f t="shared" si="3"/>
        <v>50268</v>
      </c>
      <c r="L17" s="29"/>
      <c r="M17" s="44">
        <f t="shared" si="4"/>
        <v>50268</v>
      </c>
      <c r="N17" s="44">
        <v>53955.120032313011</v>
      </c>
      <c r="O17" s="29"/>
      <c r="P17" s="45">
        <f t="shared" si="0"/>
        <v>50268</v>
      </c>
      <c r="Q17" s="45">
        <f t="shared" si="5"/>
        <v>52112</v>
      </c>
      <c r="R17" s="45">
        <f t="shared" si="6"/>
        <v>51190</v>
      </c>
      <c r="S17" s="7"/>
      <c r="T17" s="12">
        <f t="shared" si="7"/>
        <v>52112</v>
      </c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</row>
    <row r="18" spans="1:104" s="46" customFormat="1">
      <c r="A18" s="29"/>
      <c r="B18" s="42">
        <v>14</v>
      </c>
      <c r="C18" s="48" t="s">
        <v>106</v>
      </c>
      <c r="D18" s="42" t="s">
        <v>93</v>
      </c>
      <c r="E18" s="43">
        <v>95300</v>
      </c>
      <c r="F18" s="44">
        <v>95755</v>
      </c>
      <c r="G18" s="43"/>
      <c r="H18" s="29"/>
      <c r="I18" s="45">
        <f t="shared" si="1"/>
        <v>95300</v>
      </c>
      <c r="J18" s="45">
        <f t="shared" si="2"/>
        <v>95528</v>
      </c>
      <c r="K18" s="45">
        <f t="shared" si="3"/>
        <v>95414</v>
      </c>
      <c r="L18" s="29"/>
      <c r="M18" s="44">
        <f t="shared" si="4"/>
        <v>95414</v>
      </c>
      <c r="N18" s="44">
        <v>71542.700595332179</v>
      </c>
      <c r="O18" s="29"/>
      <c r="P18" s="45">
        <f t="shared" si="0"/>
        <v>71542.700595332179</v>
      </c>
      <c r="Q18" s="45">
        <f t="shared" si="5"/>
        <v>83478</v>
      </c>
      <c r="R18" s="45">
        <f t="shared" si="6"/>
        <v>77510</v>
      </c>
      <c r="S18" s="7"/>
      <c r="T18" s="12">
        <f t="shared" si="7"/>
        <v>83478</v>
      </c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</row>
    <row r="19" spans="1:104" s="46" customFormat="1">
      <c r="A19" s="29"/>
      <c r="B19" s="42">
        <v>15</v>
      </c>
      <c r="C19" s="48" t="s">
        <v>107</v>
      </c>
      <c r="D19" s="42" t="s">
        <v>93</v>
      </c>
      <c r="E19" s="43">
        <v>64400</v>
      </c>
      <c r="F19" s="44">
        <v>76825</v>
      </c>
      <c r="G19" s="43"/>
      <c r="H19" s="29"/>
      <c r="I19" s="45">
        <f t="shared" si="1"/>
        <v>64400</v>
      </c>
      <c r="J19" s="45">
        <f t="shared" si="2"/>
        <v>70613</v>
      </c>
      <c r="K19" s="45">
        <f t="shared" si="3"/>
        <v>67507</v>
      </c>
      <c r="L19" s="29"/>
      <c r="M19" s="44">
        <f t="shared" si="4"/>
        <v>67507</v>
      </c>
      <c r="N19" s="44">
        <v>56637.971304637969</v>
      </c>
      <c r="O19" s="29"/>
      <c r="P19" s="45">
        <f t="shared" si="0"/>
        <v>56637.971304637969</v>
      </c>
      <c r="Q19" s="45">
        <f t="shared" si="5"/>
        <v>62072</v>
      </c>
      <c r="R19" s="45">
        <f t="shared" si="6"/>
        <v>59355</v>
      </c>
      <c r="S19" s="7"/>
      <c r="T19" s="12">
        <f t="shared" si="7"/>
        <v>62072</v>
      </c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</row>
    <row r="20" spans="1:104" s="46" customFormat="1">
      <c r="A20" s="29"/>
      <c r="B20" s="42">
        <v>16</v>
      </c>
      <c r="C20" s="48" t="s">
        <v>108</v>
      </c>
      <c r="D20" s="42" t="s">
        <v>93</v>
      </c>
      <c r="E20" s="43">
        <v>72800</v>
      </c>
      <c r="F20" s="44">
        <v>80000</v>
      </c>
      <c r="G20" s="43"/>
      <c r="H20" s="29"/>
      <c r="I20" s="45">
        <f t="shared" si="1"/>
        <v>72800</v>
      </c>
      <c r="J20" s="45">
        <f t="shared" si="2"/>
        <v>76400</v>
      </c>
      <c r="K20" s="45">
        <f t="shared" si="3"/>
        <v>74600</v>
      </c>
      <c r="L20" s="29"/>
      <c r="M20" s="44">
        <f t="shared" si="4"/>
        <v>74600</v>
      </c>
      <c r="N20" s="44">
        <v>130167.96913872939</v>
      </c>
      <c r="O20" s="29"/>
      <c r="P20" s="45">
        <f t="shared" si="0"/>
        <v>74600</v>
      </c>
      <c r="Q20" s="45">
        <f t="shared" si="5"/>
        <v>102384</v>
      </c>
      <c r="R20" s="45">
        <f t="shared" si="6"/>
        <v>88492</v>
      </c>
      <c r="S20" s="7"/>
      <c r="T20" s="12">
        <f t="shared" si="7"/>
        <v>102384</v>
      </c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</row>
    <row r="21" spans="1:104" s="46" customFormat="1">
      <c r="A21" s="29"/>
      <c r="B21" s="42">
        <v>17</v>
      </c>
      <c r="C21" s="49" t="s">
        <v>109</v>
      </c>
      <c r="D21" s="42" t="s">
        <v>93</v>
      </c>
      <c r="E21" s="43">
        <v>103700</v>
      </c>
      <c r="F21" s="44">
        <v>90000</v>
      </c>
      <c r="G21" s="43"/>
      <c r="H21" s="29"/>
      <c r="I21" s="45">
        <f t="shared" si="1"/>
        <v>90000</v>
      </c>
      <c r="J21" s="45">
        <f t="shared" si="2"/>
        <v>96850</v>
      </c>
      <c r="K21" s="45">
        <f t="shared" si="3"/>
        <v>93425</v>
      </c>
      <c r="L21" s="29"/>
      <c r="M21" s="44">
        <f t="shared" si="4"/>
        <v>93425</v>
      </c>
      <c r="N21" s="43"/>
      <c r="O21" s="29"/>
      <c r="P21" s="45">
        <f>+M21</f>
        <v>93425</v>
      </c>
      <c r="Q21" s="45">
        <f t="shared" si="5"/>
        <v>93425</v>
      </c>
      <c r="R21" s="45">
        <f t="shared" si="6"/>
        <v>93425</v>
      </c>
      <c r="S21" s="7"/>
      <c r="T21" s="12">
        <f t="shared" si="7"/>
        <v>93425</v>
      </c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</row>
    <row r="22" spans="1:104">
      <c r="B22" s="42">
        <v>18</v>
      </c>
      <c r="C22" s="49" t="s">
        <v>110</v>
      </c>
      <c r="D22" s="42" t="s">
        <v>93</v>
      </c>
      <c r="E22" s="43">
        <v>109300</v>
      </c>
      <c r="F22" s="44">
        <v>150000</v>
      </c>
      <c r="G22" s="43"/>
      <c r="I22" s="45">
        <f t="shared" si="1"/>
        <v>109300</v>
      </c>
      <c r="J22" s="45">
        <f t="shared" si="2"/>
        <v>129650</v>
      </c>
      <c r="K22" s="45">
        <f t="shared" si="3"/>
        <v>119475</v>
      </c>
      <c r="M22" s="44">
        <f t="shared" si="4"/>
        <v>119475</v>
      </c>
      <c r="N22" s="43"/>
      <c r="P22" s="45">
        <f>+M22</f>
        <v>119475</v>
      </c>
      <c r="Q22" s="45">
        <f t="shared" si="5"/>
        <v>119475</v>
      </c>
      <c r="R22" s="45">
        <f t="shared" si="6"/>
        <v>119475</v>
      </c>
      <c r="S22" s="7"/>
      <c r="T22" s="12">
        <f t="shared" si="7"/>
        <v>119475</v>
      </c>
    </row>
    <row r="23" spans="1:104">
      <c r="B23" s="42">
        <v>19</v>
      </c>
      <c r="C23" s="48" t="s">
        <v>111</v>
      </c>
      <c r="D23" s="42" t="s">
        <v>93</v>
      </c>
      <c r="E23" s="43">
        <v>109300</v>
      </c>
      <c r="F23" s="44">
        <v>159239</v>
      </c>
      <c r="G23" s="43"/>
      <c r="I23" s="45">
        <f t="shared" si="1"/>
        <v>109300</v>
      </c>
      <c r="J23" s="45">
        <f t="shared" si="2"/>
        <v>134270</v>
      </c>
      <c r="K23" s="45">
        <f t="shared" si="3"/>
        <v>121785</v>
      </c>
      <c r="M23" s="44">
        <f t="shared" si="4"/>
        <v>121785</v>
      </c>
      <c r="N23" s="44">
        <v>118144.82084423606</v>
      </c>
      <c r="P23" s="45">
        <f t="shared" ref="P23:P69" si="8">+MIN(M23:N23)</f>
        <v>118144.82084423606</v>
      </c>
      <c r="Q23" s="45">
        <f t="shared" si="5"/>
        <v>119965</v>
      </c>
      <c r="R23" s="45">
        <f t="shared" si="6"/>
        <v>119055</v>
      </c>
      <c r="S23" s="7"/>
      <c r="T23" s="12">
        <f t="shared" si="7"/>
        <v>119965</v>
      </c>
    </row>
    <row r="24" spans="1:104">
      <c r="B24" s="42">
        <v>20</v>
      </c>
      <c r="C24" s="48" t="s">
        <v>112</v>
      </c>
      <c r="D24" s="42" t="s">
        <v>93</v>
      </c>
      <c r="E24" s="43">
        <v>109300</v>
      </c>
      <c r="F24" s="44">
        <v>153353</v>
      </c>
      <c r="G24" s="43"/>
      <c r="I24" s="45">
        <f t="shared" si="1"/>
        <v>109300</v>
      </c>
      <c r="J24" s="45">
        <f t="shared" si="2"/>
        <v>131327</v>
      </c>
      <c r="K24" s="45">
        <f t="shared" si="3"/>
        <v>120314</v>
      </c>
      <c r="M24" s="44">
        <f t="shared" si="4"/>
        <v>120314</v>
      </c>
      <c r="N24" s="44">
        <v>113574.03719508984</v>
      </c>
      <c r="P24" s="45">
        <f t="shared" si="8"/>
        <v>113574.03719508984</v>
      </c>
      <c r="Q24" s="45">
        <f t="shared" si="5"/>
        <v>116944</v>
      </c>
      <c r="R24" s="45">
        <f t="shared" si="6"/>
        <v>115259</v>
      </c>
      <c r="S24" s="7"/>
      <c r="T24" s="12">
        <f t="shared" si="7"/>
        <v>116944</v>
      </c>
    </row>
    <row r="25" spans="1:104">
      <c r="B25" s="42">
        <v>21</v>
      </c>
      <c r="C25" s="48" t="s">
        <v>113</v>
      </c>
      <c r="D25" s="42" t="s">
        <v>93</v>
      </c>
      <c r="E25" s="43">
        <v>123300</v>
      </c>
      <c r="F25" s="44">
        <v>174136</v>
      </c>
      <c r="G25" s="43"/>
      <c r="I25" s="45">
        <f t="shared" si="1"/>
        <v>123300</v>
      </c>
      <c r="J25" s="45">
        <f t="shared" si="2"/>
        <v>148718</v>
      </c>
      <c r="K25" s="45">
        <f t="shared" si="3"/>
        <v>136009</v>
      </c>
      <c r="M25" s="44">
        <f t="shared" si="4"/>
        <v>136009</v>
      </c>
      <c r="N25" s="44">
        <v>129273.68538128774</v>
      </c>
      <c r="P25" s="45">
        <f t="shared" si="8"/>
        <v>129273.68538128774</v>
      </c>
      <c r="Q25" s="45">
        <f t="shared" si="5"/>
        <v>132641</v>
      </c>
      <c r="R25" s="45">
        <f t="shared" si="6"/>
        <v>130957</v>
      </c>
      <c r="S25" s="7"/>
      <c r="T25" s="12">
        <f t="shared" si="7"/>
        <v>132641</v>
      </c>
    </row>
    <row r="26" spans="1:104">
      <c r="B26" s="42">
        <v>22</v>
      </c>
      <c r="C26" s="48" t="s">
        <v>114</v>
      </c>
      <c r="D26" s="42" t="s">
        <v>93</v>
      </c>
      <c r="E26" s="43">
        <v>123300</v>
      </c>
      <c r="F26" s="44">
        <v>174194</v>
      </c>
      <c r="G26" s="43"/>
      <c r="I26" s="45">
        <f t="shared" si="1"/>
        <v>123300</v>
      </c>
      <c r="J26" s="45">
        <f t="shared" si="2"/>
        <v>148747</v>
      </c>
      <c r="K26" s="45">
        <f t="shared" si="3"/>
        <v>136024</v>
      </c>
      <c r="M26" s="44">
        <f t="shared" si="4"/>
        <v>136024</v>
      </c>
      <c r="N26" s="44">
        <v>129273.68538128774</v>
      </c>
      <c r="P26" s="45">
        <f t="shared" si="8"/>
        <v>129273.68538128774</v>
      </c>
      <c r="Q26" s="45">
        <f t="shared" si="5"/>
        <v>132649</v>
      </c>
      <c r="R26" s="45">
        <f t="shared" si="6"/>
        <v>130961</v>
      </c>
      <c r="S26" s="7"/>
      <c r="T26" s="12">
        <f t="shared" si="7"/>
        <v>132649</v>
      </c>
    </row>
    <row r="27" spans="1:104">
      <c r="B27" s="42">
        <v>23</v>
      </c>
      <c r="C27" s="48" t="s">
        <v>115</v>
      </c>
      <c r="D27" s="42" t="s">
        <v>93</v>
      </c>
      <c r="E27" s="43">
        <v>133100</v>
      </c>
      <c r="F27" s="44">
        <v>178497</v>
      </c>
      <c r="G27" s="43"/>
      <c r="I27" s="45">
        <f t="shared" si="1"/>
        <v>133100</v>
      </c>
      <c r="J27" s="45">
        <f t="shared" si="2"/>
        <v>155799</v>
      </c>
      <c r="K27" s="45">
        <f t="shared" si="3"/>
        <v>144450</v>
      </c>
      <c r="M27" s="44">
        <f t="shared" si="4"/>
        <v>144450</v>
      </c>
      <c r="N27" s="44">
        <v>130664.79344841918</v>
      </c>
      <c r="P27" s="45">
        <f t="shared" si="8"/>
        <v>130664.79344841918</v>
      </c>
      <c r="Q27" s="45">
        <f t="shared" si="5"/>
        <v>137557</v>
      </c>
      <c r="R27" s="45">
        <f t="shared" si="6"/>
        <v>134111</v>
      </c>
      <c r="S27" s="7"/>
      <c r="T27" s="12">
        <f t="shared" si="7"/>
        <v>137557</v>
      </c>
    </row>
    <row r="28" spans="1:104">
      <c r="B28" s="42">
        <v>24</v>
      </c>
      <c r="C28" s="48" t="s">
        <v>116</v>
      </c>
      <c r="D28" s="42" t="s">
        <v>93</v>
      </c>
      <c r="E28" s="43">
        <v>147100</v>
      </c>
      <c r="F28" s="44">
        <v>191333</v>
      </c>
      <c r="G28" s="43"/>
      <c r="I28" s="45">
        <f t="shared" si="1"/>
        <v>147100</v>
      </c>
      <c r="J28" s="45">
        <f t="shared" si="2"/>
        <v>169217</v>
      </c>
      <c r="K28" s="45">
        <f t="shared" si="3"/>
        <v>158159</v>
      </c>
      <c r="M28" s="44">
        <f t="shared" si="4"/>
        <v>158159</v>
      </c>
      <c r="N28" s="44">
        <v>142191.11743322271</v>
      </c>
      <c r="P28" s="45">
        <f t="shared" si="8"/>
        <v>142191.11743322271</v>
      </c>
      <c r="Q28" s="45">
        <f t="shared" si="5"/>
        <v>150175</v>
      </c>
      <c r="R28" s="45">
        <f t="shared" si="6"/>
        <v>146183</v>
      </c>
      <c r="S28" s="7"/>
      <c r="T28" s="12">
        <f t="shared" si="7"/>
        <v>150175</v>
      </c>
    </row>
    <row r="29" spans="1:104">
      <c r="B29" s="42">
        <v>25</v>
      </c>
      <c r="C29" s="48" t="s">
        <v>117</v>
      </c>
      <c r="D29" s="42" t="s">
        <v>93</v>
      </c>
      <c r="E29" s="43">
        <v>147100</v>
      </c>
      <c r="F29" s="44">
        <v>184548</v>
      </c>
      <c r="G29" s="43"/>
      <c r="I29" s="45">
        <f t="shared" si="1"/>
        <v>147100</v>
      </c>
      <c r="J29" s="45">
        <f t="shared" si="2"/>
        <v>165824</v>
      </c>
      <c r="K29" s="45">
        <f t="shared" si="3"/>
        <v>156462</v>
      </c>
      <c r="M29" s="44">
        <f t="shared" si="4"/>
        <v>156462</v>
      </c>
      <c r="N29" s="44">
        <v>135831.76626919318</v>
      </c>
      <c r="P29" s="45">
        <f t="shared" si="8"/>
        <v>135831.76626919318</v>
      </c>
      <c r="Q29" s="45">
        <f t="shared" si="5"/>
        <v>146147</v>
      </c>
      <c r="R29" s="45">
        <f t="shared" si="6"/>
        <v>140989</v>
      </c>
      <c r="S29" s="7"/>
      <c r="T29" s="12">
        <f t="shared" si="7"/>
        <v>146147</v>
      </c>
    </row>
    <row r="30" spans="1:104">
      <c r="B30" s="42">
        <v>26</v>
      </c>
      <c r="C30" s="48" t="s">
        <v>118</v>
      </c>
      <c r="D30" s="42" t="s">
        <v>93</v>
      </c>
      <c r="E30" s="43">
        <v>147100</v>
      </c>
      <c r="F30" s="44">
        <v>184273</v>
      </c>
      <c r="G30" s="43"/>
      <c r="I30" s="45">
        <f t="shared" si="1"/>
        <v>147100</v>
      </c>
      <c r="J30" s="45">
        <f t="shared" si="2"/>
        <v>165687</v>
      </c>
      <c r="K30" s="45">
        <f t="shared" si="3"/>
        <v>156394</v>
      </c>
      <c r="M30" s="44">
        <f t="shared" si="4"/>
        <v>156394</v>
      </c>
      <c r="N30" s="44">
        <v>135533.67168337927</v>
      </c>
      <c r="P30" s="45">
        <f t="shared" si="8"/>
        <v>135533.67168337927</v>
      </c>
      <c r="Q30" s="45">
        <f t="shared" si="5"/>
        <v>145964</v>
      </c>
      <c r="R30" s="45">
        <f t="shared" si="6"/>
        <v>140749</v>
      </c>
      <c r="S30" s="7"/>
      <c r="T30" s="12">
        <f t="shared" si="7"/>
        <v>145964</v>
      </c>
    </row>
    <row r="31" spans="1:104">
      <c r="B31" s="42">
        <v>27</v>
      </c>
      <c r="C31" s="48" t="s">
        <v>119</v>
      </c>
      <c r="D31" s="42" t="s">
        <v>93</v>
      </c>
      <c r="E31" s="43">
        <v>175100</v>
      </c>
      <c r="F31" s="44">
        <v>210053</v>
      </c>
      <c r="G31" s="43"/>
      <c r="I31" s="45">
        <f t="shared" si="1"/>
        <v>175100</v>
      </c>
      <c r="J31" s="45">
        <f t="shared" si="2"/>
        <v>192577</v>
      </c>
      <c r="K31" s="45">
        <f t="shared" si="3"/>
        <v>183839</v>
      </c>
      <c r="M31" s="44">
        <f t="shared" si="4"/>
        <v>183839</v>
      </c>
      <c r="N31" s="44">
        <v>158387.5899291104</v>
      </c>
      <c r="P31" s="45">
        <f t="shared" si="8"/>
        <v>158387.5899291104</v>
      </c>
      <c r="Q31" s="45">
        <f t="shared" si="5"/>
        <v>171113</v>
      </c>
      <c r="R31" s="45">
        <f t="shared" si="6"/>
        <v>164750</v>
      </c>
      <c r="S31" s="7"/>
      <c r="T31" s="12">
        <f t="shared" si="7"/>
        <v>171113</v>
      </c>
    </row>
    <row r="32" spans="1:104">
      <c r="B32" s="42">
        <v>28</v>
      </c>
      <c r="C32" s="48" t="s">
        <v>120</v>
      </c>
      <c r="D32" s="42" t="s">
        <v>93</v>
      </c>
      <c r="E32" s="43">
        <v>203100</v>
      </c>
      <c r="F32" s="44">
        <v>221310</v>
      </c>
      <c r="G32" s="43"/>
      <c r="I32" s="45">
        <f t="shared" si="1"/>
        <v>203100</v>
      </c>
      <c r="J32" s="45">
        <f t="shared" si="2"/>
        <v>212205</v>
      </c>
      <c r="K32" s="45">
        <f t="shared" si="3"/>
        <v>207653</v>
      </c>
      <c r="M32" s="44">
        <f t="shared" si="4"/>
        <v>207653</v>
      </c>
      <c r="N32" s="44">
        <v>169417.08960422414</v>
      </c>
      <c r="P32" s="45">
        <f t="shared" si="8"/>
        <v>169417.08960422414</v>
      </c>
      <c r="Q32" s="45">
        <f t="shared" si="5"/>
        <v>188535</v>
      </c>
      <c r="R32" s="45">
        <f t="shared" si="6"/>
        <v>178976</v>
      </c>
      <c r="S32" s="7"/>
      <c r="T32" s="12">
        <f t="shared" si="7"/>
        <v>188535</v>
      </c>
    </row>
    <row r="33" spans="2:20">
      <c r="B33" s="42">
        <v>29</v>
      </c>
      <c r="C33" s="48" t="s">
        <v>121</v>
      </c>
      <c r="D33" s="42" t="s">
        <v>93</v>
      </c>
      <c r="E33" s="43">
        <v>203100</v>
      </c>
      <c r="F33" s="44">
        <v>259388</v>
      </c>
      <c r="G33" s="43"/>
      <c r="I33" s="45">
        <f t="shared" si="1"/>
        <v>203100</v>
      </c>
      <c r="J33" s="45">
        <f t="shared" si="2"/>
        <v>231244</v>
      </c>
      <c r="K33" s="45">
        <f t="shared" si="3"/>
        <v>217172</v>
      </c>
      <c r="M33" s="44">
        <f t="shared" si="4"/>
        <v>217172</v>
      </c>
      <c r="N33" s="44">
        <v>196245.60232747367</v>
      </c>
      <c r="P33" s="45">
        <f t="shared" si="8"/>
        <v>196245.60232747367</v>
      </c>
      <c r="Q33" s="45">
        <f t="shared" si="5"/>
        <v>206709</v>
      </c>
      <c r="R33" s="45">
        <f t="shared" si="6"/>
        <v>201477</v>
      </c>
      <c r="S33" s="7"/>
      <c r="T33" s="12">
        <f t="shared" si="7"/>
        <v>206709</v>
      </c>
    </row>
    <row r="34" spans="2:20">
      <c r="B34" s="42">
        <v>30</v>
      </c>
      <c r="C34" s="48" t="s">
        <v>122</v>
      </c>
      <c r="D34" s="42" t="s">
        <v>93</v>
      </c>
      <c r="E34" s="43">
        <v>123300</v>
      </c>
      <c r="F34" s="44">
        <v>201828</v>
      </c>
      <c r="G34" s="43"/>
      <c r="I34" s="45">
        <f t="shared" si="1"/>
        <v>123300</v>
      </c>
      <c r="J34" s="45">
        <f t="shared" si="2"/>
        <v>162564</v>
      </c>
      <c r="K34" s="45">
        <f t="shared" si="3"/>
        <v>142932</v>
      </c>
      <c r="M34" s="44">
        <f t="shared" si="4"/>
        <v>142932</v>
      </c>
      <c r="N34" s="44">
        <v>133248.2798588062</v>
      </c>
      <c r="P34" s="45">
        <f t="shared" si="8"/>
        <v>133248.2798588062</v>
      </c>
      <c r="Q34" s="45">
        <f t="shared" si="5"/>
        <v>138090</v>
      </c>
      <c r="R34" s="45">
        <f t="shared" si="6"/>
        <v>135669</v>
      </c>
      <c r="S34" s="7"/>
      <c r="T34" s="12">
        <f t="shared" si="7"/>
        <v>138090</v>
      </c>
    </row>
    <row r="35" spans="2:20">
      <c r="B35" s="42">
        <v>31</v>
      </c>
      <c r="C35" s="48" t="s">
        <v>123</v>
      </c>
      <c r="D35" s="42" t="s">
        <v>93</v>
      </c>
      <c r="E35" s="43">
        <v>72800</v>
      </c>
      <c r="F35" s="44">
        <v>138881</v>
      </c>
      <c r="G35" s="43"/>
      <c r="I35" s="45">
        <f t="shared" si="1"/>
        <v>72800</v>
      </c>
      <c r="J35" s="45">
        <f t="shared" si="2"/>
        <v>105841</v>
      </c>
      <c r="K35" s="45">
        <f t="shared" si="3"/>
        <v>89321</v>
      </c>
      <c r="M35" s="44">
        <f t="shared" si="4"/>
        <v>89321</v>
      </c>
      <c r="N35" s="44">
        <v>105525.48337811496</v>
      </c>
      <c r="P35" s="45">
        <f t="shared" si="8"/>
        <v>89321</v>
      </c>
      <c r="Q35" s="45">
        <f t="shared" si="5"/>
        <v>97423</v>
      </c>
      <c r="R35" s="45">
        <f t="shared" si="6"/>
        <v>93372</v>
      </c>
      <c r="S35" s="7"/>
      <c r="T35" s="12">
        <f t="shared" si="7"/>
        <v>97423</v>
      </c>
    </row>
    <row r="36" spans="2:20">
      <c r="B36" s="42">
        <v>32</v>
      </c>
      <c r="C36" s="48" t="s">
        <v>124</v>
      </c>
      <c r="D36" s="42" t="s">
        <v>93</v>
      </c>
      <c r="E36" s="43">
        <v>81300</v>
      </c>
      <c r="F36" s="44">
        <v>147623</v>
      </c>
      <c r="G36" s="43"/>
      <c r="I36" s="45">
        <f t="shared" si="1"/>
        <v>81300</v>
      </c>
      <c r="J36" s="45">
        <f t="shared" si="2"/>
        <v>114462</v>
      </c>
      <c r="K36" s="45">
        <f t="shared" si="3"/>
        <v>97881</v>
      </c>
      <c r="M36" s="44">
        <f t="shared" si="4"/>
        <v>97881</v>
      </c>
      <c r="N36" s="44">
        <v>112779.11829958615</v>
      </c>
      <c r="P36" s="45">
        <f t="shared" si="8"/>
        <v>97881</v>
      </c>
      <c r="Q36" s="45">
        <f t="shared" si="5"/>
        <v>105330</v>
      </c>
      <c r="R36" s="45">
        <f t="shared" si="6"/>
        <v>101606</v>
      </c>
      <c r="S36" s="7"/>
      <c r="T36" s="12">
        <f t="shared" si="7"/>
        <v>105330</v>
      </c>
    </row>
    <row r="37" spans="2:20">
      <c r="B37" s="42">
        <v>33</v>
      </c>
      <c r="C37" s="48" t="s">
        <v>125</v>
      </c>
      <c r="D37" s="42" t="s">
        <v>93</v>
      </c>
      <c r="E37" s="43">
        <v>63000</v>
      </c>
      <c r="F37" s="44">
        <v>135416</v>
      </c>
      <c r="G37" s="43"/>
      <c r="I37" s="45">
        <f t="shared" si="1"/>
        <v>63000</v>
      </c>
      <c r="J37" s="45">
        <f t="shared" si="2"/>
        <v>99208</v>
      </c>
      <c r="K37" s="45">
        <f t="shared" si="3"/>
        <v>81104</v>
      </c>
      <c r="M37" s="44">
        <f t="shared" si="4"/>
        <v>81104</v>
      </c>
      <c r="N37" s="44">
        <v>101054.0645909067</v>
      </c>
      <c r="P37" s="45">
        <f t="shared" si="8"/>
        <v>81104</v>
      </c>
      <c r="Q37" s="45">
        <f t="shared" si="5"/>
        <v>91079</v>
      </c>
      <c r="R37" s="45">
        <f t="shared" si="6"/>
        <v>86092</v>
      </c>
      <c r="S37" s="7"/>
      <c r="T37" s="12">
        <f t="shared" si="7"/>
        <v>91079</v>
      </c>
    </row>
    <row r="38" spans="2:20">
      <c r="B38" s="42">
        <v>34</v>
      </c>
      <c r="C38" s="48" t="s">
        <v>126</v>
      </c>
      <c r="D38" s="42" t="s">
        <v>93</v>
      </c>
      <c r="E38" s="43">
        <v>86900</v>
      </c>
      <c r="F38" s="44">
        <v>145572</v>
      </c>
      <c r="G38" s="43"/>
      <c r="I38" s="45">
        <f t="shared" si="1"/>
        <v>86900</v>
      </c>
      <c r="J38" s="45">
        <f t="shared" si="2"/>
        <v>116236</v>
      </c>
      <c r="K38" s="45">
        <f t="shared" si="3"/>
        <v>101568</v>
      </c>
      <c r="M38" s="44">
        <f t="shared" si="4"/>
        <v>101568</v>
      </c>
      <c r="N38" s="44">
        <v>109500.07785563341</v>
      </c>
      <c r="P38" s="45">
        <f t="shared" si="8"/>
        <v>101568</v>
      </c>
      <c r="Q38" s="45">
        <f t="shared" si="5"/>
        <v>105534</v>
      </c>
      <c r="R38" s="45">
        <f t="shared" si="6"/>
        <v>103551</v>
      </c>
      <c r="S38" s="7"/>
      <c r="T38" s="12">
        <f t="shared" si="7"/>
        <v>105534</v>
      </c>
    </row>
    <row r="39" spans="2:20">
      <c r="B39" s="42">
        <v>35</v>
      </c>
      <c r="C39" s="48" t="s">
        <v>127</v>
      </c>
      <c r="D39" s="42" t="s">
        <v>93</v>
      </c>
      <c r="E39" s="43">
        <v>175100</v>
      </c>
      <c r="F39" s="44">
        <v>210507</v>
      </c>
      <c r="G39" s="43"/>
      <c r="I39" s="45">
        <f t="shared" si="1"/>
        <v>175100</v>
      </c>
      <c r="J39" s="45">
        <f t="shared" si="2"/>
        <v>192804</v>
      </c>
      <c r="K39" s="45">
        <f t="shared" si="3"/>
        <v>183952</v>
      </c>
      <c r="M39" s="44">
        <f t="shared" si="4"/>
        <v>183952</v>
      </c>
      <c r="N39" s="44">
        <v>149643.4820785698</v>
      </c>
      <c r="P39" s="45">
        <f t="shared" si="8"/>
        <v>149643.4820785698</v>
      </c>
      <c r="Q39" s="45">
        <f t="shared" si="5"/>
        <v>166798</v>
      </c>
      <c r="R39" s="45">
        <f t="shared" si="6"/>
        <v>158221</v>
      </c>
      <c r="S39" s="7"/>
      <c r="T39" s="12">
        <f t="shared" si="7"/>
        <v>166798</v>
      </c>
    </row>
    <row r="40" spans="2:20">
      <c r="B40" s="42">
        <v>36</v>
      </c>
      <c r="C40" s="48" t="s">
        <v>128</v>
      </c>
      <c r="D40" s="42" t="s">
        <v>93</v>
      </c>
      <c r="E40" s="43">
        <v>231100</v>
      </c>
      <c r="F40" s="44">
        <v>213045</v>
      </c>
      <c r="G40" s="43"/>
      <c r="I40" s="45">
        <f t="shared" si="1"/>
        <v>213045</v>
      </c>
      <c r="J40" s="45">
        <f t="shared" si="2"/>
        <v>222073</v>
      </c>
      <c r="K40" s="45">
        <f t="shared" si="3"/>
        <v>217559</v>
      </c>
      <c r="M40" s="44">
        <f t="shared" si="4"/>
        <v>217559</v>
      </c>
      <c r="N40" s="44">
        <v>155009.18462321971</v>
      </c>
      <c r="P40" s="45">
        <f t="shared" si="8"/>
        <v>155009.18462321971</v>
      </c>
      <c r="Q40" s="45">
        <f t="shared" si="5"/>
        <v>186284</v>
      </c>
      <c r="R40" s="45">
        <f t="shared" si="6"/>
        <v>170647</v>
      </c>
      <c r="S40" s="7"/>
      <c r="T40" s="12">
        <f t="shared" si="7"/>
        <v>186284</v>
      </c>
    </row>
    <row r="41" spans="2:20">
      <c r="B41" s="42">
        <v>37</v>
      </c>
      <c r="C41" s="48" t="s">
        <v>129</v>
      </c>
      <c r="D41" s="42" t="s">
        <v>93</v>
      </c>
      <c r="E41" s="43">
        <v>44800</v>
      </c>
      <c r="F41" s="44">
        <v>38008</v>
      </c>
      <c r="G41" s="43"/>
      <c r="I41" s="45">
        <f t="shared" si="1"/>
        <v>38008</v>
      </c>
      <c r="J41" s="45">
        <f t="shared" si="2"/>
        <v>41404</v>
      </c>
      <c r="K41" s="45">
        <f t="shared" si="3"/>
        <v>39706</v>
      </c>
      <c r="M41" s="44">
        <f t="shared" si="4"/>
        <v>39706</v>
      </c>
      <c r="N41" s="44">
        <v>27822.161342629181</v>
      </c>
      <c r="P41" s="45">
        <f t="shared" si="8"/>
        <v>27822.161342629181</v>
      </c>
      <c r="Q41" s="45">
        <f t="shared" si="5"/>
        <v>33764</v>
      </c>
      <c r="R41" s="45">
        <f t="shared" si="6"/>
        <v>30793</v>
      </c>
      <c r="S41" s="7"/>
      <c r="T41" s="12">
        <f t="shared" si="7"/>
        <v>33764</v>
      </c>
    </row>
    <row r="42" spans="2:20">
      <c r="B42" s="42">
        <v>38</v>
      </c>
      <c r="C42" s="48" t="s">
        <v>130</v>
      </c>
      <c r="D42" s="42" t="s">
        <v>93</v>
      </c>
      <c r="E42" s="43">
        <v>53200</v>
      </c>
      <c r="F42" s="44">
        <v>39029</v>
      </c>
      <c r="G42" s="43"/>
      <c r="I42" s="45">
        <f t="shared" si="1"/>
        <v>39029</v>
      </c>
      <c r="J42" s="45">
        <f t="shared" si="2"/>
        <v>46115</v>
      </c>
      <c r="K42" s="45">
        <f t="shared" si="3"/>
        <v>42572</v>
      </c>
      <c r="M42" s="44">
        <f t="shared" si="4"/>
        <v>42572</v>
      </c>
      <c r="N42" s="44">
        <v>30803.10720076802</v>
      </c>
      <c r="P42" s="45">
        <f t="shared" si="8"/>
        <v>30803.10720076802</v>
      </c>
      <c r="Q42" s="45">
        <f t="shared" si="5"/>
        <v>36688</v>
      </c>
      <c r="R42" s="45">
        <f t="shared" si="6"/>
        <v>33746</v>
      </c>
      <c r="S42" s="7"/>
      <c r="T42" s="12">
        <f t="shared" si="7"/>
        <v>36688</v>
      </c>
    </row>
    <row r="43" spans="2:20">
      <c r="B43" s="42">
        <v>39</v>
      </c>
      <c r="C43" s="48" t="s">
        <v>131</v>
      </c>
      <c r="D43" s="42" t="s">
        <v>93</v>
      </c>
      <c r="E43" s="43">
        <v>30800</v>
      </c>
      <c r="F43" s="44">
        <v>38329</v>
      </c>
      <c r="G43" s="43"/>
      <c r="I43" s="45">
        <f t="shared" si="1"/>
        <v>30800</v>
      </c>
      <c r="J43" s="45">
        <f t="shared" si="2"/>
        <v>34565</v>
      </c>
      <c r="K43" s="45">
        <f t="shared" si="3"/>
        <v>32683</v>
      </c>
      <c r="M43" s="44">
        <f t="shared" si="4"/>
        <v>32683</v>
      </c>
      <c r="N43" s="44">
        <v>28517.715376194908</v>
      </c>
      <c r="P43" s="45">
        <f t="shared" si="8"/>
        <v>28517.715376194908</v>
      </c>
      <c r="Q43" s="45">
        <f t="shared" si="5"/>
        <v>30600</v>
      </c>
      <c r="R43" s="45">
        <f t="shared" si="6"/>
        <v>29559</v>
      </c>
      <c r="S43" s="7"/>
      <c r="T43" s="12">
        <f t="shared" si="7"/>
        <v>30600</v>
      </c>
    </row>
    <row r="44" spans="2:20">
      <c r="B44" s="42">
        <v>40</v>
      </c>
      <c r="C44" s="49" t="s">
        <v>132</v>
      </c>
      <c r="D44" s="42" t="s">
        <v>93</v>
      </c>
      <c r="E44" s="43">
        <v>47600</v>
      </c>
      <c r="F44" s="44">
        <v>22000</v>
      </c>
      <c r="G44" s="43"/>
      <c r="I44" s="45">
        <f t="shared" si="1"/>
        <v>22000</v>
      </c>
      <c r="J44" s="45">
        <f t="shared" si="2"/>
        <v>34800</v>
      </c>
      <c r="K44" s="45">
        <f t="shared" si="3"/>
        <v>28400</v>
      </c>
      <c r="M44" s="44">
        <f t="shared" si="4"/>
        <v>28400</v>
      </c>
      <c r="N44" s="44">
        <v>27921.526204567141</v>
      </c>
      <c r="P44" s="45">
        <f t="shared" si="8"/>
        <v>27921.526204567141</v>
      </c>
      <c r="Q44" s="45">
        <f t="shared" si="5"/>
        <v>28161</v>
      </c>
      <c r="R44" s="45">
        <f t="shared" si="6"/>
        <v>28041</v>
      </c>
      <c r="S44" s="7"/>
      <c r="T44" s="12">
        <f t="shared" si="7"/>
        <v>28161</v>
      </c>
    </row>
    <row r="45" spans="2:20">
      <c r="B45" s="42">
        <v>41</v>
      </c>
      <c r="C45" s="49" t="s">
        <v>132</v>
      </c>
      <c r="D45" s="42" t="s">
        <v>93</v>
      </c>
      <c r="E45" s="43">
        <v>47600</v>
      </c>
      <c r="F45" s="44">
        <v>22000</v>
      </c>
      <c r="G45" s="43"/>
      <c r="I45" s="45">
        <f t="shared" si="1"/>
        <v>22000</v>
      </c>
      <c r="J45" s="45">
        <f t="shared" si="2"/>
        <v>34800</v>
      </c>
      <c r="K45" s="45">
        <f t="shared" si="3"/>
        <v>28400</v>
      </c>
      <c r="M45" s="44">
        <f t="shared" si="4"/>
        <v>28400</v>
      </c>
      <c r="N45" s="44">
        <v>29710.093719450448</v>
      </c>
      <c r="P45" s="45">
        <f t="shared" si="8"/>
        <v>28400</v>
      </c>
      <c r="Q45" s="45">
        <f t="shared" si="5"/>
        <v>29055</v>
      </c>
      <c r="R45" s="45">
        <f t="shared" si="6"/>
        <v>28728</v>
      </c>
      <c r="S45" s="7"/>
      <c r="T45" s="12">
        <f t="shared" si="7"/>
        <v>29055</v>
      </c>
    </row>
    <row r="46" spans="2:20">
      <c r="B46" s="42">
        <v>42</v>
      </c>
      <c r="C46" s="49" t="s">
        <v>133</v>
      </c>
      <c r="D46" s="42" t="s">
        <v>93</v>
      </c>
      <c r="E46" s="43">
        <v>189100</v>
      </c>
      <c r="F46" s="44">
        <v>159208</v>
      </c>
      <c r="G46" s="43"/>
      <c r="I46" s="45">
        <f t="shared" si="1"/>
        <v>159208</v>
      </c>
      <c r="J46" s="45">
        <f t="shared" si="2"/>
        <v>174154</v>
      </c>
      <c r="K46" s="45">
        <f t="shared" si="3"/>
        <v>166681</v>
      </c>
      <c r="M46" s="44">
        <f t="shared" si="4"/>
        <v>166681</v>
      </c>
      <c r="N46" s="44">
        <v>121920.68559787859</v>
      </c>
      <c r="P46" s="45">
        <f t="shared" si="8"/>
        <v>121920.68559787859</v>
      </c>
      <c r="Q46" s="45">
        <f t="shared" si="5"/>
        <v>144301</v>
      </c>
      <c r="R46" s="45">
        <f t="shared" si="6"/>
        <v>133111</v>
      </c>
      <c r="S46" s="7"/>
      <c r="T46" s="12">
        <f t="shared" si="7"/>
        <v>144301</v>
      </c>
    </row>
    <row r="47" spans="2:20">
      <c r="B47" s="42">
        <v>43</v>
      </c>
      <c r="C47" s="49" t="s">
        <v>134</v>
      </c>
      <c r="D47" s="42" t="s">
        <v>93</v>
      </c>
      <c r="E47" s="43">
        <v>58800</v>
      </c>
      <c r="F47" s="44">
        <v>95742</v>
      </c>
      <c r="G47" s="43"/>
      <c r="I47" s="45">
        <f t="shared" si="1"/>
        <v>58800</v>
      </c>
      <c r="J47" s="45">
        <f t="shared" si="2"/>
        <v>77271</v>
      </c>
      <c r="K47" s="45">
        <f t="shared" si="3"/>
        <v>68036</v>
      </c>
      <c r="M47" s="44">
        <f t="shared" si="4"/>
        <v>68036</v>
      </c>
      <c r="N47" s="44">
        <v>73629.362696029377</v>
      </c>
      <c r="P47" s="45">
        <f t="shared" si="8"/>
        <v>68036</v>
      </c>
      <c r="Q47" s="45">
        <f t="shared" si="5"/>
        <v>70833</v>
      </c>
      <c r="R47" s="45">
        <f t="shared" si="6"/>
        <v>69435</v>
      </c>
      <c r="S47" s="7"/>
      <c r="T47" s="12">
        <f t="shared" si="7"/>
        <v>70833</v>
      </c>
    </row>
    <row r="48" spans="2:20">
      <c r="B48" s="42">
        <v>44</v>
      </c>
      <c r="C48" s="49" t="s">
        <v>135</v>
      </c>
      <c r="D48" s="42" t="s">
        <v>93</v>
      </c>
      <c r="E48" s="43">
        <v>100900</v>
      </c>
      <c r="F48" s="44">
        <v>133089</v>
      </c>
      <c r="G48" s="43"/>
      <c r="I48" s="45">
        <f t="shared" si="1"/>
        <v>100900</v>
      </c>
      <c r="J48" s="45">
        <f t="shared" si="2"/>
        <v>116995</v>
      </c>
      <c r="K48" s="45">
        <f t="shared" si="3"/>
        <v>108948</v>
      </c>
      <c r="M48" s="44">
        <f t="shared" si="4"/>
        <v>108948</v>
      </c>
      <c r="N48" s="44">
        <v>102941.99696772797</v>
      </c>
      <c r="P48" s="45">
        <f t="shared" si="8"/>
        <v>102941.99696772797</v>
      </c>
      <c r="Q48" s="45">
        <f t="shared" si="5"/>
        <v>105945</v>
      </c>
      <c r="R48" s="45">
        <f t="shared" si="6"/>
        <v>104443</v>
      </c>
      <c r="S48" s="7"/>
      <c r="T48" s="12">
        <f t="shared" si="7"/>
        <v>105945</v>
      </c>
    </row>
    <row r="49" spans="2:20">
      <c r="B49" s="42">
        <v>45</v>
      </c>
      <c r="C49" s="49" t="s">
        <v>136</v>
      </c>
      <c r="D49" s="42" t="s">
        <v>137</v>
      </c>
      <c r="E49" s="43">
        <v>25200</v>
      </c>
      <c r="F49" s="44">
        <v>43379</v>
      </c>
      <c r="G49" s="43"/>
      <c r="I49" s="45">
        <f t="shared" si="1"/>
        <v>25200</v>
      </c>
      <c r="J49" s="45">
        <f t="shared" si="2"/>
        <v>34290</v>
      </c>
      <c r="K49" s="45">
        <f t="shared" si="3"/>
        <v>29745</v>
      </c>
      <c r="M49" s="44">
        <f t="shared" si="4"/>
        <v>29745</v>
      </c>
      <c r="N49" s="44">
        <v>31796.755820147635</v>
      </c>
      <c r="P49" s="45">
        <f t="shared" si="8"/>
        <v>29745</v>
      </c>
      <c r="Q49" s="45">
        <f t="shared" si="5"/>
        <v>30771</v>
      </c>
      <c r="R49" s="45">
        <f t="shared" si="6"/>
        <v>30258</v>
      </c>
      <c r="S49" s="7"/>
      <c r="T49" s="12">
        <f t="shared" si="7"/>
        <v>30771</v>
      </c>
    </row>
    <row r="50" spans="2:20">
      <c r="B50" s="42">
        <v>46</v>
      </c>
      <c r="C50" s="49" t="s">
        <v>138</v>
      </c>
      <c r="D50" s="42" t="s">
        <v>137</v>
      </c>
      <c r="E50" s="43">
        <v>22400</v>
      </c>
      <c r="F50" s="44">
        <v>34595</v>
      </c>
      <c r="G50" s="43"/>
      <c r="I50" s="45">
        <f t="shared" si="1"/>
        <v>22400</v>
      </c>
      <c r="J50" s="45">
        <f t="shared" si="2"/>
        <v>28498</v>
      </c>
      <c r="K50" s="45">
        <f t="shared" si="3"/>
        <v>25449</v>
      </c>
      <c r="M50" s="44">
        <f t="shared" si="4"/>
        <v>25449</v>
      </c>
      <c r="N50" s="44">
        <v>25636.134379994033</v>
      </c>
      <c r="P50" s="45">
        <f t="shared" si="8"/>
        <v>25449</v>
      </c>
      <c r="Q50" s="45">
        <f t="shared" si="5"/>
        <v>25543</v>
      </c>
      <c r="R50" s="45">
        <f t="shared" si="6"/>
        <v>25496</v>
      </c>
      <c r="S50" s="7"/>
      <c r="T50" s="12">
        <f t="shared" si="7"/>
        <v>25543</v>
      </c>
    </row>
    <row r="51" spans="2:20" ht="25.5">
      <c r="B51" s="42">
        <v>47</v>
      </c>
      <c r="C51" s="49" t="s">
        <v>139</v>
      </c>
      <c r="D51" s="42" t="s">
        <v>93</v>
      </c>
      <c r="E51" s="43">
        <v>175100</v>
      </c>
      <c r="F51" s="44">
        <v>391500</v>
      </c>
      <c r="G51" s="43"/>
      <c r="I51" s="45">
        <f t="shared" si="1"/>
        <v>175100</v>
      </c>
      <c r="J51" s="45">
        <f t="shared" si="2"/>
        <v>283300</v>
      </c>
      <c r="K51" s="45">
        <f t="shared" si="3"/>
        <v>229200</v>
      </c>
      <c r="M51" s="44">
        <f t="shared" si="4"/>
        <v>229200</v>
      </c>
      <c r="N51" s="44">
        <v>262621.33010203188</v>
      </c>
      <c r="P51" s="45">
        <f t="shared" si="8"/>
        <v>229200</v>
      </c>
      <c r="Q51" s="45">
        <f t="shared" si="5"/>
        <v>245911</v>
      </c>
      <c r="R51" s="45">
        <f t="shared" si="6"/>
        <v>237556</v>
      </c>
      <c r="S51" s="7"/>
      <c r="T51" s="12">
        <f t="shared" si="7"/>
        <v>245911</v>
      </c>
    </row>
    <row r="52" spans="2:20" ht="38.25">
      <c r="B52" s="42">
        <v>48</v>
      </c>
      <c r="C52" s="49" t="s">
        <v>140</v>
      </c>
      <c r="D52" s="42" t="s">
        <v>93</v>
      </c>
      <c r="E52" s="43">
        <v>259200</v>
      </c>
      <c r="F52" s="44">
        <v>446806</v>
      </c>
      <c r="G52" s="43"/>
      <c r="I52" s="45">
        <f t="shared" si="1"/>
        <v>259200</v>
      </c>
      <c r="J52" s="45">
        <f t="shared" si="2"/>
        <v>353003</v>
      </c>
      <c r="K52" s="45">
        <f t="shared" si="3"/>
        <v>306102</v>
      </c>
      <c r="M52" s="44">
        <f t="shared" si="4"/>
        <v>306102</v>
      </c>
      <c r="N52" s="44">
        <v>293722.53188861371</v>
      </c>
      <c r="P52" s="45">
        <f t="shared" si="8"/>
        <v>293722.53188861371</v>
      </c>
      <c r="Q52" s="45">
        <f t="shared" si="5"/>
        <v>299912</v>
      </c>
      <c r="R52" s="45">
        <f t="shared" si="6"/>
        <v>296817</v>
      </c>
      <c r="S52" s="7"/>
      <c r="T52" s="12">
        <f t="shared" si="7"/>
        <v>299912</v>
      </c>
    </row>
    <row r="53" spans="2:20">
      <c r="B53" s="42">
        <v>49</v>
      </c>
      <c r="C53" s="48" t="s">
        <v>141</v>
      </c>
      <c r="D53" s="42" t="s">
        <v>93</v>
      </c>
      <c r="E53" s="43">
        <v>36400</v>
      </c>
      <c r="F53" s="44">
        <v>25177</v>
      </c>
      <c r="G53" s="43"/>
      <c r="I53" s="45">
        <f t="shared" si="1"/>
        <v>25177</v>
      </c>
      <c r="J53" s="45">
        <f t="shared" si="2"/>
        <v>30789</v>
      </c>
      <c r="K53" s="45">
        <f t="shared" si="3"/>
        <v>27983</v>
      </c>
      <c r="M53" s="44">
        <f t="shared" si="4"/>
        <v>27983</v>
      </c>
      <c r="N53" s="44">
        <v>18581.229182398769</v>
      </c>
      <c r="P53" s="45">
        <f t="shared" si="8"/>
        <v>18581.229182398769</v>
      </c>
      <c r="Q53" s="45">
        <f t="shared" si="5"/>
        <v>23282</v>
      </c>
      <c r="R53" s="45">
        <f t="shared" si="6"/>
        <v>20932</v>
      </c>
      <c r="S53" s="7"/>
      <c r="T53" s="12">
        <f t="shared" si="7"/>
        <v>23282</v>
      </c>
    </row>
    <row r="54" spans="2:20">
      <c r="B54" s="42">
        <v>50</v>
      </c>
      <c r="C54" s="48" t="s">
        <v>142</v>
      </c>
      <c r="D54" s="42" t="s">
        <v>93</v>
      </c>
      <c r="E54" s="43">
        <v>1092700</v>
      </c>
      <c r="F54" s="44">
        <v>900000</v>
      </c>
      <c r="G54" s="43"/>
      <c r="I54" s="45">
        <f t="shared" si="1"/>
        <v>900000</v>
      </c>
      <c r="J54" s="45">
        <f t="shared" si="2"/>
        <v>996350</v>
      </c>
      <c r="K54" s="45">
        <f t="shared" si="3"/>
        <v>948175</v>
      </c>
      <c r="M54" s="44">
        <f t="shared" si="4"/>
        <v>948175</v>
      </c>
      <c r="N54" s="44">
        <v>893786.93313196243</v>
      </c>
      <c r="P54" s="45">
        <f t="shared" si="8"/>
        <v>893786.93313196243</v>
      </c>
      <c r="Q54" s="45">
        <f t="shared" si="5"/>
        <v>920981</v>
      </c>
      <c r="R54" s="45">
        <f t="shared" si="6"/>
        <v>907384</v>
      </c>
      <c r="S54" s="7"/>
      <c r="T54" s="12">
        <f t="shared" si="7"/>
        <v>920981</v>
      </c>
    </row>
    <row r="55" spans="2:20">
      <c r="B55" s="42">
        <v>51</v>
      </c>
      <c r="C55" s="48" t="s">
        <v>143</v>
      </c>
      <c r="D55" s="42" t="s">
        <v>93</v>
      </c>
      <c r="E55" s="43">
        <v>1330800</v>
      </c>
      <c r="F55" s="44">
        <v>1200000</v>
      </c>
      <c r="G55" s="43"/>
      <c r="I55" s="45">
        <f t="shared" si="1"/>
        <v>1200000</v>
      </c>
      <c r="J55" s="45">
        <f t="shared" si="2"/>
        <v>1265400</v>
      </c>
      <c r="K55" s="45">
        <f t="shared" si="3"/>
        <v>1232700</v>
      </c>
      <c r="M55" s="44">
        <f t="shared" si="4"/>
        <v>1232700</v>
      </c>
      <c r="N55" s="44">
        <v>953207.12057086325</v>
      </c>
      <c r="P55" s="45">
        <f t="shared" si="8"/>
        <v>953207.12057086325</v>
      </c>
      <c r="Q55" s="45">
        <f t="shared" si="5"/>
        <v>1092954</v>
      </c>
      <c r="R55" s="45">
        <f t="shared" si="6"/>
        <v>1023081</v>
      </c>
      <c r="S55" s="7"/>
      <c r="T55" s="12">
        <f t="shared" si="7"/>
        <v>1092954</v>
      </c>
    </row>
    <row r="56" spans="2:20">
      <c r="B56" s="42">
        <v>52</v>
      </c>
      <c r="C56" s="48" t="s">
        <v>144</v>
      </c>
      <c r="D56" s="42" t="s">
        <v>137</v>
      </c>
      <c r="E56" s="43">
        <v>47600</v>
      </c>
      <c r="F56" s="44">
        <v>60851</v>
      </c>
      <c r="G56" s="43"/>
      <c r="I56" s="45">
        <f t="shared" si="1"/>
        <v>47600</v>
      </c>
      <c r="J56" s="45">
        <f t="shared" si="2"/>
        <v>54226</v>
      </c>
      <c r="K56" s="45">
        <f t="shared" si="3"/>
        <v>50913</v>
      </c>
      <c r="M56" s="44">
        <f t="shared" si="4"/>
        <v>50913</v>
      </c>
      <c r="N56" s="44">
        <v>43621.174390765031</v>
      </c>
      <c r="P56" s="45">
        <f t="shared" si="8"/>
        <v>43621.174390765031</v>
      </c>
      <c r="Q56" s="45">
        <f t="shared" si="5"/>
        <v>47267</v>
      </c>
      <c r="R56" s="45">
        <f t="shared" si="6"/>
        <v>45444</v>
      </c>
      <c r="S56" s="7"/>
      <c r="T56" s="12">
        <f t="shared" si="7"/>
        <v>47267</v>
      </c>
    </row>
    <row r="57" spans="2:20">
      <c r="B57" s="42">
        <v>53</v>
      </c>
      <c r="C57" s="48" t="s">
        <v>145</v>
      </c>
      <c r="D57" s="42" t="s">
        <v>137</v>
      </c>
      <c r="E57" s="43">
        <v>25200</v>
      </c>
      <c r="F57" s="44">
        <v>42891</v>
      </c>
      <c r="G57" s="43"/>
      <c r="I57" s="45">
        <f t="shared" si="1"/>
        <v>25200</v>
      </c>
      <c r="J57" s="45">
        <f t="shared" si="2"/>
        <v>34046</v>
      </c>
      <c r="K57" s="45">
        <f t="shared" si="3"/>
        <v>29623</v>
      </c>
      <c r="M57" s="44">
        <f t="shared" si="4"/>
        <v>29623</v>
      </c>
      <c r="N57" s="44">
        <v>30703.742338830059</v>
      </c>
      <c r="P57" s="45">
        <f t="shared" si="8"/>
        <v>29623</v>
      </c>
      <c r="Q57" s="45">
        <f t="shared" si="5"/>
        <v>30163</v>
      </c>
      <c r="R57" s="45">
        <f t="shared" si="6"/>
        <v>29893</v>
      </c>
      <c r="S57" s="7"/>
      <c r="T57" s="12">
        <f t="shared" si="7"/>
        <v>30163</v>
      </c>
    </row>
    <row r="58" spans="2:20">
      <c r="B58" s="42">
        <v>54</v>
      </c>
      <c r="C58" s="48" t="s">
        <v>146</v>
      </c>
      <c r="D58" s="42" t="s">
        <v>137</v>
      </c>
      <c r="E58" s="43">
        <v>78400</v>
      </c>
      <c r="F58" s="44">
        <v>79445</v>
      </c>
      <c r="G58" s="43"/>
      <c r="I58" s="45">
        <f t="shared" si="1"/>
        <v>78400</v>
      </c>
      <c r="J58" s="45">
        <f t="shared" si="2"/>
        <v>78923</v>
      </c>
      <c r="K58" s="45">
        <f t="shared" si="3"/>
        <v>78662</v>
      </c>
      <c r="M58" s="44">
        <f t="shared" si="4"/>
        <v>78662</v>
      </c>
      <c r="N58" s="44">
        <v>56836.701028513897</v>
      </c>
      <c r="P58" s="45">
        <f t="shared" si="8"/>
        <v>56836.701028513897</v>
      </c>
      <c r="Q58" s="45">
        <f t="shared" si="5"/>
        <v>67749</v>
      </c>
      <c r="R58" s="45">
        <f t="shared" si="6"/>
        <v>62293</v>
      </c>
      <c r="S58" s="7"/>
      <c r="T58" s="12">
        <f t="shared" si="7"/>
        <v>67749</v>
      </c>
    </row>
    <row r="59" spans="2:20">
      <c r="B59" s="42">
        <v>55</v>
      </c>
      <c r="C59" s="48" t="s">
        <v>147</v>
      </c>
      <c r="D59" s="42" t="s">
        <v>137</v>
      </c>
      <c r="E59" s="43">
        <v>33600</v>
      </c>
      <c r="F59" s="44">
        <v>48431</v>
      </c>
      <c r="G59" s="43"/>
      <c r="I59" s="45">
        <f t="shared" si="1"/>
        <v>33600</v>
      </c>
      <c r="J59" s="45">
        <f t="shared" si="2"/>
        <v>41016</v>
      </c>
      <c r="K59" s="45">
        <f t="shared" si="3"/>
        <v>37308</v>
      </c>
      <c r="M59" s="44">
        <f t="shared" si="4"/>
        <v>37308</v>
      </c>
      <c r="N59" s="44">
        <v>34678.336816348514</v>
      </c>
      <c r="P59" s="45">
        <f t="shared" si="8"/>
        <v>34678.336816348514</v>
      </c>
      <c r="Q59" s="45">
        <f t="shared" si="5"/>
        <v>35993</v>
      </c>
      <c r="R59" s="45">
        <f t="shared" si="6"/>
        <v>35336</v>
      </c>
      <c r="S59" s="7"/>
      <c r="T59" s="12">
        <f t="shared" si="7"/>
        <v>35993</v>
      </c>
    </row>
    <row r="60" spans="2:20">
      <c r="B60" s="42">
        <v>56</v>
      </c>
      <c r="C60" s="48" t="s">
        <v>148</v>
      </c>
      <c r="D60" s="42" t="s">
        <v>137</v>
      </c>
      <c r="E60" s="43">
        <v>58800</v>
      </c>
      <c r="F60" s="44">
        <v>75491</v>
      </c>
      <c r="G60" s="43"/>
      <c r="I60" s="45">
        <f t="shared" si="1"/>
        <v>58800</v>
      </c>
      <c r="J60" s="45">
        <f t="shared" si="2"/>
        <v>67146</v>
      </c>
      <c r="K60" s="45">
        <f t="shared" si="3"/>
        <v>62973</v>
      </c>
      <c r="M60" s="44">
        <f t="shared" si="4"/>
        <v>62973</v>
      </c>
      <c r="N60" s="44">
        <v>54054.484894250971</v>
      </c>
      <c r="P60" s="45">
        <f t="shared" si="8"/>
        <v>54054.484894250971</v>
      </c>
      <c r="Q60" s="45">
        <f t="shared" si="5"/>
        <v>58514</v>
      </c>
      <c r="R60" s="45">
        <f t="shared" si="6"/>
        <v>56284</v>
      </c>
      <c r="S60" s="7"/>
      <c r="T60" s="12">
        <f t="shared" si="7"/>
        <v>58514</v>
      </c>
    </row>
    <row r="61" spans="2:20">
      <c r="B61" s="42">
        <v>57</v>
      </c>
      <c r="C61" s="48" t="s">
        <v>149</v>
      </c>
      <c r="D61" s="42" t="s">
        <v>137</v>
      </c>
      <c r="E61" s="43">
        <v>95300</v>
      </c>
      <c r="F61" s="44">
        <v>107546</v>
      </c>
      <c r="G61" s="43"/>
      <c r="I61" s="45">
        <f t="shared" si="1"/>
        <v>95300</v>
      </c>
      <c r="J61" s="45">
        <f t="shared" si="2"/>
        <v>101423</v>
      </c>
      <c r="K61" s="45">
        <f t="shared" si="3"/>
        <v>98362</v>
      </c>
      <c r="M61" s="44">
        <f t="shared" si="4"/>
        <v>98362</v>
      </c>
      <c r="N61" s="44">
        <v>77007.768001920049</v>
      </c>
      <c r="P61" s="45">
        <f t="shared" si="8"/>
        <v>77007.768001920049</v>
      </c>
      <c r="Q61" s="45">
        <f t="shared" si="5"/>
        <v>87685</v>
      </c>
      <c r="R61" s="45">
        <f t="shared" si="6"/>
        <v>82346</v>
      </c>
      <c r="S61" s="7"/>
      <c r="T61" s="12">
        <f t="shared" si="7"/>
        <v>87685</v>
      </c>
    </row>
    <row r="62" spans="2:20">
      <c r="B62" s="42">
        <v>58</v>
      </c>
      <c r="C62" s="48" t="s">
        <v>150</v>
      </c>
      <c r="D62" s="42" t="s">
        <v>137</v>
      </c>
      <c r="E62" s="43">
        <v>137300</v>
      </c>
      <c r="F62" s="44">
        <v>139130</v>
      </c>
      <c r="G62" s="43"/>
      <c r="I62" s="45">
        <f t="shared" si="1"/>
        <v>137300</v>
      </c>
      <c r="J62" s="45">
        <f t="shared" si="2"/>
        <v>138215</v>
      </c>
      <c r="K62" s="45">
        <f t="shared" si="3"/>
        <v>137758</v>
      </c>
      <c r="M62" s="44">
        <f t="shared" si="4"/>
        <v>137758</v>
      </c>
      <c r="N62" s="44">
        <v>100557.2402812169</v>
      </c>
      <c r="P62" s="45">
        <f t="shared" si="8"/>
        <v>100557.2402812169</v>
      </c>
      <c r="Q62" s="45">
        <f t="shared" si="5"/>
        <v>119158</v>
      </c>
      <c r="R62" s="45">
        <f t="shared" si="6"/>
        <v>109858</v>
      </c>
      <c r="S62" s="7"/>
      <c r="T62" s="12">
        <f t="shared" si="7"/>
        <v>119158</v>
      </c>
    </row>
    <row r="63" spans="2:20">
      <c r="B63" s="42">
        <v>59</v>
      </c>
      <c r="C63" s="48" t="s">
        <v>151</v>
      </c>
      <c r="D63" s="42" t="s">
        <v>137</v>
      </c>
      <c r="E63" s="43">
        <v>36400</v>
      </c>
      <c r="F63" s="44">
        <v>71391</v>
      </c>
      <c r="G63" s="43"/>
      <c r="I63" s="45">
        <f t="shared" si="1"/>
        <v>36400</v>
      </c>
      <c r="J63" s="45">
        <f t="shared" si="2"/>
        <v>53896</v>
      </c>
      <c r="K63" s="45">
        <f t="shared" si="3"/>
        <v>45148</v>
      </c>
      <c r="M63" s="44">
        <f t="shared" si="4"/>
        <v>45148</v>
      </c>
      <c r="N63" s="44">
        <v>50874.809312236212</v>
      </c>
      <c r="P63" s="45">
        <f t="shared" si="8"/>
        <v>45148</v>
      </c>
      <c r="Q63" s="45">
        <f t="shared" si="5"/>
        <v>48011</v>
      </c>
      <c r="R63" s="45">
        <f t="shared" si="6"/>
        <v>46580</v>
      </c>
      <c r="S63" s="7"/>
      <c r="T63" s="12">
        <f t="shared" si="7"/>
        <v>48011</v>
      </c>
    </row>
    <row r="64" spans="2:20">
      <c r="B64" s="42">
        <v>60</v>
      </c>
      <c r="C64" s="48" t="s">
        <v>152</v>
      </c>
      <c r="D64" s="42" t="s">
        <v>137</v>
      </c>
      <c r="E64" s="43">
        <v>103700</v>
      </c>
      <c r="F64" s="44">
        <v>109126</v>
      </c>
      <c r="G64" s="43"/>
      <c r="I64" s="45">
        <f t="shared" si="1"/>
        <v>103700</v>
      </c>
      <c r="J64" s="45">
        <f t="shared" si="2"/>
        <v>106413</v>
      </c>
      <c r="K64" s="45">
        <f t="shared" si="3"/>
        <v>105057</v>
      </c>
      <c r="M64" s="44">
        <f t="shared" si="4"/>
        <v>105057</v>
      </c>
      <c r="N64" s="44">
        <v>77802.686897423744</v>
      </c>
      <c r="P64" s="45">
        <f t="shared" si="8"/>
        <v>77802.686897423744</v>
      </c>
      <c r="Q64" s="45">
        <f t="shared" si="5"/>
        <v>91430</v>
      </c>
      <c r="R64" s="45">
        <f t="shared" si="6"/>
        <v>84616</v>
      </c>
      <c r="S64" s="7"/>
      <c r="T64" s="12">
        <f t="shared" si="7"/>
        <v>91430</v>
      </c>
    </row>
    <row r="65" spans="2:20" ht="25.5">
      <c r="B65" s="42">
        <v>61</v>
      </c>
      <c r="C65" s="48" t="s">
        <v>153</v>
      </c>
      <c r="D65" s="42" t="s">
        <v>93</v>
      </c>
      <c r="E65" s="43">
        <v>259200</v>
      </c>
      <c r="F65" s="44">
        <v>540593</v>
      </c>
      <c r="G65" s="43"/>
      <c r="I65" s="45">
        <f t="shared" si="1"/>
        <v>259200</v>
      </c>
      <c r="J65" s="45">
        <f t="shared" si="2"/>
        <v>399897</v>
      </c>
      <c r="K65" s="45">
        <f t="shared" si="3"/>
        <v>329549</v>
      </c>
      <c r="M65" s="44">
        <f t="shared" si="4"/>
        <v>329549</v>
      </c>
      <c r="N65" s="44">
        <v>387622.32641998725</v>
      </c>
      <c r="P65" s="45">
        <f t="shared" si="8"/>
        <v>329549</v>
      </c>
      <c r="Q65" s="45">
        <f t="shared" si="5"/>
        <v>358586</v>
      </c>
      <c r="R65" s="45">
        <f t="shared" si="6"/>
        <v>344068</v>
      </c>
      <c r="S65" s="7"/>
      <c r="T65" s="12">
        <f t="shared" si="7"/>
        <v>358586</v>
      </c>
    </row>
    <row r="66" spans="2:20" ht="25.5">
      <c r="B66" s="42">
        <v>62</v>
      </c>
      <c r="C66" s="49" t="s">
        <v>154</v>
      </c>
      <c r="D66" s="42" t="s">
        <v>93</v>
      </c>
      <c r="E66" s="43">
        <v>1190700</v>
      </c>
      <c r="F66" s="44">
        <v>1257861</v>
      </c>
      <c r="G66" s="43"/>
      <c r="I66" s="45">
        <f t="shared" si="1"/>
        <v>1190700</v>
      </c>
      <c r="J66" s="45">
        <f t="shared" si="2"/>
        <v>1224281</v>
      </c>
      <c r="K66" s="45">
        <f t="shared" si="3"/>
        <v>1207491</v>
      </c>
      <c r="M66" s="44">
        <f t="shared" si="4"/>
        <v>1207491</v>
      </c>
      <c r="N66" s="44">
        <v>867653.97444227862</v>
      </c>
      <c r="P66" s="45">
        <f t="shared" si="8"/>
        <v>867653.97444227862</v>
      </c>
      <c r="Q66" s="45">
        <f t="shared" si="5"/>
        <v>1037572</v>
      </c>
      <c r="R66" s="45">
        <f t="shared" si="6"/>
        <v>952613</v>
      </c>
      <c r="S66" s="7"/>
      <c r="T66" s="12">
        <f t="shared" si="7"/>
        <v>1037572</v>
      </c>
    </row>
    <row r="67" spans="2:20" ht="25.5">
      <c r="B67" s="42">
        <v>63</v>
      </c>
      <c r="C67" s="49" t="s">
        <v>155</v>
      </c>
      <c r="D67" s="42" t="s">
        <v>93</v>
      </c>
      <c r="E67" s="43">
        <v>1246800</v>
      </c>
      <c r="F67" s="44">
        <v>1282134</v>
      </c>
      <c r="G67" s="43"/>
      <c r="I67" s="45">
        <f t="shared" si="1"/>
        <v>1246800</v>
      </c>
      <c r="J67" s="45">
        <f t="shared" si="2"/>
        <v>1264467</v>
      </c>
      <c r="K67" s="45">
        <f t="shared" si="3"/>
        <v>1255634</v>
      </c>
      <c r="M67" s="44">
        <f t="shared" si="4"/>
        <v>1255634</v>
      </c>
      <c r="N67" s="44">
        <v>900245.64915792993</v>
      </c>
      <c r="P67" s="45">
        <f t="shared" si="8"/>
        <v>900245.64915792993</v>
      </c>
      <c r="Q67" s="45">
        <f t="shared" si="5"/>
        <v>1077940</v>
      </c>
      <c r="R67" s="45">
        <f t="shared" si="6"/>
        <v>989093</v>
      </c>
      <c r="S67" s="7"/>
      <c r="T67" s="12">
        <f t="shared" si="7"/>
        <v>1077940</v>
      </c>
    </row>
    <row r="68" spans="2:20" ht="25.5">
      <c r="B68" s="42">
        <v>64</v>
      </c>
      <c r="C68" s="49" t="s">
        <v>156</v>
      </c>
      <c r="D68" s="42" t="s">
        <v>93</v>
      </c>
      <c r="E68" s="43">
        <v>1470900</v>
      </c>
      <c r="F68" s="44">
        <v>1423843</v>
      </c>
      <c r="G68" s="43"/>
      <c r="I68" s="45">
        <f t="shared" si="1"/>
        <v>1423843</v>
      </c>
      <c r="J68" s="45">
        <f t="shared" si="2"/>
        <v>1447372</v>
      </c>
      <c r="K68" s="45">
        <f t="shared" si="3"/>
        <v>1435608</v>
      </c>
      <c r="M68" s="44">
        <f t="shared" si="4"/>
        <v>1435608</v>
      </c>
      <c r="N68" s="44">
        <v>1012826.0377336402</v>
      </c>
      <c r="P68" s="45">
        <f t="shared" si="8"/>
        <v>1012826.0377336402</v>
      </c>
      <c r="Q68" s="45">
        <f t="shared" si="5"/>
        <v>1224217</v>
      </c>
      <c r="R68" s="45">
        <f t="shared" si="6"/>
        <v>1118522</v>
      </c>
      <c r="S68" s="7"/>
      <c r="T68" s="12">
        <f t="shared" si="7"/>
        <v>1224217</v>
      </c>
    </row>
    <row r="69" spans="2:20" ht="25.5">
      <c r="B69" s="42">
        <v>65</v>
      </c>
      <c r="C69" s="49" t="s">
        <v>157</v>
      </c>
      <c r="D69" s="42" t="s">
        <v>93</v>
      </c>
      <c r="E69" s="43">
        <v>1526900</v>
      </c>
      <c r="F69" s="44">
        <v>1456702</v>
      </c>
      <c r="G69" s="43"/>
      <c r="I69" s="45">
        <f t="shared" si="1"/>
        <v>1456702</v>
      </c>
      <c r="J69" s="45">
        <f t="shared" si="2"/>
        <v>1491801</v>
      </c>
      <c r="K69" s="45">
        <f t="shared" si="3"/>
        <v>1474252</v>
      </c>
      <c r="M69" s="44">
        <f t="shared" si="4"/>
        <v>1474252</v>
      </c>
      <c r="N69" s="44">
        <v>1034885.0370838675</v>
      </c>
      <c r="P69" s="45">
        <f t="shared" si="8"/>
        <v>1034885.0370838675</v>
      </c>
      <c r="Q69" s="45">
        <f t="shared" si="5"/>
        <v>1254569</v>
      </c>
      <c r="R69" s="45">
        <f t="shared" si="6"/>
        <v>1144727</v>
      </c>
      <c r="S69" s="7"/>
      <c r="T69" s="12">
        <f t="shared" si="7"/>
        <v>1254569</v>
      </c>
    </row>
    <row r="70" spans="2:20" ht="25.5">
      <c r="B70" s="42">
        <v>66</v>
      </c>
      <c r="C70" s="49" t="s">
        <v>158</v>
      </c>
      <c r="D70" s="42" t="s">
        <v>93</v>
      </c>
      <c r="E70" s="43">
        <v>1891200</v>
      </c>
      <c r="F70" s="44">
        <v>1663131</v>
      </c>
      <c r="G70" s="43"/>
      <c r="I70" s="45">
        <f t="shared" ref="I70:I98" si="9">+MIN(E70:G70)</f>
        <v>1663131</v>
      </c>
      <c r="J70" s="45">
        <f t="shared" ref="J70:J98" si="10">+ROUND(AVERAGE(E70:G70),0)</f>
        <v>1777166</v>
      </c>
      <c r="K70" s="45">
        <f t="shared" ref="K70:K98" si="11">+ROUND(AVERAGE(I70:J70),0)</f>
        <v>1720149</v>
      </c>
      <c r="M70" s="44">
        <f t="shared" ref="M70:M102" si="12">+K70</f>
        <v>1720149</v>
      </c>
      <c r="N70" s="44">
        <v>1355336.7168337931</v>
      </c>
      <c r="P70" s="45">
        <f t="shared" ref="P70:P95" si="13">+MIN(M70:N70)</f>
        <v>1355336.7168337931</v>
      </c>
      <c r="Q70" s="45">
        <f t="shared" ref="Q70:Q98" si="14">+ROUND(AVERAGE(M70:N70),0)</f>
        <v>1537743</v>
      </c>
      <c r="R70" s="45">
        <f t="shared" ref="R70:R98" si="15">+ROUND(AVERAGE(P70:Q70),0)</f>
        <v>1446540</v>
      </c>
      <c r="S70" s="7"/>
      <c r="T70" s="12">
        <f t="shared" ref="T70:T102" si="16">+Q70</f>
        <v>1537743</v>
      </c>
    </row>
    <row r="71" spans="2:20" ht="25.5">
      <c r="B71" s="42">
        <v>67</v>
      </c>
      <c r="C71" s="49" t="s">
        <v>159</v>
      </c>
      <c r="D71" s="42" t="s">
        <v>93</v>
      </c>
      <c r="E71" s="43">
        <v>1961200</v>
      </c>
      <c r="F71" s="44">
        <v>1689398</v>
      </c>
      <c r="G71" s="43"/>
      <c r="I71" s="45">
        <f t="shared" si="9"/>
        <v>1689398</v>
      </c>
      <c r="J71" s="45">
        <f t="shared" si="10"/>
        <v>1825299</v>
      </c>
      <c r="K71" s="45">
        <f t="shared" si="11"/>
        <v>1757349</v>
      </c>
      <c r="M71" s="44">
        <f t="shared" si="12"/>
        <v>1757349</v>
      </c>
      <c r="N71" s="44">
        <v>1345002.7711922447</v>
      </c>
      <c r="P71" s="45">
        <f t="shared" si="13"/>
        <v>1345002.7711922447</v>
      </c>
      <c r="Q71" s="45">
        <f t="shared" si="14"/>
        <v>1551176</v>
      </c>
      <c r="R71" s="45">
        <f t="shared" si="15"/>
        <v>1448089</v>
      </c>
      <c r="S71" s="7"/>
      <c r="T71" s="12">
        <f t="shared" si="16"/>
        <v>1551176</v>
      </c>
    </row>
    <row r="72" spans="2:20" ht="25.5">
      <c r="B72" s="42">
        <v>68</v>
      </c>
      <c r="C72" s="49" t="s">
        <v>160</v>
      </c>
      <c r="D72" s="42" t="s">
        <v>93</v>
      </c>
      <c r="E72" s="43">
        <v>2521600</v>
      </c>
      <c r="F72" s="44">
        <v>2237873</v>
      </c>
      <c r="G72" s="43"/>
      <c r="I72" s="45">
        <f t="shared" si="9"/>
        <v>2237873</v>
      </c>
      <c r="J72" s="45">
        <f t="shared" si="10"/>
        <v>2379737</v>
      </c>
      <c r="K72" s="45">
        <f t="shared" si="11"/>
        <v>2308805</v>
      </c>
      <c r="M72" s="44">
        <f t="shared" si="12"/>
        <v>2308805</v>
      </c>
      <c r="N72" s="44">
        <v>1472785.9836444631</v>
      </c>
      <c r="P72" s="45">
        <f t="shared" si="13"/>
        <v>1472785.9836444631</v>
      </c>
      <c r="Q72" s="45">
        <f t="shared" si="14"/>
        <v>1890795</v>
      </c>
      <c r="R72" s="45">
        <f t="shared" si="15"/>
        <v>1681790</v>
      </c>
      <c r="S72" s="7"/>
      <c r="T72" s="12">
        <f t="shared" si="16"/>
        <v>1890795</v>
      </c>
    </row>
    <row r="73" spans="2:20" ht="25.5">
      <c r="B73" s="42">
        <v>69</v>
      </c>
      <c r="C73" s="49" t="s">
        <v>161</v>
      </c>
      <c r="D73" s="42" t="s">
        <v>93</v>
      </c>
      <c r="E73" s="43">
        <v>2605600</v>
      </c>
      <c r="F73" s="44">
        <v>2275099</v>
      </c>
      <c r="G73" s="43"/>
      <c r="I73" s="45">
        <f t="shared" si="9"/>
        <v>2275099</v>
      </c>
      <c r="J73" s="45">
        <f t="shared" si="10"/>
        <v>2440350</v>
      </c>
      <c r="K73" s="45">
        <f t="shared" si="11"/>
        <v>2357725</v>
      </c>
      <c r="M73" s="44">
        <f t="shared" si="12"/>
        <v>2357725</v>
      </c>
      <c r="N73" s="44">
        <v>1455595.8625291961</v>
      </c>
      <c r="P73" s="45">
        <f t="shared" si="13"/>
        <v>1455595.8625291961</v>
      </c>
      <c r="Q73" s="45">
        <f t="shared" si="14"/>
        <v>1906660</v>
      </c>
      <c r="R73" s="45">
        <f t="shared" si="15"/>
        <v>1681128</v>
      </c>
      <c r="S73" s="7"/>
      <c r="T73" s="12">
        <f t="shared" si="16"/>
        <v>1906660</v>
      </c>
    </row>
    <row r="74" spans="2:20" ht="25.5">
      <c r="B74" s="42">
        <v>70</v>
      </c>
      <c r="C74" s="49" t="s">
        <v>162</v>
      </c>
      <c r="D74" s="42" t="s">
        <v>93</v>
      </c>
      <c r="E74" s="43">
        <v>2661600</v>
      </c>
      <c r="F74" s="44">
        <v>2245069</v>
      </c>
      <c r="G74" s="43"/>
      <c r="I74" s="45">
        <f t="shared" si="9"/>
        <v>2245069</v>
      </c>
      <c r="J74" s="45">
        <f t="shared" si="10"/>
        <v>2453335</v>
      </c>
      <c r="K74" s="45">
        <f t="shared" si="11"/>
        <v>2349202</v>
      </c>
      <c r="M74" s="44">
        <f t="shared" si="12"/>
        <v>2349202</v>
      </c>
      <c r="N74" s="44">
        <v>1628291.9925773728</v>
      </c>
      <c r="P74" s="45">
        <f t="shared" si="13"/>
        <v>1628291.9925773728</v>
      </c>
      <c r="Q74" s="45">
        <f t="shared" si="14"/>
        <v>1988747</v>
      </c>
      <c r="R74" s="45">
        <f t="shared" si="15"/>
        <v>1808519</v>
      </c>
      <c r="S74" s="7"/>
      <c r="T74" s="12">
        <f t="shared" si="16"/>
        <v>1988747</v>
      </c>
    </row>
    <row r="75" spans="2:20" ht="25.5">
      <c r="B75" s="42">
        <v>71</v>
      </c>
      <c r="C75" s="49" t="s">
        <v>163</v>
      </c>
      <c r="D75" s="42" t="s">
        <v>93</v>
      </c>
      <c r="E75" s="43">
        <v>2745700</v>
      </c>
      <c r="F75" s="44">
        <v>2281898</v>
      </c>
      <c r="G75" s="43"/>
      <c r="I75" s="45">
        <f t="shared" si="9"/>
        <v>2281898</v>
      </c>
      <c r="J75" s="45">
        <f t="shared" si="10"/>
        <v>2513799</v>
      </c>
      <c r="K75" s="45">
        <f t="shared" si="11"/>
        <v>2397849</v>
      </c>
      <c r="M75" s="44">
        <f t="shared" si="12"/>
        <v>2397849</v>
      </c>
      <c r="N75" s="44">
        <v>1642699.8975583774</v>
      </c>
      <c r="P75" s="45">
        <f t="shared" si="13"/>
        <v>1642699.8975583774</v>
      </c>
      <c r="Q75" s="45">
        <f t="shared" si="14"/>
        <v>2020274</v>
      </c>
      <c r="R75" s="45">
        <f t="shared" si="15"/>
        <v>1831487</v>
      </c>
      <c r="S75" s="7"/>
      <c r="T75" s="12">
        <f t="shared" si="16"/>
        <v>2020274</v>
      </c>
    </row>
    <row r="76" spans="2:20" ht="25.5">
      <c r="B76" s="42">
        <v>72</v>
      </c>
      <c r="C76" s="49" t="s">
        <v>164</v>
      </c>
      <c r="D76" s="42" t="s">
        <v>93</v>
      </c>
      <c r="E76" s="43">
        <v>3992500</v>
      </c>
      <c r="F76" s="44">
        <v>3319567</v>
      </c>
      <c r="G76" s="43"/>
      <c r="I76" s="45">
        <f t="shared" si="9"/>
        <v>3319567</v>
      </c>
      <c r="J76" s="45">
        <f t="shared" si="10"/>
        <v>3656034</v>
      </c>
      <c r="K76" s="45">
        <f t="shared" si="11"/>
        <v>3487801</v>
      </c>
      <c r="M76" s="44">
        <f t="shared" si="12"/>
        <v>3487801</v>
      </c>
      <c r="N76" s="44">
        <v>2219910.3805559948</v>
      </c>
      <c r="P76" s="45">
        <f t="shared" si="13"/>
        <v>2219910.3805559948</v>
      </c>
      <c r="Q76" s="45">
        <f t="shared" si="14"/>
        <v>2853856</v>
      </c>
      <c r="R76" s="45">
        <f t="shared" si="15"/>
        <v>2536883</v>
      </c>
      <c r="S76" s="7"/>
      <c r="T76" s="12">
        <f t="shared" si="16"/>
        <v>2853856</v>
      </c>
    </row>
    <row r="77" spans="2:20">
      <c r="B77" s="42">
        <v>73</v>
      </c>
      <c r="C77" s="49" t="s">
        <v>165</v>
      </c>
      <c r="D77" s="42" t="s">
        <v>93</v>
      </c>
      <c r="E77" s="43">
        <v>231100</v>
      </c>
      <c r="F77" s="44">
        <v>303186</v>
      </c>
      <c r="G77" s="43"/>
      <c r="I77" s="45">
        <f t="shared" si="9"/>
        <v>231100</v>
      </c>
      <c r="J77" s="45">
        <f t="shared" si="10"/>
        <v>267143</v>
      </c>
      <c r="K77" s="45">
        <f t="shared" si="11"/>
        <v>249122</v>
      </c>
      <c r="M77" s="44">
        <f t="shared" si="12"/>
        <v>249122</v>
      </c>
      <c r="N77" s="44">
        <v>178856.75148833045</v>
      </c>
      <c r="P77" s="45">
        <f t="shared" si="13"/>
        <v>178856.75148833045</v>
      </c>
      <c r="Q77" s="45">
        <f t="shared" si="14"/>
        <v>213989</v>
      </c>
      <c r="R77" s="45">
        <f t="shared" si="15"/>
        <v>196423</v>
      </c>
      <c r="S77" s="7"/>
      <c r="T77" s="12">
        <f t="shared" si="16"/>
        <v>213989</v>
      </c>
    </row>
    <row r="78" spans="2:20">
      <c r="B78" s="42">
        <v>74</v>
      </c>
      <c r="C78" s="49" t="s">
        <v>166</v>
      </c>
      <c r="D78" s="42" t="s">
        <v>93</v>
      </c>
      <c r="E78" s="43">
        <v>273200</v>
      </c>
      <c r="F78" s="44">
        <v>288434</v>
      </c>
      <c r="G78" s="43"/>
      <c r="I78" s="45">
        <f t="shared" si="9"/>
        <v>273200</v>
      </c>
      <c r="J78" s="45">
        <f t="shared" si="10"/>
        <v>280817</v>
      </c>
      <c r="K78" s="45">
        <f t="shared" si="11"/>
        <v>277009</v>
      </c>
      <c r="M78" s="44">
        <f t="shared" si="12"/>
        <v>277009</v>
      </c>
      <c r="N78" s="44">
        <v>205983.35879739388</v>
      </c>
      <c r="P78" s="45">
        <f t="shared" si="13"/>
        <v>205983.35879739388</v>
      </c>
      <c r="Q78" s="45">
        <f t="shared" si="14"/>
        <v>241496</v>
      </c>
      <c r="R78" s="45">
        <f t="shared" si="15"/>
        <v>223740</v>
      </c>
      <c r="S78" s="7"/>
      <c r="T78" s="12">
        <f t="shared" si="16"/>
        <v>241496</v>
      </c>
    </row>
    <row r="79" spans="2:20">
      <c r="B79" s="42">
        <v>75</v>
      </c>
      <c r="C79" s="48" t="s">
        <v>167</v>
      </c>
      <c r="D79" s="42" t="s">
        <v>93</v>
      </c>
      <c r="E79" s="43">
        <v>343200</v>
      </c>
      <c r="F79" s="44">
        <v>658296</v>
      </c>
      <c r="G79" s="43"/>
      <c r="I79" s="45">
        <f t="shared" si="9"/>
        <v>343200</v>
      </c>
      <c r="J79" s="45">
        <f t="shared" si="10"/>
        <v>500748</v>
      </c>
      <c r="K79" s="45">
        <f t="shared" si="11"/>
        <v>421974</v>
      </c>
      <c r="M79" s="44">
        <f t="shared" si="12"/>
        <v>421974</v>
      </c>
      <c r="N79" s="44">
        <v>476057.05354477279</v>
      </c>
      <c r="P79" s="45">
        <f t="shared" si="13"/>
        <v>421974</v>
      </c>
      <c r="Q79" s="45">
        <f t="shared" si="14"/>
        <v>449016</v>
      </c>
      <c r="R79" s="45">
        <f t="shared" si="15"/>
        <v>435495</v>
      </c>
      <c r="S79" s="7"/>
      <c r="T79" s="12">
        <f t="shared" si="16"/>
        <v>449016</v>
      </c>
    </row>
    <row r="80" spans="2:20" ht="25.5">
      <c r="B80" s="42">
        <v>76</v>
      </c>
      <c r="C80" s="49" t="s">
        <v>168</v>
      </c>
      <c r="D80" s="42" t="s">
        <v>93</v>
      </c>
      <c r="E80" s="43">
        <v>10086200</v>
      </c>
      <c r="F80" s="44">
        <v>5538694</v>
      </c>
      <c r="G80" s="43"/>
      <c r="I80" s="45">
        <f t="shared" si="9"/>
        <v>5538694</v>
      </c>
      <c r="J80" s="45">
        <f t="shared" si="10"/>
        <v>7812447</v>
      </c>
      <c r="K80" s="45">
        <f t="shared" si="11"/>
        <v>6675571</v>
      </c>
      <c r="M80" s="44">
        <f t="shared" si="12"/>
        <v>6675571</v>
      </c>
      <c r="N80" s="44">
        <v>3354458.3741636374</v>
      </c>
      <c r="P80" s="45">
        <f t="shared" si="13"/>
        <v>3354458.3741636374</v>
      </c>
      <c r="Q80" s="45">
        <f t="shared" si="14"/>
        <v>5015015</v>
      </c>
      <c r="R80" s="45">
        <f t="shared" si="15"/>
        <v>4184737</v>
      </c>
      <c r="S80" s="7"/>
      <c r="T80" s="12">
        <f t="shared" si="16"/>
        <v>5015015</v>
      </c>
    </row>
    <row r="81" spans="2:20" ht="25.5">
      <c r="B81" s="42">
        <v>77</v>
      </c>
      <c r="C81" s="49" t="s">
        <v>169</v>
      </c>
      <c r="D81" s="42" t="s">
        <v>93</v>
      </c>
      <c r="E81" s="43">
        <v>10506500</v>
      </c>
      <c r="F81" s="44">
        <v>5616315</v>
      </c>
      <c r="G81" s="43"/>
      <c r="I81" s="45">
        <f t="shared" si="9"/>
        <v>5616315</v>
      </c>
      <c r="J81" s="45">
        <f t="shared" si="10"/>
        <v>8061408</v>
      </c>
      <c r="K81" s="45">
        <f t="shared" si="11"/>
        <v>6838862</v>
      </c>
      <c r="M81" s="44">
        <f t="shared" si="12"/>
        <v>6838862</v>
      </c>
      <c r="N81" s="44">
        <v>3665072.9325817046</v>
      </c>
      <c r="P81" s="45">
        <f t="shared" si="13"/>
        <v>3665072.9325817046</v>
      </c>
      <c r="Q81" s="45">
        <f t="shared" si="14"/>
        <v>5251967</v>
      </c>
      <c r="R81" s="45">
        <f t="shared" si="15"/>
        <v>4458520</v>
      </c>
      <c r="S81" s="7"/>
      <c r="T81" s="12">
        <f t="shared" si="16"/>
        <v>5251967</v>
      </c>
    </row>
    <row r="82" spans="2:20" ht="25.5">
      <c r="B82" s="42">
        <v>78</v>
      </c>
      <c r="C82" s="49" t="s">
        <v>170</v>
      </c>
      <c r="D82" s="42" t="s">
        <v>93</v>
      </c>
      <c r="E82" s="43">
        <v>133100</v>
      </c>
      <c r="F82" s="44">
        <v>191391</v>
      </c>
      <c r="G82" s="43"/>
      <c r="I82" s="45">
        <f t="shared" si="9"/>
        <v>133100</v>
      </c>
      <c r="J82" s="45">
        <f t="shared" si="10"/>
        <v>162246</v>
      </c>
      <c r="K82" s="45">
        <f t="shared" si="11"/>
        <v>147673</v>
      </c>
      <c r="M82" s="44">
        <f t="shared" si="12"/>
        <v>147673</v>
      </c>
      <c r="N82" s="44">
        <v>124404.80714632763</v>
      </c>
      <c r="P82" s="45">
        <f t="shared" si="13"/>
        <v>124404.80714632763</v>
      </c>
      <c r="Q82" s="45">
        <f t="shared" si="14"/>
        <v>136039</v>
      </c>
      <c r="R82" s="45">
        <f t="shared" si="15"/>
        <v>130222</v>
      </c>
      <c r="S82" s="7"/>
      <c r="T82" s="12">
        <f t="shared" si="16"/>
        <v>136039</v>
      </c>
    </row>
    <row r="83" spans="2:20" ht="25.5">
      <c r="B83" s="42">
        <v>79</v>
      </c>
      <c r="C83" s="49" t="s">
        <v>171</v>
      </c>
      <c r="D83" s="42" t="s">
        <v>93</v>
      </c>
      <c r="E83" s="43">
        <v>154100</v>
      </c>
      <c r="F83" s="44">
        <v>197784</v>
      </c>
      <c r="G83" s="43"/>
      <c r="I83" s="45">
        <f t="shared" si="9"/>
        <v>154100</v>
      </c>
      <c r="J83" s="45">
        <f t="shared" si="10"/>
        <v>175942</v>
      </c>
      <c r="K83" s="45">
        <f t="shared" si="11"/>
        <v>165021</v>
      </c>
      <c r="M83" s="44">
        <f t="shared" si="12"/>
        <v>165021</v>
      </c>
      <c r="N83" s="44">
        <v>131757.80692973675</v>
      </c>
      <c r="P83" s="45">
        <f t="shared" si="13"/>
        <v>131757.80692973675</v>
      </c>
      <c r="Q83" s="45">
        <f t="shared" si="14"/>
        <v>148389</v>
      </c>
      <c r="R83" s="45">
        <f t="shared" si="15"/>
        <v>140073</v>
      </c>
      <c r="S83" s="7"/>
      <c r="T83" s="12">
        <f t="shared" si="16"/>
        <v>148389</v>
      </c>
    </row>
    <row r="84" spans="2:20" ht="25.5">
      <c r="B84" s="42">
        <v>80</v>
      </c>
      <c r="C84" s="49" t="s">
        <v>172</v>
      </c>
      <c r="D84" s="42" t="s">
        <v>93</v>
      </c>
      <c r="E84" s="43">
        <v>175100</v>
      </c>
      <c r="F84" s="44">
        <v>368059</v>
      </c>
      <c r="G84" s="43"/>
      <c r="I84" s="45">
        <f t="shared" si="9"/>
        <v>175100</v>
      </c>
      <c r="J84" s="45">
        <f t="shared" si="10"/>
        <v>271580</v>
      </c>
      <c r="K84" s="45">
        <f t="shared" si="11"/>
        <v>223340</v>
      </c>
      <c r="M84" s="44">
        <f t="shared" si="12"/>
        <v>223340</v>
      </c>
      <c r="N84" s="44">
        <v>222179.8312932816</v>
      </c>
      <c r="P84" s="45">
        <f t="shared" si="13"/>
        <v>222179.8312932816</v>
      </c>
      <c r="Q84" s="45">
        <f t="shared" si="14"/>
        <v>222760</v>
      </c>
      <c r="R84" s="45">
        <f t="shared" si="15"/>
        <v>222470</v>
      </c>
      <c r="S84" s="7"/>
      <c r="T84" s="12">
        <f t="shared" si="16"/>
        <v>222760</v>
      </c>
    </row>
    <row r="85" spans="2:20">
      <c r="B85" s="42">
        <v>81</v>
      </c>
      <c r="C85" s="49" t="s">
        <v>173</v>
      </c>
      <c r="D85" s="42" t="s">
        <v>93</v>
      </c>
      <c r="E85" s="43">
        <v>567400</v>
      </c>
      <c r="F85" s="44">
        <v>360654</v>
      </c>
      <c r="G85" s="43"/>
      <c r="I85" s="45">
        <f t="shared" si="9"/>
        <v>360654</v>
      </c>
      <c r="J85" s="45">
        <f t="shared" si="10"/>
        <v>464027</v>
      </c>
      <c r="K85" s="45">
        <f t="shared" si="11"/>
        <v>412341</v>
      </c>
      <c r="M85" s="44">
        <f t="shared" si="12"/>
        <v>412341</v>
      </c>
      <c r="N85" s="44">
        <v>261826.41120652817</v>
      </c>
      <c r="P85" s="45">
        <f t="shared" si="13"/>
        <v>261826.41120652817</v>
      </c>
      <c r="Q85" s="45">
        <f t="shared" si="14"/>
        <v>337084</v>
      </c>
      <c r="R85" s="45">
        <f t="shared" si="15"/>
        <v>299455</v>
      </c>
      <c r="S85" s="7"/>
      <c r="T85" s="12">
        <f t="shared" si="16"/>
        <v>337084</v>
      </c>
    </row>
    <row r="86" spans="2:20" ht="25.5">
      <c r="B86" s="42">
        <v>82</v>
      </c>
      <c r="C86" s="49" t="s">
        <v>174</v>
      </c>
      <c r="D86" s="42" t="s">
        <v>93</v>
      </c>
      <c r="E86" s="43">
        <v>532300</v>
      </c>
      <c r="F86" s="44">
        <v>359165</v>
      </c>
      <c r="G86" s="43"/>
      <c r="I86" s="45">
        <f t="shared" si="9"/>
        <v>359165</v>
      </c>
      <c r="J86" s="45">
        <f t="shared" si="10"/>
        <v>445733</v>
      </c>
      <c r="K86" s="45">
        <f t="shared" si="11"/>
        <v>402449</v>
      </c>
      <c r="M86" s="44">
        <f t="shared" si="12"/>
        <v>402449</v>
      </c>
      <c r="N86" s="44">
        <v>251989.28987466998</v>
      </c>
      <c r="P86" s="45">
        <f t="shared" si="13"/>
        <v>251989.28987466998</v>
      </c>
      <c r="Q86" s="45">
        <f t="shared" si="14"/>
        <v>327219</v>
      </c>
      <c r="R86" s="45">
        <f t="shared" si="15"/>
        <v>289604</v>
      </c>
      <c r="S86" s="7"/>
      <c r="T86" s="12">
        <f t="shared" si="16"/>
        <v>327219</v>
      </c>
    </row>
    <row r="87" spans="2:20">
      <c r="B87" s="42">
        <v>83</v>
      </c>
      <c r="C87" s="49" t="s">
        <v>175</v>
      </c>
      <c r="D87" s="42" t="s">
        <v>93</v>
      </c>
      <c r="E87" s="43">
        <v>406300</v>
      </c>
      <c r="F87" s="44">
        <v>266958</v>
      </c>
      <c r="G87" s="43"/>
      <c r="I87" s="45">
        <f t="shared" si="9"/>
        <v>266958</v>
      </c>
      <c r="J87" s="45">
        <f t="shared" si="10"/>
        <v>336629</v>
      </c>
      <c r="K87" s="45">
        <f t="shared" si="11"/>
        <v>301794</v>
      </c>
      <c r="M87" s="44">
        <f t="shared" si="12"/>
        <v>301794</v>
      </c>
      <c r="N87" s="44">
        <v>189290.06199181639</v>
      </c>
      <c r="P87" s="45">
        <f t="shared" si="13"/>
        <v>189290.06199181639</v>
      </c>
      <c r="Q87" s="45">
        <f t="shared" si="14"/>
        <v>245542</v>
      </c>
      <c r="R87" s="45">
        <f t="shared" si="15"/>
        <v>217416</v>
      </c>
      <c r="S87" s="7"/>
      <c r="T87" s="12">
        <f t="shared" si="16"/>
        <v>245542</v>
      </c>
    </row>
    <row r="88" spans="2:20">
      <c r="B88" s="42">
        <v>84</v>
      </c>
      <c r="C88" s="49" t="s">
        <v>176</v>
      </c>
      <c r="D88" s="42" t="s">
        <v>93</v>
      </c>
      <c r="E88" s="43">
        <v>371200</v>
      </c>
      <c r="F88" s="44">
        <v>317105</v>
      </c>
      <c r="G88" s="43"/>
      <c r="I88" s="45">
        <f t="shared" si="9"/>
        <v>317105</v>
      </c>
      <c r="J88" s="45">
        <f t="shared" si="10"/>
        <v>344153</v>
      </c>
      <c r="K88" s="45">
        <f t="shared" si="11"/>
        <v>330629</v>
      </c>
      <c r="M88" s="44">
        <f t="shared" si="12"/>
        <v>330629</v>
      </c>
      <c r="N88" s="44">
        <v>226849.97980436578</v>
      </c>
      <c r="P88" s="45">
        <f t="shared" si="13"/>
        <v>226849.97980436578</v>
      </c>
      <c r="Q88" s="45">
        <f t="shared" si="14"/>
        <v>278739</v>
      </c>
      <c r="R88" s="45">
        <f t="shared" si="15"/>
        <v>252794</v>
      </c>
      <c r="S88" s="7"/>
      <c r="T88" s="12">
        <f t="shared" si="16"/>
        <v>278739</v>
      </c>
    </row>
    <row r="89" spans="2:20" ht="25.5">
      <c r="B89" s="42">
        <v>85</v>
      </c>
      <c r="C89" s="49" t="s">
        <v>177</v>
      </c>
      <c r="D89" s="42" t="s">
        <v>93</v>
      </c>
      <c r="E89" s="43">
        <v>728500</v>
      </c>
      <c r="F89" s="44">
        <v>454030</v>
      </c>
      <c r="G89" s="43"/>
      <c r="I89" s="45">
        <f t="shared" si="9"/>
        <v>454030</v>
      </c>
      <c r="J89" s="45">
        <f t="shared" si="10"/>
        <v>591265</v>
      </c>
      <c r="K89" s="45">
        <f t="shared" si="11"/>
        <v>522648</v>
      </c>
      <c r="M89" s="44">
        <f t="shared" si="12"/>
        <v>522648</v>
      </c>
      <c r="N89" s="44">
        <v>301075.53167202289</v>
      </c>
      <c r="P89" s="45">
        <f t="shared" si="13"/>
        <v>301075.53167202289</v>
      </c>
      <c r="Q89" s="45">
        <f t="shared" si="14"/>
        <v>411862</v>
      </c>
      <c r="R89" s="45">
        <f t="shared" si="15"/>
        <v>356469</v>
      </c>
      <c r="S89" s="7"/>
      <c r="T89" s="12">
        <f t="shared" si="16"/>
        <v>411862</v>
      </c>
    </row>
    <row r="90" spans="2:20" ht="25.5">
      <c r="B90" s="42">
        <v>86</v>
      </c>
      <c r="C90" s="49" t="s">
        <v>178</v>
      </c>
      <c r="D90" s="42" t="s">
        <v>93</v>
      </c>
      <c r="E90" s="43">
        <v>756500</v>
      </c>
      <c r="F90" s="44">
        <v>444612</v>
      </c>
      <c r="G90" s="43"/>
      <c r="I90" s="45">
        <f t="shared" si="9"/>
        <v>444612</v>
      </c>
      <c r="J90" s="45">
        <f t="shared" si="10"/>
        <v>600556</v>
      </c>
      <c r="K90" s="45">
        <f t="shared" si="11"/>
        <v>522584</v>
      </c>
      <c r="M90" s="44">
        <f t="shared" si="12"/>
        <v>522584</v>
      </c>
      <c r="N90" s="44">
        <v>294815.54536993132</v>
      </c>
      <c r="P90" s="45">
        <f t="shared" si="13"/>
        <v>294815.54536993132</v>
      </c>
      <c r="Q90" s="45">
        <f t="shared" si="14"/>
        <v>408700</v>
      </c>
      <c r="R90" s="45">
        <f t="shared" si="15"/>
        <v>351758</v>
      </c>
      <c r="S90" s="7"/>
      <c r="T90" s="12">
        <f t="shared" si="16"/>
        <v>408700</v>
      </c>
    </row>
    <row r="91" spans="2:20">
      <c r="B91" s="42">
        <v>87</v>
      </c>
      <c r="C91" s="49" t="s">
        <v>179</v>
      </c>
      <c r="D91" s="42" t="s">
        <v>93</v>
      </c>
      <c r="E91" s="43">
        <v>189100</v>
      </c>
      <c r="F91" s="44">
        <v>64463</v>
      </c>
      <c r="G91" s="43"/>
      <c r="I91" s="45">
        <f t="shared" si="9"/>
        <v>64463</v>
      </c>
      <c r="J91" s="45">
        <f t="shared" si="10"/>
        <v>126782</v>
      </c>
      <c r="K91" s="45">
        <f t="shared" si="11"/>
        <v>95623</v>
      </c>
      <c r="M91" s="44">
        <f t="shared" si="12"/>
        <v>95623</v>
      </c>
      <c r="N91" s="44">
        <v>42428.796047509502</v>
      </c>
      <c r="P91" s="45">
        <f t="shared" si="13"/>
        <v>42428.796047509502</v>
      </c>
      <c r="Q91" s="45">
        <f t="shared" si="14"/>
        <v>69026</v>
      </c>
      <c r="R91" s="45">
        <f t="shared" si="15"/>
        <v>55727</v>
      </c>
      <c r="S91" s="7"/>
      <c r="T91" s="12">
        <f t="shared" si="16"/>
        <v>69026</v>
      </c>
    </row>
    <row r="92" spans="2:20">
      <c r="B92" s="42">
        <v>88</v>
      </c>
      <c r="C92" s="49" t="s">
        <v>180</v>
      </c>
      <c r="D92" s="42" t="s">
        <v>93</v>
      </c>
      <c r="E92" s="43">
        <v>203100</v>
      </c>
      <c r="F92" s="44">
        <v>236294</v>
      </c>
      <c r="G92" s="43"/>
      <c r="I92" s="45">
        <f t="shared" si="9"/>
        <v>203100</v>
      </c>
      <c r="J92" s="45">
        <f t="shared" si="10"/>
        <v>219697</v>
      </c>
      <c r="K92" s="45">
        <f t="shared" si="11"/>
        <v>211399</v>
      </c>
      <c r="M92" s="44">
        <f t="shared" si="12"/>
        <v>211399</v>
      </c>
      <c r="N92" s="44">
        <v>147358.09025399669</v>
      </c>
      <c r="P92" s="45">
        <f t="shared" si="13"/>
        <v>147358.09025399669</v>
      </c>
      <c r="Q92" s="45">
        <f t="shared" si="14"/>
        <v>179379</v>
      </c>
      <c r="R92" s="45">
        <f t="shared" si="15"/>
        <v>163369</v>
      </c>
      <c r="S92" s="7"/>
      <c r="T92" s="12">
        <f t="shared" si="16"/>
        <v>179379</v>
      </c>
    </row>
    <row r="93" spans="2:20">
      <c r="B93" s="42">
        <v>89</v>
      </c>
      <c r="C93" s="49" t="s">
        <v>181</v>
      </c>
      <c r="D93" s="42" t="s">
        <v>93</v>
      </c>
      <c r="E93" s="43">
        <v>273200</v>
      </c>
      <c r="F93" s="44">
        <v>384624</v>
      </c>
      <c r="G93" s="43"/>
      <c r="I93" s="45">
        <f t="shared" si="9"/>
        <v>273200</v>
      </c>
      <c r="J93" s="45">
        <f t="shared" si="10"/>
        <v>328912</v>
      </c>
      <c r="K93" s="45">
        <f t="shared" si="11"/>
        <v>301056</v>
      </c>
      <c r="M93" s="44">
        <f t="shared" si="12"/>
        <v>301056</v>
      </c>
      <c r="N93" s="44">
        <v>237879.47947947946</v>
      </c>
      <c r="P93" s="45">
        <f t="shared" si="13"/>
        <v>237879.47947947946</v>
      </c>
      <c r="Q93" s="45">
        <f t="shared" si="14"/>
        <v>269468</v>
      </c>
      <c r="R93" s="45">
        <f t="shared" si="15"/>
        <v>253674</v>
      </c>
      <c r="S93" s="7"/>
      <c r="T93" s="12">
        <f t="shared" si="16"/>
        <v>269468</v>
      </c>
    </row>
    <row r="94" spans="2:20">
      <c r="B94" s="42">
        <v>90</v>
      </c>
      <c r="C94" s="49" t="s">
        <v>182</v>
      </c>
      <c r="D94" s="42" t="s">
        <v>93</v>
      </c>
      <c r="E94" s="43">
        <v>133100</v>
      </c>
      <c r="F94" s="44">
        <v>157508</v>
      </c>
      <c r="G94" s="43"/>
      <c r="I94" s="45">
        <f t="shared" si="9"/>
        <v>133100</v>
      </c>
      <c r="J94" s="45">
        <f t="shared" si="10"/>
        <v>145304</v>
      </c>
      <c r="K94" s="45">
        <f t="shared" si="11"/>
        <v>139202</v>
      </c>
      <c r="M94" s="44">
        <f t="shared" si="12"/>
        <v>139202</v>
      </c>
      <c r="N94" s="44">
        <v>104233.74017292146</v>
      </c>
      <c r="P94" s="45">
        <f t="shared" si="13"/>
        <v>104233.74017292146</v>
      </c>
      <c r="Q94" s="45">
        <f t="shared" si="14"/>
        <v>121718</v>
      </c>
      <c r="R94" s="45">
        <f t="shared" si="15"/>
        <v>112976</v>
      </c>
      <c r="S94" s="7"/>
      <c r="T94" s="12">
        <f t="shared" si="16"/>
        <v>121718</v>
      </c>
    </row>
    <row r="95" spans="2:20" ht="25.5">
      <c r="B95" s="42">
        <v>91</v>
      </c>
      <c r="C95" s="48" t="s">
        <v>183</v>
      </c>
      <c r="D95" s="42" t="s">
        <v>93</v>
      </c>
      <c r="E95" s="43">
        <v>203100</v>
      </c>
      <c r="F95" s="44">
        <v>337500</v>
      </c>
      <c r="G95" s="43"/>
      <c r="I95" s="45">
        <f t="shared" si="9"/>
        <v>203100</v>
      </c>
      <c r="J95" s="45">
        <f t="shared" si="10"/>
        <v>270300</v>
      </c>
      <c r="K95" s="45">
        <f t="shared" si="11"/>
        <v>236700</v>
      </c>
      <c r="M95" s="44">
        <f t="shared" si="12"/>
        <v>236700</v>
      </c>
      <c r="N95" s="44">
        <v>145569.5227391134</v>
      </c>
      <c r="P95" s="45">
        <f t="shared" si="13"/>
        <v>145569.5227391134</v>
      </c>
      <c r="Q95" s="45">
        <f t="shared" si="14"/>
        <v>191135</v>
      </c>
      <c r="R95" s="45">
        <f t="shared" si="15"/>
        <v>168352</v>
      </c>
      <c r="S95" s="7"/>
      <c r="T95" s="12">
        <f t="shared" si="16"/>
        <v>191135</v>
      </c>
    </row>
    <row r="96" spans="2:20">
      <c r="B96" s="42">
        <v>92</v>
      </c>
      <c r="C96" s="48" t="s">
        <v>184</v>
      </c>
      <c r="D96" s="42" t="s">
        <v>93</v>
      </c>
      <c r="E96" s="43">
        <v>16800</v>
      </c>
      <c r="F96" s="44">
        <v>15000</v>
      </c>
      <c r="G96" s="43"/>
      <c r="I96" s="45">
        <f t="shared" si="9"/>
        <v>15000</v>
      </c>
      <c r="J96" s="45">
        <f t="shared" si="10"/>
        <v>15900</v>
      </c>
      <c r="K96" s="45">
        <f t="shared" si="11"/>
        <v>15450</v>
      </c>
      <c r="M96" s="44">
        <f t="shared" si="12"/>
        <v>15450</v>
      </c>
      <c r="N96" s="43"/>
      <c r="P96" s="45">
        <f>+M96</f>
        <v>15450</v>
      </c>
      <c r="Q96" s="45">
        <f t="shared" si="14"/>
        <v>15450</v>
      </c>
      <c r="R96" s="45">
        <f t="shared" si="15"/>
        <v>15450</v>
      </c>
      <c r="S96" s="7"/>
      <c r="T96" s="12">
        <f t="shared" si="16"/>
        <v>15450</v>
      </c>
    </row>
    <row r="97" spans="2:20">
      <c r="B97" s="42">
        <v>93</v>
      </c>
      <c r="C97" s="48" t="s">
        <v>185</v>
      </c>
      <c r="D97" s="42" t="s">
        <v>93</v>
      </c>
      <c r="E97" s="43">
        <v>19600</v>
      </c>
      <c r="F97" s="44">
        <v>20000</v>
      </c>
      <c r="G97" s="43"/>
      <c r="I97" s="45">
        <f t="shared" si="9"/>
        <v>19600</v>
      </c>
      <c r="J97" s="45">
        <f t="shared" si="10"/>
        <v>19800</v>
      </c>
      <c r="K97" s="45">
        <f t="shared" si="11"/>
        <v>19700</v>
      </c>
      <c r="M97" s="44">
        <f t="shared" si="12"/>
        <v>19700</v>
      </c>
      <c r="N97" s="43"/>
      <c r="P97" s="45">
        <f t="shared" ref="P97:P102" si="17">+M97</f>
        <v>19700</v>
      </c>
      <c r="Q97" s="45">
        <f t="shared" si="14"/>
        <v>19700</v>
      </c>
      <c r="R97" s="45">
        <f t="shared" si="15"/>
        <v>19700</v>
      </c>
      <c r="S97" s="7"/>
      <c r="T97" s="12">
        <f t="shared" si="16"/>
        <v>19700</v>
      </c>
    </row>
    <row r="98" spans="2:20">
      <c r="B98" s="42">
        <v>94</v>
      </c>
      <c r="C98" s="48" t="s">
        <v>186</v>
      </c>
      <c r="D98" s="42" t="s">
        <v>93</v>
      </c>
      <c r="E98" s="43">
        <v>53200</v>
      </c>
      <c r="F98" s="44">
        <v>40000</v>
      </c>
      <c r="G98" s="43"/>
      <c r="I98" s="45">
        <f t="shared" si="9"/>
        <v>40000</v>
      </c>
      <c r="J98" s="45">
        <f t="shared" si="10"/>
        <v>46600</v>
      </c>
      <c r="K98" s="45">
        <f t="shared" si="11"/>
        <v>43300</v>
      </c>
      <c r="M98" s="44">
        <f t="shared" si="12"/>
        <v>43300</v>
      </c>
      <c r="N98" s="43"/>
      <c r="P98" s="45">
        <f t="shared" si="17"/>
        <v>43300</v>
      </c>
      <c r="Q98" s="45">
        <f t="shared" si="14"/>
        <v>43300</v>
      </c>
      <c r="R98" s="45">
        <f t="shared" si="15"/>
        <v>43300</v>
      </c>
      <c r="S98" s="7"/>
      <c r="T98" s="12">
        <f t="shared" si="16"/>
        <v>43300</v>
      </c>
    </row>
    <row r="99" spans="2:20">
      <c r="B99" s="42">
        <v>95</v>
      </c>
      <c r="C99" s="48" t="s">
        <v>187</v>
      </c>
      <c r="D99" s="42" t="s">
        <v>93</v>
      </c>
      <c r="E99" s="43">
        <v>728500</v>
      </c>
      <c r="F99" s="44">
        <v>450000</v>
      </c>
      <c r="G99" s="43"/>
      <c r="I99" s="45">
        <f t="shared" ref="I99:I102" si="18">+MIN(E99:G99)</f>
        <v>450000</v>
      </c>
      <c r="J99" s="45">
        <f t="shared" ref="J99:J102" si="19">+ROUND(AVERAGE(E99:G99),0)</f>
        <v>589250</v>
      </c>
      <c r="K99" s="45">
        <f t="shared" ref="K99:K102" si="20">+ROUND(AVERAGE(I99:J99),0)</f>
        <v>519625</v>
      </c>
      <c r="M99" s="44">
        <f t="shared" si="12"/>
        <v>519625</v>
      </c>
      <c r="N99" s="43"/>
      <c r="P99" s="45">
        <f t="shared" si="17"/>
        <v>519625</v>
      </c>
      <c r="Q99" s="45">
        <f t="shared" ref="Q99:Q102" si="21">+ROUND(AVERAGE(M99:N99),0)</f>
        <v>519625</v>
      </c>
      <c r="R99" s="45">
        <f t="shared" ref="R99:R102" si="22">+ROUND(AVERAGE(P99:Q99),0)</f>
        <v>519625</v>
      </c>
      <c r="S99" s="7"/>
      <c r="T99" s="12">
        <f t="shared" si="16"/>
        <v>519625</v>
      </c>
    </row>
    <row r="100" spans="2:20">
      <c r="B100" s="42">
        <v>96</v>
      </c>
      <c r="C100" s="48" t="s">
        <v>188</v>
      </c>
      <c r="D100" s="42" t="s">
        <v>93</v>
      </c>
      <c r="E100" s="43">
        <v>4482800</v>
      </c>
      <c r="F100" s="44">
        <v>9000000</v>
      </c>
      <c r="G100" s="43"/>
      <c r="I100" s="45">
        <f t="shared" si="18"/>
        <v>4482800</v>
      </c>
      <c r="J100" s="45">
        <f t="shared" si="19"/>
        <v>6741400</v>
      </c>
      <c r="K100" s="45">
        <f t="shared" si="20"/>
        <v>5612100</v>
      </c>
      <c r="M100" s="44">
        <f t="shared" si="12"/>
        <v>5612100</v>
      </c>
      <c r="N100" s="43"/>
      <c r="P100" s="45">
        <f t="shared" si="17"/>
        <v>5612100</v>
      </c>
      <c r="Q100" s="45">
        <f t="shared" si="21"/>
        <v>5612100</v>
      </c>
      <c r="R100" s="45">
        <f t="shared" si="22"/>
        <v>5612100</v>
      </c>
      <c r="S100" s="7"/>
      <c r="T100" s="12">
        <f t="shared" si="16"/>
        <v>5612100</v>
      </c>
    </row>
    <row r="101" spans="2:20">
      <c r="B101" s="42">
        <v>97</v>
      </c>
      <c r="C101" s="48" t="s">
        <v>189</v>
      </c>
      <c r="D101" s="42" t="s">
        <v>93</v>
      </c>
      <c r="E101" s="43">
        <v>133100</v>
      </c>
      <c r="F101" s="44">
        <v>250000</v>
      </c>
      <c r="G101" s="43"/>
      <c r="I101" s="45">
        <f t="shared" si="18"/>
        <v>133100</v>
      </c>
      <c r="J101" s="45">
        <f t="shared" si="19"/>
        <v>191550</v>
      </c>
      <c r="K101" s="45">
        <f t="shared" si="20"/>
        <v>162325</v>
      </c>
      <c r="M101" s="44">
        <f t="shared" si="12"/>
        <v>162325</v>
      </c>
      <c r="N101" s="43"/>
      <c r="P101" s="45">
        <f t="shared" si="17"/>
        <v>162325</v>
      </c>
      <c r="Q101" s="45">
        <f t="shared" si="21"/>
        <v>162325</v>
      </c>
      <c r="R101" s="45">
        <f t="shared" si="22"/>
        <v>162325</v>
      </c>
      <c r="S101" s="7"/>
      <c r="T101" s="12">
        <f t="shared" si="16"/>
        <v>162325</v>
      </c>
    </row>
    <row r="102" spans="2:20">
      <c r="B102" s="50">
        <v>98</v>
      </c>
      <c r="C102" s="51" t="s">
        <v>190</v>
      </c>
      <c r="D102" s="50" t="s">
        <v>93</v>
      </c>
      <c r="E102" s="52">
        <v>448300</v>
      </c>
      <c r="F102" s="53">
        <v>450000</v>
      </c>
      <c r="G102" s="52"/>
      <c r="I102" s="54">
        <f t="shared" si="18"/>
        <v>448300</v>
      </c>
      <c r="J102" s="54">
        <f t="shared" si="19"/>
        <v>449150</v>
      </c>
      <c r="K102" s="54">
        <f t="shared" si="20"/>
        <v>448725</v>
      </c>
      <c r="M102" s="53">
        <f t="shared" si="12"/>
        <v>448725</v>
      </c>
      <c r="N102" s="52"/>
      <c r="P102" s="54">
        <f t="shared" si="17"/>
        <v>448725</v>
      </c>
      <c r="Q102" s="54">
        <f t="shared" si="21"/>
        <v>448725</v>
      </c>
      <c r="R102" s="54">
        <f t="shared" si="22"/>
        <v>448725</v>
      </c>
      <c r="S102" s="7"/>
      <c r="T102" s="55">
        <f t="shared" si="16"/>
        <v>448725</v>
      </c>
    </row>
    <row r="103" spans="2:20">
      <c r="B103" s="85" t="s">
        <v>45</v>
      </c>
      <c r="C103" s="85"/>
      <c r="D103" s="85"/>
      <c r="E103" s="56">
        <f>SUM(E5:E102)</f>
        <v>64051500</v>
      </c>
      <c r="F103" s="57">
        <f t="shared" ref="F103:G103" si="23">SUM(F5:F102)</f>
        <v>57416529</v>
      </c>
      <c r="G103" s="56">
        <f t="shared" si="23"/>
        <v>0</v>
      </c>
      <c r="H103" s="34"/>
      <c r="I103" s="56">
        <f>SUM(I5:I102)</f>
        <v>49752868</v>
      </c>
      <c r="J103" s="56">
        <f t="shared" ref="J103:K103" si="24">SUM(J5:J102)</f>
        <v>60734037</v>
      </c>
      <c r="K103" s="56">
        <f t="shared" si="24"/>
        <v>55243474</v>
      </c>
      <c r="L103" s="34"/>
      <c r="M103" s="57">
        <f>SUM(M5:M102)</f>
        <v>55243474</v>
      </c>
      <c r="N103" s="56">
        <f>SUM(N5:N102)</f>
        <v>32656758.700220689</v>
      </c>
      <c r="O103" s="34"/>
      <c r="P103" s="56">
        <f>SUM(P5:P102)</f>
        <v>39411116.258591928</v>
      </c>
      <c r="Q103" s="56">
        <f t="shared" ref="Q103:R103" si="25">SUM(Q5:Q102)</f>
        <v>47467180</v>
      </c>
      <c r="R103" s="56">
        <f t="shared" si="25"/>
        <v>43439151</v>
      </c>
      <c r="S103" s="34"/>
      <c r="T103" s="58">
        <f>SUM(T5:T102)</f>
        <v>47467180</v>
      </c>
    </row>
  </sheetData>
  <sheetProtection algorithmName="SHA-512" hashValue="dTCkfqkBDXnUmITw+TSw0X/o+W36MNa+w7qcqT7TS+x74bcr9BlVJEIEoANlL4iWPhD9jQ9J1RuWM6A2qS+gDQ==" saltValue="G9JB9ody42fe8OUPJOy2uA==" spinCount="100000" sheet="1" formatCells="0" formatColumns="0" formatRows="0" insertColumns="0" insertRows="0" insertHyperlinks="0" deleteColumns="0" deleteRows="0" sort="0" autoFilter="0" pivotTables="0"/>
  <mergeCells count="3">
    <mergeCell ref="B2:D2"/>
    <mergeCell ref="B3:D3"/>
    <mergeCell ref="B103:D103"/>
  </mergeCells>
  <pageMargins left="0.7" right="0.7" top="0.75" bottom="0.75" header="0.3" footer="0.3"/>
  <pageSetup paperSize="14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G7"/>
  <sheetViews>
    <sheetView tabSelected="1" workbookViewId="0">
      <selection activeCell="E5" sqref="E5"/>
    </sheetView>
  </sheetViews>
  <sheetFormatPr baseColWidth="10" defaultColWidth="11" defaultRowHeight="12.75"/>
  <cols>
    <col min="1" max="2" width="11" style="29"/>
    <col min="3" max="3" width="52.28515625" style="29" customWidth="1"/>
    <col min="4" max="4" width="14.85546875" style="29" bestFit="1" customWidth="1"/>
    <col min="5" max="5" width="13.140625" style="29" bestFit="1" customWidth="1"/>
    <col min="6" max="6" width="15.42578125" style="29" hidden="1" customWidth="1"/>
    <col min="7" max="7" width="15.42578125" style="29" customWidth="1"/>
    <col min="8" max="16384" width="11" style="29"/>
  </cols>
  <sheetData>
    <row r="2" spans="2:7" ht="38.25">
      <c r="B2" s="66" t="s">
        <v>1</v>
      </c>
      <c r="C2" s="66"/>
      <c r="D2" s="38" t="s">
        <v>3</v>
      </c>
      <c r="E2" s="38" t="s">
        <v>4</v>
      </c>
      <c r="F2" s="29" t="s">
        <v>191</v>
      </c>
      <c r="G2" s="40" t="s">
        <v>11</v>
      </c>
    </row>
    <row r="3" spans="2:7">
      <c r="B3" s="59" t="s">
        <v>192</v>
      </c>
      <c r="C3" s="59" t="s">
        <v>13</v>
      </c>
      <c r="D3" s="60" t="s">
        <v>193</v>
      </c>
      <c r="E3" s="60" t="s">
        <v>193</v>
      </c>
      <c r="F3" s="60" t="s">
        <v>193</v>
      </c>
      <c r="G3" s="60" t="s">
        <v>193</v>
      </c>
    </row>
    <row r="4" spans="2:7">
      <c r="B4" s="61">
        <v>1</v>
      </c>
      <c r="C4" s="62" t="s">
        <v>194</v>
      </c>
      <c r="D4" s="63">
        <f>+'MTO PREVENTICO CES'!E52</f>
        <v>6085200</v>
      </c>
      <c r="E4" s="63">
        <f>+'MTO PREVENTICO CES'!F52</f>
        <v>9250000</v>
      </c>
      <c r="F4" s="63">
        <f>+'MTO PREVENTICO CES'!G52</f>
        <v>0</v>
      </c>
      <c r="G4" s="63">
        <f>+'MTO PREVENTICO CES'!T52</f>
        <v>8148657</v>
      </c>
    </row>
    <row r="5" spans="2:7">
      <c r="B5" s="61">
        <v>2</v>
      </c>
      <c r="C5" s="64" t="s">
        <v>48</v>
      </c>
      <c r="D5" s="63">
        <f>+'MANO OBRA CORRECTIVOS CES'!D34</f>
        <v>68815400</v>
      </c>
      <c r="E5" s="63">
        <f>+'MANO OBRA CORRECTIVOS CES'!E34</f>
        <v>99645371</v>
      </c>
      <c r="F5" s="63">
        <f>+'MANO OBRA CORRECTIVOS CES'!F34</f>
        <v>0</v>
      </c>
      <c r="G5" s="63">
        <f>+'MANO OBRA CORRECTIVOS CES'!I34</f>
        <v>90889068.967353329</v>
      </c>
    </row>
    <row r="6" spans="2:7">
      <c r="B6" s="61">
        <v>3</v>
      </c>
      <c r="C6" s="62" t="s">
        <v>195</v>
      </c>
      <c r="D6" s="63">
        <f>+'REPUESTOS CES'!E103</f>
        <v>64051500</v>
      </c>
      <c r="E6" s="63">
        <f>+'REPUESTOS CES'!F103</f>
        <v>57416529</v>
      </c>
      <c r="F6" s="63">
        <f>+'REPUESTOS CES'!G103</f>
        <v>0</v>
      </c>
      <c r="G6" s="63">
        <f>+'REPUESTOS CES'!T103</f>
        <v>47467180</v>
      </c>
    </row>
    <row r="7" spans="2:7">
      <c r="B7" s="67" t="s">
        <v>45</v>
      </c>
      <c r="C7" s="67"/>
      <c r="D7" s="65">
        <f t="shared" ref="D7:G7" si="0">SUM(D4:D6)</f>
        <v>138952100</v>
      </c>
      <c r="E7" s="65">
        <f t="shared" si="0"/>
        <v>166311900</v>
      </c>
      <c r="F7" s="65">
        <f t="shared" si="0"/>
        <v>0</v>
      </c>
      <c r="G7" s="65">
        <f t="shared" si="0"/>
        <v>146504905.96735334</v>
      </c>
    </row>
  </sheetData>
  <sheetProtection algorithmName="SHA-512" hashValue="P5lTcbt5NfHxMXo2U9MgNzfmqVXll/LhEbCXHi0XSUVY4z6CgTWyZRA4nkbaTul0AJqPeccn2uSdlRNKWFssMA==" saltValue="IHf4giVK49xyH/WZe6yk2w==" spinCount="100000" sheet="1" formatCells="0" formatColumns="0" formatRows="0" insertColumns="0" insertRows="0" insertHyperlinks="0" deleteColumns="0" deleteRows="0" sort="0" autoFilter="0" pivotTables="0"/>
  <mergeCells count="2">
    <mergeCell ref="B2:C2"/>
    <mergeCell ref="B7:C7"/>
  </mergeCells>
  <pageMargins left="0.7" right="0.7" top="0.75" bottom="0.75" header="0.3" footer="0.3"/>
  <pageSetup paperSize="14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MTO PREVENTICO CES</vt:lpstr>
      <vt:lpstr>MANO OBRA CORRECTIVOS CES</vt:lpstr>
      <vt:lpstr>REPUESTOS CES</vt:lpstr>
      <vt:lpstr>TOTAL</vt:lpstr>
      <vt:lpstr>'MANO OBRA CORRECTIVOS CES'!Área_de_impresión</vt:lpstr>
      <vt:lpstr>'MTO PREVENTICO CES'!Área_de_impresión</vt:lpstr>
      <vt:lpstr>'REPUESTOS CES'!Área_de_impresión</vt:lpstr>
      <vt:lpstr>TOTAL!Área_de_impresión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Elena Perez Villadiego</dc:creator>
  <cp:lastModifiedBy>Mauricio Alfonso Fontalvo Toncel</cp:lastModifiedBy>
  <dcterms:created xsi:type="dcterms:W3CDTF">2018-02-21T20:24:00Z</dcterms:created>
  <dcterms:modified xsi:type="dcterms:W3CDTF">2026-10-07T20:14:40Z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3F0FB97176A5466E8E683056BF421BE2_12</vt:lpwstr>
  </property>
  <property fmtid="{D5CDD505-2E9C-101B-9397-08002B2CF9AE}" pid="3" name="KSOProductBuildVer">
    <vt:lpwstr>2058-12.1.0.28485</vt:lpwstr>
  </property>
  <property fmtid="{D5CDD505-2E9C-101B-9397-08002B2CF9AE}" pid="4" name="CalculationRule">
    <vt:i4>0</vt:i4>
  </property>
</Properties>
</file>