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MAURICIO\CONTRATACIÓN\Funciones Transitorias\Mtto de Aires Acondicionados\"/>
    </mc:Choice>
  </mc:AlternateContent>
  <xr:revisionPtr revIDLastSave="0" documentId="13_ncr:1_{049F0999-A18A-4903-893B-B0F1E3773304}" xr6:coauthVersionLast="47" xr6:coauthVersionMax="47" xr10:uidLastSave="{00000000-0000-0000-0000-000000000000}"/>
  <workbookProtection workbookAlgorithmName="SHA-512" workbookHashValue="eaF2v0vT7v6u2FhXU0fhuZ2gq5qI/2v/d/IWf3+7zaZYj/IJ+nhbVekpJd8SQ/5Q/mZFN47dynQDrm+N99rr2A==" workbookSaltValue="bPlahoc/5srBHaVH39hZmA==" workbookSpinCount="100000" lockStructure="1"/>
  <bookViews>
    <workbookView xWindow="-120" yWindow="-120" windowWidth="29040" windowHeight="15720" activeTab="3" xr2:uid="{00000000-000D-0000-FFFF-FFFF00000000}"/>
  </bookViews>
  <sheets>
    <sheet name="MTO PREVENTICO MAG" sheetId="10" r:id="rId1"/>
    <sheet name="MANO OBRA CORRECTIVOS MAG" sheetId="9" r:id="rId2"/>
    <sheet name="REPUESTOS MAG" sheetId="7" r:id="rId3"/>
    <sheet name="TOTAL" sheetId="11" r:id="rId4"/>
  </sheets>
  <definedNames>
    <definedName name="_xlnm._FilterDatabase" localSheetId="1" hidden="1">'MANO OBRA CORRECTIVOS MAG'!$B$4:$BX$33</definedName>
    <definedName name="_xlnm._FilterDatabase" localSheetId="0" hidden="1">'MTO PREVENTICO MAG'!$E$7:$E$29</definedName>
    <definedName name="_xlnm._FilterDatabase" localSheetId="2" hidden="1">'REPUESTOS MAG'!$B$4:$R$4</definedName>
    <definedName name="_xlnm.Print_Area" localSheetId="1">'MANO OBRA CORRECTIVOS MAG'!$B$2:$AT$35</definedName>
    <definedName name="_xlnm.Print_Area" localSheetId="0">'MTO PREVENTICO MAG'!$B$5:$E$31</definedName>
    <definedName name="_xlnm.Print_Area" localSheetId="2">'REPUESTOS MAG'!$B$2:$E$114</definedName>
    <definedName name="_xlnm.Print_Area" localSheetId="3">TOTAL!$B$2:$D$7</definedName>
    <definedName name="OLE_LINK1" localSheetId="2">'REPUESTOS MAG'!#REF!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3" i="9" l="1"/>
  <c r="L33" i="9"/>
  <c r="N33" i="9"/>
  <c r="P33" i="9"/>
  <c r="Q33" i="9"/>
  <c r="R33" i="9"/>
  <c r="T33" i="9"/>
  <c r="V33" i="9"/>
  <c r="W33" i="9"/>
  <c r="X33" i="9"/>
  <c r="Z33" i="9"/>
  <c r="AB33" i="9"/>
  <c r="AC33" i="9"/>
  <c r="AD33" i="9"/>
  <c r="AF33" i="9"/>
  <c r="AH33" i="9"/>
  <c r="AI33" i="9"/>
  <c r="AJ33" i="9"/>
  <c r="AL33" i="9"/>
  <c r="AN33" i="9"/>
  <c r="AO33" i="9"/>
  <c r="AP33" i="9"/>
  <c r="AR33" i="9"/>
  <c r="AT33" i="9"/>
  <c r="AU33" i="9"/>
  <c r="AV33" i="9"/>
  <c r="AX33" i="9"/>
  <c r="J33" i="9"/>
  <c r="D35" i="9" s="1"/>
  <c r="G6" i="11"/>
  <c r="G4" i="11"/>
  <c r="T6" i="7"/>
  <c r="T7" i="7"/>
  <c r="T8" i="7"/>
  <c r="T9" i="7"/>
  <c r="T10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1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5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1" i="7"/>
  <c r="T112" i="7"/>
  <c r="T113" i="7"/>
  <c r="T5" i="7"/>
  <c r="M6" i="7"/>
  <c r="M7" i="7"/>
  <c r="M8" i="7"/>
  <c r="M9" i="7"/>
  <c r="M10" i="7"/>
  <c r="M11" i="7"/>
  <c r="M12" i="7"/>
  <c r="M13" i="7"/>
  <c r="M14" i="7"/>
  <c r="M15" i="7"/>
  <c r="M16" i="7"/>
  <c r="M17" i="7"/>
  <c r="M18" i="7"/>
  <c r="M19" i="7"/>
  <c r="M20" i="7"/>
  <c r="M21" i="7"/>
  <c r="M22" i="7"/>
  <c r="M23" i="7"/>
  <c r="M24" i="7"/>
  <c r="M25" i="7"/>
  <c r="M26" i="7"/>
  <c r="M27" i="7"/>
  <c r="M28" i="7"/>
  <c r="M29" i="7"/>
  <c r="M30" i="7"/>
  <c r="M31" i="7"/>
  <c r="M32" i="7"/>
  <c r="M33" i="7"/>
  <c r="M34" i="7"/>
  <c r="M35" i="7"/>
  <c r="M36" i="7"/>
  <c r="M37" i="7"/>
  <c r="M38" i="7"/>
  <c r="M39" i="7"/>
  <c r="M40" i="7"/>
  <c r="M41" i="7"/>
  <c r="M42" i="7"/>
  <c r="M43" i="7"/>
  <c r="M44" i="7"/>
  <c r="M45" i="7"/>
  <c r="M46" i="7"/>
  <c r="M47" i="7"/>
  <c r="M48" i="7"/>
  <c r="M49" i="7"/>
  <c r="M50" i="7"/>
  <c r="M51" i="7"/>
  <c r="M52" i="7"/>
  <c r="M53" i="7"/>
  <c r="M54" i="7"/>
  <c r="M55" i="7"/>
  <c r="M56" i="7"/>
  <c r="M57" i="7"/>
  <c r="M58" i="7"/>
  <c r="M59" i="7"/>
  <c r="M60" i="7"/>
  <c r="M61" i="7"/>
  <c r="M62" i="7"/>
  <c r="M63" i="7"/>
  <c r="M64" i="7"/>
  <c r="M65" i="7"/>
  <c r="M66" i="7"/>
  <c r="M67" i="7"/>
  <c r="M68" i="7"/>
  <c r="M69" i="7"/>
  <c r="M70" i="7"/>
  <c r="M71" i="7"/>
  <c r="M72" i="7"/>
  <c r="M73" i="7"/>
  <c r="M74" i="7"/>
  <c r="M75" i="7"/>
  <c r="M76" i="7"/>
  <c r="M77" i="7"/>
  <c r="M78" i="7"/>
  <c r="M79" i="7"/>
  <c r="M80" i="7"/>
  <c r="M81" i="7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5" i="7"/>
  <c r="T10" i="10"/>
  <c r="T11" i="10"/>
  <c r="T12" i="10"/>
  <c r="T13" i="10"/>
  <c r="T14" i="10"/>
  <c r="T15" i="10"/>
  <c r="T16" i="10"/>
  <c r="T17" i="10"/>
  <c r="T18" i="10"/>
  <c r="T19" i="10"/>
  <c r="T20" i="10"/>
  <c r="T21" i="10"/>
  <c r="T22" i="10"/>
  <c r="T23" i="10"/>
  <c r="T24" i="10"/>
  <c r="T25" i="10"/>
  <c r="T26" i="10"/>
  <c r="T27" i="10"/>
  <c r="T28" i="10"/>
  <c r="T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9" i="10"/>
  <c r="G5" i="9" l="1"/>
  <c r="I5" i="9" s="1"/>
  <c r="T29" i="10"/>
  <c r="P24" i="10"/>
  <c r="Q24" i="10"/>
  <c r="Q14" i="10"/>
  <c r="R14" i="10" s="1"/>
  <c r="T114" i="7"/>
  <c r="N114" i="7"/>
  <c r="M114" i="7"/>
  <c r="K114" i="7"/>
  <c r="J114" i="7"/>
  <c r="I114" i="7"/>
  <c r="G114" i="7"/>
  <c r="F114" i="7"/>
  <c r="E114" i="7"/>
  <c r="Q113" i="7"/>
  <c r="P113" i="7"/>
  <c r="K113" i="7"/>
  <c r="J113" i="7"/>
  <c r="I113" i="7"/>
  <c r="Q112" i="7"/>
  <c r="R112" i="7" s="1"/>
  <c r="P112" i="7"/>
  <c r="K112" i="7"/>
  <c r="J112" i="7"/>
  <c r="I112" i="7"/>
  <c r="Q111" i="7"/>
  <c r="P111" i="7"/>
  <c r="K111" i="7"/>
  <c r="J111" i="7"/>
  <c r="I111" i="7"/>
  <c r="Q110" i="7"/>
  <c r="P110" i="7"/>
  <c r="R110" i="7" s="1"/>
  <c r="K110" i="7"/>
  <c r="J110" i="7"/>
  <c r="I110" i="7"/>
  <c r="Q109" i="7"/>
  <c r="P109" i="7"/>
  <c r="K109" i="7"/>
  <c r="J109" i="7"/>
  <c r="I109" i="7"/>
  <c r="Q108" i="7"/>
  <c r="P108" i="7"/>
  <c r="K108" i="7"/>
  <c r="J108" i="7"/>
  <c r="I108" i="7"/>
  <c r="Q107" i="7"/>
  <c r="P107" i="7"/>
  <c r="K107" i="7"/>
  <c r="J107" i="7"/>
  <c r="I107" i="7"/>
  <c r="Q106" i="7"/>
  <c r="P106" i="7"/>
  <c r="R106" i="7" s="1"/>
  <c r="K106" i="7"/>
  <c r="J106" i="7"/>
  <c r="I106" i="7"/>
  <c r="Q105" i="7"/>
  <c r="P105" i="7"/>
  <c r="K105" i="7"/>
  <c r="J105" i="7"/>
  <c r="I105" i="7"/>
  <c r="Q104" i="7"/>
  <c r="R104" i="7" s="1"/>
  <c r="P104" i="7"/>
  <c r="K104" i="7"/>
  <c r="J104" i="7"/>
  <c r="I104" i="7"/>
  <c r="Q103" i="7"/>
  <c r="P103" i="7"/>
  <c r="K103" i="7"/>
  <c r="J103" i="7"/>
  <c r="I103" i="7"/>
  <c r="Q102" i="7"/>
  <c r="P102" i="7"/>
  <c r="K102" i="7"/>
  <c r="J102" i="7"/>
  <c r="I102" i="7"/>
  <c r="Q101" i="7"/>
  <c r="P101" i="7"/>
  <c r="K101" i="7"/>
  <c r="J101" i="7"/>
  <c r="I101" i="7"/>
  <c r="Q100" i="7"/>
  <c r="P100" i="7"/>
  <c r="K100" i="7"/>
  <c r="J100" i="7"/>
  <c r="I100" i="7"/>
  <c r="Q99" i="7"/>
  <c r="P99" i="7"/>
  <c r="R99" i="7" s="1"/>
  <c r="K99" i="7"/>
  <c r="J99" i="7"/>
  <c r="I99" i="7"/>
  <c r="R98" i="7"/>
  <c r="Q98" i="7"/>
  <c r="P98" i="7"/>
  <c r="K98" i="7"/>
  <c r="J98" i="7"/>
  <c r="I98" i="7"/>
  <c r="Q97" i="7"/>
  <c r="P97" i="7"/>
  <c r="K97" i="7"/>
  <c r="J97" i="7"/>
  <c r="I97" i="7"/>
  <c r="Q96" i="7"/>
  <c r="P96" i="7"/>
  <c r="K96" i="7"/>
  <c r="J96" i="7"/>
  <c r="I96" i="7"/>
  <c r="Q95" i="7"/>
  <c r="P95" i="7"/>
  <c r="K95" i="7"/>
  <c r="J95" i="7"/>
  <c r="I95" i="7"/>
  <c r="Q94" i="7"/>
  <c r="P94" i="7"/>
  <c r="K94" i="7"/>
  <c r="J94" i="7"/>
  <c r="I94" i="7"/>
  <c r="Q93" i="7"/>
  <c r="P93" i="7"/>
  <c r="K93" i="7"/>
  <c r="J93" i="7"/>
  <c r="I93" i="7"/>
  <c r="Q92" i="7"/>
  <c r="P92" i="7"/>
  <c r="R92" i="7" s="1"/>
  <c r="K92" i="7"/>
  <c r="J92" i="7"/>
  <c r="I92" i="7"/>
  <c r="Q91" i="7"/>
  <c r="P91" i="7"/>
  <c r="K91" i="7"/>
  <c r="J91" i="7"/>
  <c r="I91" i="7"/>
  <c r="R90" i="7"/>
  <c r="Q90" i="7"/>
  <c r="P90" i="7"/>
  <c r="K90" i="7"/>
  <c r="J90" i="7"/>
  <c r="I90" i="7"/>
  <c r="Q89" i="7"/>
  <c r="P89" i="7"/>
  <c r="R89" i="7" s="1"/>
  <c r="K89" i="7"/>
  <c r="J89" i="7"/>
  <c r="I89" i="7"/>
  <c r="Q88" i="7"/>
  <c r="R88" i="7" s="1"/>
  <c r="P88" i="7"/>
  <c r="K88" i="7"/>
  <c r="J88" i="7"/>
  <c r="I88" i="7"/>
  <c r="Q87" i="7"/>
  <c r="P87" i="7"/>
  <c r="K87" i="7"/>
  <c r="J87" i="7"/>
  <c r="I87" i="7"/>
  <c r="Q86" i="7"/>
  <c r="P86" i="7"/>
  <c r="K86" i="7"/>
  <c r="J86" i="7"/>
  <c r="I86" i="7"/>
  <c r="Q85" i="7"/>
  <c r="P85" i="7"/>
  <c r="K85" i="7"/>
  <c r="J85" i="7"/>
  <c r="I85" i="7"/>
  <c r="Q84" i="7"/>
  <c r="P84" i="7"/>
  <c r="K84" i="7"/>
  <c r="J84" i="7"/>
  <c r="I84" i="7"/>
  <c r="Q83" i="7"/>
  <c r="P83" i="7"/>
  <c r="K83" i="7"/>
  <c r="J83" i="7"/>
  <c r="I83" i="7"/>
  <c r="Q82" i="7"/>
  <c r="P82" i="7"/>
  <c r="R82" i="7" s="1"/>
  <c r="K82" i="7"/>
  <c r="J82" i="7"/>
  <c r="I82" i="7"/>
  <c r="Q81" i="7"/>
  <c r="P81" i="7"/>
  <c r="K81" i="7"/>
  <c r="J81" i="7"/>
  <c r="I81" i="7"/>
  <c r="Q80" i="7"/>
  <c r="R80" i="7" s="1"/>
  <c r="P80" i="7"/>
  <c r="K80" i="7"/>
  <c r="J80" i="7"/>
  <c r="I80" i="7"/>
  <c r="Q79" i="7"/>
  <c r="P79" i="7"/>
  <c r="K79" i="7"/>
  <c r="J79" i="7"/>
  <c r="I79" i="7"/>
  <c r="Q78" i="7"/>
  <c r="P78" i="7"/>
  <c r="R78" i="7" s="1"/>
  <c r="K78" i="7"/>
  <c r="J78" i="7"/>
  <c r="I78" i="7"/>
  <c r="Q77" i="7"/>
  <c r="P77" i="7"/>
  <c r="K77" i="7"/>
  <c r="J77" i="7"/>
  <c r="I77" i="7"/>
  <c r="Q76" i="7"/>
  <c r="P76" i="7"/>
  <c r="K76" i="7"/>
  <c r="J76" i="7"/>
  <c r="I76" i="7"/>
  <c r="Q75" i="7"/>
  <c r="R75" i="7" s="1"/>
  <c r="P75" i="7"/>
  <c r="K75" i="7"/>
  <c r="J75" i="7"/>
  <c r="I75" i="7"/>
  <c r="Q74" i="7"/>
  <c r="P74" i="7"/>
  <c r="R74" i="7" s="1"/>
  <c r="K74" i="7"/>
  <c r="J74" i="7"/>
  <c r="I74" i="7"/>
  <c r="Q73" i="7"/>
  <c r="R73" i="7" s="1"/>
  <c r="P73" i="7"/>
  <c r="K73" i="7"/>
  <c r="J73" i="7"/>
  <c r="I73" i="7"/>
  <c r="Q72" i="7"/>
  <c r="P72" i="7"/>
  <c r="K72" i="7"/>
  <c r="J72" i="7"/>
  <c r="I72" i="7"/>
  <c r="Q71" i="7"/>
  <c r="P71" i="7"/>
  <c r="K71" i="7"/>
  <c r="J71" i="7"/>
  <c r="I71" i="7"/>
  <c r="Q70" i="7"/>
  <c r="P70" i="7"/>
  <c r="R70" i="7" s="1"/>
  <c r="K70" i="7"/>
  <c r="J70" i="7"/>
  <c r="I70" i="7"/>
  <c r="Q69" i="7"/>
  <c r="P69" i="7"/>
  <c r="K69" i="7"/>
  <c r="J69" i="7"/>
  <c r="I69" i="7"/>
  <c r="Q68" i="7"/>
  <c r="R68" i="7" s="1"/>
  <c r="P68" i="7"/>
  <c r="K68" i="7"/>
  <c r="J68" i="7"/>
  <c r="I68" i="7"/>
  <c r="Q67" i="7"/>
  <c r="P67" i="7"/>
  <c r="R67" i="7" s="1"/>
  <c r="K67" i="7"/>
  <c r="J67" i="7"/>
  <c r="I67" i="7"/>
  <c r="Q66" i="7"/>
  <c r="P66" i="7"/>
  <c r="K66" i="7"/>
  <c r="J66" i="7"/>
  <c r="I66" i="7"/>
  <c r="Q65" i="7"/>
  <c r="P65" i="7"/>
  <c r="K65" i="7"/>
  <c r="J65" i="7"/>
  <c r="I65" i="7"/>
  <c r="Q64" i="7"/>
  <c r="P64" i="7"/>
  <c r="K64" i="7"/>
  <c r="J64" i="7"/>
  <c r="I64" i="7"/>
  <c r="Q63" i="7"/>
  <c r="P63" i="7"/>
  <c r="R63" i="7" s="1"/>
  <c r="K63" i="7"/>
  <c r="J63" i="7"/>
  <c r="I63" i="7"/>
  <c r="R62" i="7"/>
  <c r="Q62" i="7"/>
  <c r="P62" i="7"/>
  <c r="K62" i="7"/>
  <c r="J62" i="7"/>
  <c r="I62" i="7"/>
  <c r="Q61" i="7"/>
  <c r="P61" i="7"/>
  <c r="K61" i="7"/>
  <c r="J61" i="7"/>
  <c r="I61" i="7"/>
  <c r="Q60" i="7"/>
  <c r="P60" i="7"/>
  <c r="K60" i="7"/>
  <c r="J60" i="7"/>
  <c r="I60" i="7"/>
  <c r="Q59" i="7"/>
  <c r="P59" i="7"/>
  <c r="K59" i="7"/>
  <c r="J59" i="7"/>
  <c r="I59" i="7"/>
  <c r="Q58" i="7"/>
  <c r="R58" i="7" s="1"/>
  <c r="P58" i="7"/>
  <c r="K58" i="7"/>
  <c r="J58" i="7"/>
  <c r="I58" i="7"/>
  <c r="Q57" i="7"/>
  <c r="P57" i="7"/>
  <c r="K57" i="7"/>
  <c r="J57" i="7"/>
  <c r="I57" i="7"/>
  <c r="Q56" i="7"/>
  <c r="P56" i="7"/>
  <c r="R56" i="7" s="1"/>
  <c r="K56" i="7"/>
  <c r="J56" i="7"/>
  <c r="I56" i="7"/>
  <c r="Q55" i="7"/>
  <c r="P55" i="7"/>
  <c r="K55" i="7"/>
  <c r="J55" i="7"/>
  <c r="I55" i="7"/>
  <c r="Q54" i="7"/>
  <c r="P54" i="7"/>
  <c r="K54" i="7"/>
  <c r="J54" i="7"/>
  <c r="I54" i="7"/>
  <c r="Q53" i="7"/>
  <c r="P53" i="7"/>
  <c r="K53" i="7"/>
  <c r="J53" i="7"/>
  <c r="I53" i="7"/>
  <c r="Q52" i="7"/>
  <c r="P52" i="7"/>
  <c r="R52" i="7" s="1"/>
  <c r="K52" i="7"/>
  <c r="J52" i="7"/>
  <c r="I52" i="7"/>
  <c r="Q51" i="7"/>
  <c r="P51" i="7"/>
  <c r="K51" i="7"/>
  <c r="J51" i="7"/>
  <c r="I51" i="7"/>
  <c r="Q50" i="7"/>
  <c r="R50" i="7" s="1"/>
  <c r="P50" i="7"/>
  <c r="K50" i="7"/>
  <c r="J50" i="7"/>
  <c r="I50" i="7"/>
  <c r="Q49" i="7"/>
  <c r="P49" i="7"/>
  <c r="K49" i="7"/>
  <c r="J49" i="7"/>
  <c r="I49" i="7"/>
  <c r="Q48" i="7"/>
  <c r="P48" i="7"/>
  <c r="K48" i="7"/>
  <c r="J48" i="7"/>
  <c r="I48" i="7"/>
  <c r="Q47" i="7"/>
  <c r="P47" i="7"/>
  <c r="K47" i="7"/>
  <c r="J47" i="7"/>
  <c r="I47" i="7"/>
  <c r="Q46" i="7"/>
  <c r="P46" i="7"/>
  <c r="K46" i="7"/>
  <c r="J46" i="7"/>
  <c r="I46" i="7"/>
  <c r="Q45" i="7"/>
  <c r="P45" i="7"/>
  <c r="R45" i="7" s="1"/>
  <c r="K45" i="7"/>
  <c r="J45" i="7"/>
  <c r="I45" i="7"/>
  <c r="R44" i="7"/>
  <c r="Q44" i="7"/>
  <c r="P44" i="7"/>
  <c r="K44" i="7"/>
  <c r="J44" i="7"/>
  <c r="I44" i="7"/>
  <c r="Q43" i="7"/>
  <c r="P43" i="7"/>
  <c r="K43" i="7"/>
  <c r="J43" i="7"/>
  <c r="I43" i="7"/>
  <c r="Q42" i="7"/>
  <c r="P42" i="7"/>
  <c r="K42" i="7"/>
  <c r="J42" i="7"/>
  <c r="I42" i="7"/>
  <c r="Q41" i="7"/>
  <c r="P41" i="7"/>
  <c r="K41" i="7"/>
  <c r="J41" i="7"/>
  <c r="I41" i="7"/>
  <c r="Q40" i="7"/>
  <c r="P40" i="7"/>
  <c r="K40" i="7"/>
  <c r="J40" i="7"/>
  <c r="I40" i="7"/>
  <c r="Q39" i="7"/>
  <c r="P39" i="7"/>
  <c r="K39" i="7"/>
  <c r="J39" i="7"/>
  <c r="I39" i="7"/>
  <c r="Q38" i="7"/>
  <c r="P38" i="7"/>
  <c r="R38" i="7" s="1"/>
  <c r="K38" i="7"/>
  <c r="J38" i="7"/>
  <c r="I38" i="7"/>
  <c r="Q37" i="7"/>
  <c r="R37" i="7" s="1"/>
  <c r="P37" i="7"/>
  <c r="K37" i="7"/>
  <c r="J37" i="7"/>
  <c r="I37" i="7"/>
  <c r="Q36" i="7"/>
  <c r="P36" i="7"/>
  <c r="K36" i="7"/>
  <c r="J36" i="7"/>
  <c r="I36" i="7"/>
  <c r="Q35" i="7"/>
  <c r="P35" i="7"/>
  <c r="K35" i="7"/>
  <c r="J35" i="7"/>
  <c r="I35" i="7"/>
  <c r="Q34" i="7"/>
  <c r="P34" i="7"/>
  <c r="R34" i="7" s="1"/>
  <c r="K34" i="7"/>
  <c r="J34" i="7"/>
  <c r="I34" i="7"/>
  <c r="Q33" i="7"/>
  <c r="P33" i="7"/>
  <c r="K33" i="7"/>
  <c r="J33" i="7"/>
  <c r="I33" i="7"/>
  <c r="Q32" i="7"/>
  <c r="R32" i="7" s="1"/>
  <c r="P32" i="7"/>
  <c r="K32" i="7"/>
  <c r="J32" i="7"/>
  <c r="I32" i="7"/>
  <c r="Q31" i="7"/>
  <c r="P31" i="7"/>
  <c r="K31" i="7"/>
  <c r="J31" i="7"/>
  <c r="I31" i="7"/>
  <c r="Q30" i="7"/>
  <c r="P30" i="7"/>
  <c r="K30" i="7"/>
  <c r="J30" i="7"/>
  <c r="I30" i="7"/>
  <c r="Q29" i="7"/>
  <c r="P29" i="7"/>
  <c r="K29" i="7"/>
  <c r="J29" i="7"/>
  <c r="I29" i="7"/>
  <c r="Q28" i="7"/>
  <c r="P28" i="7"/>
  <c r="K28" i="7"/>
  <c r="J28" i="7"/>
  <c r="I28" i="7"/>
  <c r="Q27" i="7"/>
  <c r="P27" i="7"/>
  <c r="R27" i="7" s="1"/>
  <c r="K27" i="7"/>
  <c r="J27" i="7"/>
  <c r="I27" i="7"/>
  <c r="R26" i="7"/>
  <c r="Q26" i="7"/>
  <c r="P26" i="7"/>
  <c r="K26" i="7"/>
  <c r="J26" i="7"/>
  <c r="I26" i="7"/>
  <c r="Q25" i="7"/>
  <c r="P25" i="7"/>
  <c r="K25" i="7"/>
  <c r="J25" i="7"/>
  <c r="I25" i="7"/>
  <c r="Q24" i="7"/>
  <c r="P24" i="7"/>
  <c r="K24" i="7"/>
  <c r="J24" i="7"/>
  <c r="I24" i="7"/>
  <c r="Q23" i="7"/>
  <c r="P23" i="7"/>
  <c r="K23" i="7"/>
  <c r="J23" i="7"/>
  <c r="I23" i="7"/>
  <c r="Q22" i="7"/>
  <c r="P22" i="7"/>
  <c r="K22" i="7"/>
  <c r="J22" i="7"/>
  <c r="I22" i="7"/>
  <c r="Q21" i="7"/>
  <c r="P21" i="7"/>
  <c r="K21" i="7"/>
  <c r="J21" i="7"/>
  <c r="I21" i="7"/>
  <c r="Q20" i="7"/>
  <c r="P20" i="7"/>
  <c r="K20" i="7"/>
  <c r="J20" i="7"/>
  <c r="I20" i="7"/>
  <c r="Q19" i="7"/>
  <c r="P19" i="7"/>
  <c r="K19" i="7"/>
  <c r="J19" i="7"/>
  <c r="I19" i="7"/>
  <c r="Q18" i="7"/>
  <c r="P18" i="7"/>
  <c r="K18" i="7"/>
  <c r="J18" i="7"/>
  <c r="I18" i="7"/>
  <c r="Q17" i="7"/>
  <c r="P17" i="7"/>
  <c r="K17" i="7"/>
  <c r="J17" i="7"/>
  <c r="I17" i="7"/>
  <c r="Q16" i="7"/>
  <c r="P16" i="7"/>
  <c r="K16" i="7"/>
  <c r="J16" i="7"/>
  <c r="I16" i="7"/>
  <c r="Q15" i="7"/>
  <c r="P15" i="7"/>
  <c r="K15" i="7"/>
  <c r="J15" i="7"/>
  <c r="I15" i="7"/>
  <c r="Q14" i="7"/>
  <c r="R14" i="7" s="1"/>
  <c r="P14" i="7"/>
  <c r="K14" i="7"/>
  <c r="J14" i="7"/>
  <c r="I14" i="7"/>
  <c r="Q13" i="7"/>
  <c r="P13" i="7"/>
  <c r="K13" i="7"/>
  <c r="J13" i="7"/>
  <c r="I13" i="7"/>
  <c r="Q12" i="7"/>
  <c r="P12" i="7"/>
  <c r="K12" i="7"/>
  <c r="J12" i="7"/>
  <c r="I12" i="7"/>
  <c r="Q11" i="7"/>
  <c r="P11" i="7"/>
  <c r="K11" i="7"/>
  <c r="J11" i="7"/>
  <c r="I11" i="7"/>
  <c r="Q10" i="7"/>
  <c r="P10" i="7"/>
  <c r="K10" i="7"/>
  <c r="J10" i="7"/>
  <c r="I10" i="7"/>
  <c r="Q9" i="7"/>
  <c r="P9" i="7"/>
  <c r="R9" i="7" s="1"/>
  <c r="K9" i="7"/>
  <c r="J9" i="7"/>
  <c r="I9" i="7"/>
  <c r="Q8" i="7"/>
  <c r="P8" i="7"/>
  <c r="K8" i="7"/>
  <c r="J8" i="7"/>
  <c r="I8" i="7"/>
  <c r="Q7" i="7"/>
  <c r="R7" i="7" s="1"/>
  <c r="P7" i="7"/>
  <c r="K7" i="7"/>
  <c r="J7" i="7"/>
  <c r="I7" i="7"/>
  <c r="Q6" i="7"/>
  <c r="P6" i="7"/>
  <c r="K6" i="7"/>
  <c r="J6" i="7"/>
  <c r="I6" i="7"/>
  <c r="Q5" i="7"/>
  <c r="P5" i="7"/>
  <c r="R5" i="7" s="1"/>
  <c r="K5" i="7"/>
  <c r="J5" i="7"/>
  <c r="I5" i="7"/>
  <c r="H33" i="9"/>
  <c r="H35" i="9" s="1"/>
  <c r="F33" i="9"/>
  <c r="F35" i="9" s="1"/>
  <c r="E33" i="9"/>
  <c r="E35" i="9" s="1"/>
  <c r="G32" i="9"/>
  <c r="I32" i="9" s="1"/>
  <c r="AW31" i="9"/>
  <c r="AY31" i="9" s="1"/>
  <c r="AQ31" i="9"/>
  <c r="AS31" i="9" s="1"/>
  <c r="AK31" i="9"/>
  <c r="AM31" i="9" s="1"/>
  <c r="AE31" i="9"/>
  <c r="AG31" i="9" s="1"/>
  <c r="Y31" i="9"/>
  <c r="AA31" i="9" s="1"/>
  <c r="S31" i="9"/>
  <c r="U31" i="9" s="1"/>
  <c r="M31" i="9"/>
  <c r="O31" i="9" s="1"/>
  <c r="G31" i="9"/>
  <c r="I31" i="9" s="1"/>
  <c r="M30" i="9"/>
  <c r="O30" i="9" s="1"/>
  <c r="G30" i="9"/>
  <c r="I30" i="9" s="1"/>
  <c r="M29" i="9"/>
  <c r="O29" i="9" s="1"/>
  <c r="G29" i="9"/>
  <c r="I29" i="9" s="1"/>
  <c r="M28" i="9"/>
  <c r="O28" i="9" s="1"/>
  <c r="G28" i="9"/>
  <c r="I28" i="9" s="1"/>
  <c r="AW27" i="9"/>
  <c r="AY27" i="9" s="1"/>
  <c r="AQ27" i="9"/>
  <c r="AS27" i="9" s="1"/>
  <c r="AK27" i="9"/>
  <c r="AM27" i="9" s="1"/>
  <c r="AE27" i="9"/>
  <c r="AG27" i="9" s="1"/>
  <c r="Y27" i="9"/>
  <c r="AA27" i="9" s="1"/>
  <c r="S27" i="9"/>
  <c r="U27" i="9" s="1"/>
  <c r="M27" i="9"/>
  <c r="O27" i="9" s="1"/>
  <c r="G27" i="9"/>
  <c r="I27" i="9" s="1"/>
  <c r="M26" i="9"/>
  <c r="O26" i="9" s="1"/>
  <c r="G26" i="9"/>
  <c r="I26" i="9" s="1"/>
  <c r="AW25" i="9"/>
  <c r="AY25" i="9" s="1"/>
  <c r="AQ25" i="9"/>
  <c r="AS25" i="9" s="1"/>
  <c r="AK25" i="9"/>
  <c r="AM25" i="9" s="1"/>
  <c r="AE25" i="9"/>
  <c r="AG25" i="9" s="1"/>
  <c r="Y25" i="9"/>
  <c r="AA25" i="9" s="1"/>
  <c r="S25" i="9"/>
  <c r="U25" i="9" s="1"/>
  <c r="M25" i="9"/>
  <c r="O25" i="9" s="1"/>
  <c r="G25" i="9"/>
  <c r="I25" i="9" s="1"/>
  <c r="AW24" i="9"/>
  <c r="AY24" i="9" s="1"/>
  <c r="AQ24" i="9"/>
  <c r="AS24" i="9" s="1"/>
  <c r="AK24" i="9"/>
  <c r="AM24" i="9" s="1"/>
  <c r="AE24" i="9"/>
  <c r="AG24" i="9" s="1"/>
  <c r="Y24" i="9"/>
  <c r="AA24" i="9" s="1"/>
  <c r="S24" i="9"/>
  <c r="U24" i="9" s="1"/>
  <c r="M24" i="9"/>
  <c r="O24" i="9" s="1"/>
  <c r="G24" i="9"/>
  <c r="I24" i="9" s="1"/>
  <c r="M23" i="9"/>
  <c r="O23" i="9" s="1"/>
  <c r="G23" i="9"/>
  <c r="I23" i="9" s="1"/>
  <c r="AW22" i="9"/>
  <c r="AY22" i="9" s="1"/>
  <c r="AQ22" i="9"/>
  <c r="AS22" i="9" s="1"/>
  <c r="AK22" i="9"/>
  <c r="AM22" i="9" s="1"/>
  <c r="AE22" i="9"/>
  <c r="AG22" i="9" s="1"/>
  <c r="Y22" i="9"/>
  <c r="AA22" i="9" s="1"/>
  <c r="S22" i="9"/>
  <c r="U22" i="9" s="1"/>
  <c r="M22" i="9"/>
  <c r="O22" i="9" s="1"/>
  <c r="G22" i="9"/>
  <c r="I22" i="9" s="1"/>
  <c r="M21" i="9"/>
  <c r="O21" i="9" s="1"/>
  <c r="G21" i="9"/>
  <c r="I21" i="9" s="1"/>
  <c r="AW20" i="9"/>
  <c r="AY20" i="9" s="1"/>
  <c r="AQ20" i="9"/>
  <c r="AS20" i="9" s="1"/>
  <c r="AK20" i="9"/>
  <c r="AM20" i="9" s="1"/>
  <c r="AE20" i="9"/>
  <c r="AG20" i="9" s="1"/>
  <c r="Y20" i="9"/>
  <c r="AA20" i="9" s="1"/>
  <c r="S20" i="9"/>
  <c r="U20" i="9" s="1"/>
  <c r="M20" i="9"/>
  <c r="O20" i="9" s="1"/>
  <c r="G20" i="9"/>
  <c r="I20" i="9" s="1"/>
  <c r="AW19" i="9"/>
  <c r="AY19" i="9" s="1"/>
  <c r="AQ19" i="9"/>
  <c r="AS19" i="9" s="1"/>
  <c r="AK19" i="9"/>
  <c r="AM19" i="9" s="1"/>
  <c r="AE19" i="9"/>
  <c r="AG19" i="9" s="1"/>
  <c r="Y19" i="9"/>
  <c r="AA19" i="9" s="1"/>
  <c r="S19" i="9"/>
  <c r="U19" i="9" s="1"/>
  <c r="M19" i="9"/>
  <c r="O19" i="9" s="1"/>
  <c r="G19" i="9"/>
  <c r="I19" i="9" s="1"/>
  <c r="M18" i="9"/>
  <c r="O18" i="9" s="1"/>
  <c r="G18" i="9"/>
  <c r="I18" i="9" s="1"/>
  <c r="AW17" i="9"/>
  <c r="AY17" i="9" s="1"/>
  <c r="AQ17" i="9"/>
  <c r="AS17" i="9" s="1"/>
  <c r="AK17" i="9"/>
  <c r="AM17" i="9" s="1"/>
  <c r="AE17" i="9"/>
  <c r="AG17" i="9" s="1"/>
  <c r="Y17" i="9"/>
  <c r="AA17" i="9" s="1"/>
  <c r="S17" i="9"/>
  <c r="U17" i="9" s="1"/>
  <c r="M17" i="9"/>
  <c r="O17" i="9" s="1"/>
  <c r="G17" i="9"/>
  <c r="I17" i="9" s="1"/>
  <c r="AW16" i="9"/>
  <c r="AY16" i="9" s="1"/>
  <c r="AQ16" i="9"/>
  <c r="AS16" i="9" s="1"/>
  <c r="AK16" i="9"/>
  <c r="AM16" i="9" s="1"/>
  <c r="AE16" i="9"/>
  <c r="AG16" i="9" s="1"/>
  <c r="Y16" i="9"/>
  <c r="AA16" i="9" s="1"/>
  <c r="S16" i="9"/>
  <c r="U16" i="9" s="1"/>
  <c r="M16" i="9"/>
  <c r="O16" i="9" s="1"/>
  <c r="G16" i="9"/>
  <c r="I16" i="9" s="1"/>
  <c r="AW15" i="9"/>
  <c r="AY15" i="9" s="1"/>
  <c r="AQ15" i="9"/>
  <c r="AS15" i="9" s="1"/>
  <c r="AK15" i="9"/>
  <c r="AM15" i="9" s="1"/>
  <c r="AE15" i="9"/>
  <c r="AG15" i="9" s="1"/>
  <c r="Y15" i="9"/>
  <c r="AA15" i="9" s="1"/>
  <c r="S15" i="9"/>
  <c r="U15" i="9" s="1"/>
  <c r="M15" i="9"/>
  <c r="O15" i="9" s="1"/>
  <c r="G15" i="9"/>
  <c r="I15" i="9" s="1"/>
  <c r="M14" i="9"/>
  <c r="O14" i="9" s="1"/>
  <c r="G14" i="9"/>
  <c r="I14" i="9" s="1"/>
  <c r="AW13" i="9"/>
  <c r="AY13" i="9" s="1"/>
  <c r="AQ13" i="9"/>
  <c r="AS13" i="9" s="1"/>
  <c r="AK13" i="9"/>
  <c r="AM13" i="9" s="1"/>
  <c r="AE13" i="9"/>
  <c r="AG13" i="9" s="1"/>
  <c r="Y13" i="9"/>
  <c r="AA13" i="9" s="1"/>
  <c r="S13" i="9"/>
  <c r="U13" i="9" s="1"/>
  <c r="M13" i="9"/>
  <c r="O13" i="9" s="1"/>
  <c r="G13" i="9"/>
  <c r="I13" i="9" s="1"/>
  <c r="M12" i="9"/>
  <c r="O12" i="9" s="1"/>
  <c r="G12" i="9"/>
  <c r="I12" i="9" s="1"/>
  <c r="AW11" i="9"/>
  <c r="AY11" i="9" s="1"/>
  <c r="AQ11" i="9"/>
  <c r="AS11" i="9" s="1"/>
  <c r="AK11" i="9"/>
  <c r="AM11" i="9" s="1"/>
  <c r="AE11" i="9"/>
  <c r="AG11" i="9" s="1"/>
  <c r="Y11" i="9"/>
  <c r="AA11" i="9" s="1"/>
  <c r="S11" i="9"/>
  <c r="U11" i="9" s="1"/>
  <c r="M11" i="9"/>
  <c r="O11" i="9" s="1"/>
  <c r="G11" i="9"/>
  <c r="I11" i="9" s="1"/>
  <c r="AW10" i="9"/>
  <c r="AY10" i="9" s="1"/>
  <c r="AQ10" i="9"/>
  <c r="AS10" i="9" s="1"/>
  <c r="AK10" i="9"/>
  <c r="AM10" i="9" s="1"/>
  <c r="AE10" i="9"/>
  <c r="AG10" i="9" s="1"/>
  <c r="Y10" i="9"/>
  <c r="AA10" i="9" s="1"/>
  <c r="S10" i="9"/>
  <c r="U10" i="9" s="1"/>
  <c r="M10" i="9"/>
  <c r="O10" i="9" s="1"/>
  <c r="G10" i="9"/>
  <c r="I10" i="9" s="1"/>
  <c r="AW9" i="9"/>
  <c r="AY9" i="9" s="1"/>
  <c r="AQ9" i="9"/>
  <c r="AS9" i="9" s="1"/>
  <c r="AK9" i="9"/>
  <c r="AM9" i="9" s="1"/>
  <c r="AE9" i="9"/>
  <c r="AG9" i="9" s="1"/>
  <c r="Y9" i="9"/>
  <c r="AA9" i="9" s="1"/>
  <c r="S9" i="9"/>
  <c r="U9" i="9" s="1"/>
  <c r="M9" i="9"/>
  <c r="O9" i="9" s="1"/>
  <c r="G9" i="9"/>
  <c r="I9" i="9" s="1"/>
  <c r="M8" i="9"/>
  <c r="O8" i="9" s="1"/>
  <c r="G8" i="9"/>
  <c r="I8" i="9" s="1"/>
  <c r="AW7" i="9"/>
  <c r="AY7" i="9" s="1"/>
  <c r="AQ7" i="9"/>
  <c r="AS7" i="9" s="1"/>
  <c r="AK7" i="9"/>
  <c r="AM7" i="9" s="1"/>
  <c r="AE7" i="9"/>
  <c r="AG7" i="9" s="1"/>
  <c r="Y7" i="9"/>
  <c r="AA7" i="9" s="1"/>
  <c r="S7" i="9"/>
  <c r="U7" i="9" s="1"/>
  <c r="M7" i="9"/>
  <c r="O7" i="9" s="1"/>
  <c r="G7" i="9"/>
  <c r="I7" i="9" s="1"/>
  <c r="AW6" i="9"/>
  <c r="AY6" i="9" s="1"/>
  <c r="AQ6" i="9"/>
  <c r="AS6" i="9" s="1"/>
  <c r="AK6" i="9"/>
  <c r="AE6" i="9"/>
  <c r="AG6" i="9" s="1"/>
  <c r="Y6" i="9"/>
  <c r="AA6" i="9" s="1"/>
  <c r="S6" i="9"/>
  <c r="U6" i="9" s="1"/>
  <c r="M6" i="9"/>
  <c r="O6" i="9" s="1"/>
  <c r="G6" i="9"/>
  <c r="I6" i="9" s="1"/>
  <c r="AW5" i="9"/>
  <c r="AQ5" i="9"/>
  <c r="AK5" i="9"/>
  <c r="AE5" i="9"/>
  <c r="AE33" i="9" s="1"/>
  <c r="Y5" i="9"/>
  <c r="S5" i="9"/>
  <c r="M5" i="9"/>
  <c r="G33" i="9"/>
  <c r="N29" i="10"/>
  <c r="M29" i="10"/>
  <c r="G29" i="10"/>
  <c r="F29" i="10"/>
  <c r="E4" i="11" s="1"/>
  <c r="E29" i="10"/>
  <c r="Q28" i="10"/>
  <c r="P28" i="10"/>
  <c r="K28" i="10"/>
  <c r="J28" i="10"/>
  <c r="I28" i="10"/>
  <c r="Q26" i="10"/>
  <c r="P26" i="10"/>
  <c r="J26" i="10"/>
  <c r="K26" i="10" s="1"/>
  <c r="I26" i="10"/>
  <c r="R24" i="10"/>
  <c r="J24" i="10"/>
  <c r="I24" i="10"/>
  <c r="K24" i="10" s="1"/>
  <c r="Q22" i="10"/>
  <c r="P22" i="10"/>
  <c r="J22" i="10"/>
  <c r="I22" i="10"/>
  <c r="K22" i="10" s="1"/>
  <c r="Q20" i="10"/>
  <c r="P20" i="10"/>
  <c r="J20" i="10"/>
  <c r="K20" i="10" s="1"/>
  <c r="I20" i="10"/>
  <c r="Q18" i="10"/>
  <c r="P18" i="10"/>
  <c r="K18" i="10"/>
  <c r="J18" i="10"/>
  <c r="I18" i="10"/>
  <c r="Q17" i="10"/>
  <c r="P17" i="10"/>
  <c r="R17" i="10" s="1"/>
  <c r="J17" i="10"/>
  <c r="I17" i="10"/>
  <c r="K17" i="10" s="1"/>
  <c r="Q15" i="10"/>
  <c r="P15" i="10"/>
  <c r="J15" i="10"/>
  <c r="I15" i="10"/>
  <c r="K15" i="10" s="1"/>
  <c r="J14" i="10"/>
  <c r="I14" i="10"/>
  <c r="K14" i="10" s="1"/>
  <c r="Q13" i="10"/>
  <c r="P13" i="10"/>
  <c r="J13" i="10"/>
  <c r="I13" i="10"/>
  <c r="K13" i="10" s="1"/>
  <c r="Q11" i="10"/>
  <c r="P11" i="10"/>
  <c r="J11" i="10"/>
  <c r="K11" i="10" s="1"/>
  <c r="I11" i="10"/>
  <c r="Q10" i="10"/>
  <c r="P10" i="10"/>
  <c r="K10" i="10"/>
  <c r="J10" i="10"/>
  <c r="I10" i="10"/>
  <c r="Q9" i="10"/>
  <c r="P9" i="10"/>
  <c r="J9" i="10"/>
  <c r="I9" i="10"/>
  <c r="K9" i="10" s="1"/>
  <c r="F6" i="11"/>
  <c r="E6" i="11"/>
  <c r="D6" i="11"/>
  <c r="F4" i="11"/>
  <c r="D4" i="11"/>
  <c r="AW33" i="9" l="1"/>
  <c r="O5" i="9"/>
  <c r="O33" i="9" s="1"/>
  <c r="M33" i="9"/>
  <c r="G35" i="9" s="1"/>
  <c r="AM5" i="9"/>
  <c r="AK33" i="9"/>
  <c r="S33" i="9"/>
  <c r="AQ33" i="9"/>
  <c r="AA5" i="9"/>
  <c r="AA33" i="9" s="1"/>
  <c r="Y33" i="9"/>
  <c r="R12" i="7"/>
  <c r="R13" i="7"/>
  <c r="R20" i="7"/>
  <c r="R24" i="7"/>
  <c r="R25" i="7"/>
  <c r="R28" i="7"/>
  <c r="R35" i="7"/>
  <c r="R42" i="7"/>
  <c r="R43" i="7"/>
  <c r="R46" i="7"/>
  <c r="R53" i="7"/>
  <c r="R60" i="7"/>
  <c r="R61" i="7"/>
  <c r="R64" i="7"/>
  <c r="R71" i="7"/>
  <c r="R86" i="7"/>
  <c r="R96" i="7"/>
  <c r="R97" i="7"/>
  <c r="R100" i="7"/>
  <c r="R107" i="7"/>
  <c r="R111" i="7"/>
  <c r="R10" i="7"/>
  <c r="R22" i="7"/>
  <c r="R33" i="7"/>
  <c r="R36" i="7"/>
  <c r="R40" i="7"/>
  <c r="R51" i="7"/>
  <c r="R54" i="7"/>
  <c r="R69" i="7"/>
  <c r="R72" i="7"/>
  <c r="R76" i="7"/>
  <c r="R83" i="7"/>
  <c r="R94" i="7"/>
  <c r="R105" i="7"/>
  <c r="R108" i="7"/>
  <c r="R8" i="7"/>
  <c r="R11" i="7"/>
  <c r="R15" i="7"/>
  <c r="R30" i="7"/>
  <c r="R48" i="7"/>
  <c r="R59" i="7"/>
  <c r="R66" i="7"/>
  <c r="R81" i="7"/>
  <c r="R84" i="7"/>
  <c r="R91" i="7"/>
  <c r="R102" i="7"/>
  <c r="R15" i="10"/>
  <c r="R20" i="10"/>
  <c r="R11" i="10"/>
  <c r="R113" i="7"/>
  <c r="Q114" i="7"/>
  <c r="R6" i="7"/>
  <c r="R23" i="7"/>
  <c r="R31" i="7"/>
  <c r="R41" i="7"/>
  <c r="R49" i="7"/>
  <c r="R57" i="7"/>
  <c r="R79" i="7"/>
  <c r="R87" i="7"/>
  <c r="R95" i="7"/>
  <c r="R103" i="7"/>
  <c r="R29" i="7"/>
  <c r="R39" i="7"/>
  <c r="R47" i="7"/>
  <c r="R55" i="7"/>
  <c r="R65" i="7"/>
  <c r="R77" i="7"/>
  <c r="R85" i="7"/>
  <c r="R93" i="7"/>
  <c r="R101" i="7"/>
  <c r="R109" i="7"/>
  <c r="R18" i="7"/>
  <c r="R21" i="7"/>
  <c r="R16" i="7"/>
  <c r="R19" i="7"/>
  <c r="R17" i="7"/>
  <c r="P114" i="7"/>
  <c r="R114" i="7"/>
  <c r="AS5" i="9"/>
  <c r="AS33" i="9" s="1"/>
  <c r="D5" i="11"/>
  <c r="D7" i="11" s="1"/>
  <c r="AG5" i="9"/>
  <c r="AG33" i="9" s="1"/>
  <c r="AM6" i="9"/>
  <c r="E5" i="11"/>
  <c r="E7" i="11" s="1"/>
  <c r="U5" i="9"/>
  <c r="U33" i="9" s="1"/>
  <c r="AY5" i="9"/>
  <c r="AY33" i="9" s="1"/>
  <c r="F5" i="11"/>
  <c r="F7" i="11" s="1"/>
  <c r="I33" i="9"/>
  <c r="R18" i="10"/>
  <c r="R26" i="10"/>
  <c r="R13" i="10"/>
  <c r="R28" i="10"/>
  <c r="R22" i="10"/>
  <c r="R10" i="10"/>
  <c r="R9" i="10"/>
  <c r="I35" i="9" l="1"/>
  <c r="G5" i="11" s="1"/>
  <c r="AM33" i="9"/>
  <c r="G7" i="11" l="1"/>
</calcChain>
</file>

<file path=xl/sharedStrings.xml><?xml version="1.0" encoding="utf-8"?>
<sst xmlns="http://schemas.openxmlformats.org/spreadsheetml/2006/main" count="840" uniqueCount="190">
  <si>
    <t>ANEXO  ESTUDIO DEL SECTOR</t>
  </si>
  <si>
    <t>SECCIONAL MAGDALENA</t>
  </si>
  <si>
    <t>MANTENIMIENTOS PREVENTIVOS</t>
  </si>
  <si>
    <t>COTIZACION 1</t>
  </si>
  <si>
    <t>COTIZACION 2</t>
  </si>
  <si>
    <t>COTIZACION 3</t>
  </si>
  <si>
    <t xml:space="preserve">VALOR COTIZACIÓN HÁBIL MÁS BAJA                                                                                                    </t>
  </si>
  <si>
    <t xml:space="preserve">PROMEDIO                                                                                </t>
  </si>
  <si>
    <t>MEDIA ARITMETICA BAJA</t>
  </si>
  <si>
    <t xml:space="preserve">ANALISIS DE COTIZACIONES </t>
  </si>
  <si>
    <t xml:space="preserve"> COSTOS HISTORICOS DE CONTRATACIÓN </t>
  </si>
  <si>
    <t>VALORES SELECCIONADOS ESTUDIO</t>
  </si>
  <si>
    <t>ÍTEM</t>
  </si>
  <si>
    <t>DESCRIPCIÓN</t>
  </si>
  <si>
    <t xml:space="preserve">CANT. EQUIPOS </t>
  </si>
  <si>
    <t>VALOR MTO. X EQUIPO INCLUIDO IVA</t>
  </si>
  <si>
    <t>PRECIO SANTA MARTA</t>
  </si>
  <si>
    <t>MANTENIMIENTO DE ACONDICIONADOR DE AIRE TIPO MINISPLIT DE 12000 BTU - 18000 BTU - 24000 BTU</t>
  </si>
  <si>
    <t>MANTENIMIENTO DE ACONDICIONADOR DE AIRE TIPO MINISPLIT O PISO TECHO DE  36000 BTU</t>
  </si>
  <si>
    <t>MANTENIMIENTO DE ACONDICIONADOR DE AIRE TIPO CENTRAL DE 60.000 BTU PISO TECHO O DESCARGA VERTICAL</t>
  </si>
  <si>
    <t>PRECIO  CIÉNAGA MAGDALENA</t>
  </si>
  <si>
    <t>PRECIO  FUNDACIÓN MAGDALENA</t>
  </si>
  <si>
    <t>PRECIO  PIVIJAY MAGDALENA</t>
  </si>
  <si>
    <t>PRECIO CHIBOLO MAGDALENA</t>
  </si>
  <si>
    <t>PRECIO  PLATO MAGDALENA</t>
  </si>
  <si>
    <t>PRECIO EL BANCO MAGDALENA</t>
  </si>
  <si>
    <t>PRECIO SANTA ANA MAGDALENA</t>
  </si>
  <si>
    <t>TOTAL</t>
  </si>
  <si>
    <t>NOTA</t>
  </si>
  <si>
    <t>DENTRO DE LOS COSTOS SE INCLUYE LOS INSUMOS Y LA MANO DE OBRA NECESARIA PARA REALIZAR CADA MANTENIMIENTO PREVENTIVO</t>
  </si>
  <si>
    <t>SECCIONALMAGDALENA</t>
  </si>
  <si>
    <t>MANO DE OBRA MANTENIMIENTO CORRECTIVO</t>
  </si>
  <si>
    <t>V. UNITARIO Mano de Obra Incluido IVA SANTA MARTA</t>
  </si>
  <si>
    <t>V. UNITARIO Mano de Obra Incluido IVA CIÉNAGA</t>
  </si>
  <si>
    <t>V. UNITARIO Mano de Obra Incluido IVA FUNDACIÓN</t>
  </si>
  <si>
    <t>V. UNITARIO Mano de Obra Incluido IVA PIVIJAY</t>
  </si>
  <si>
    <t>V. UNITARIO Mano de Obra Incluido IVA PLATO</t>
  </si>
  <si>
    <t>V. UNITARIO Mano de Obra Incluido IVA EL BANCO</t>
  </si>
  <si>
    <t>V. UNITARIO Mano de Obra Incluido IVA SANTA ANA</t>
  </si>
  <si>
    <t>V. UNITARIO Mano de Obra Incluido IVA CHIBOLO</t>
  </si>
  <si>
    <t>INSTALACIÓN O CAMBIO  DE PROTECTOR ELECTRÓNICO DE VOLTAJE</t>
  </si>
  <si>
    <t>CAMBIO DE CAPACITOR DE ACONDICIONADOR DE AIRE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</si>
  <si>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</si>
  <si>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</si>
  <si>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N/A</t>
  </si>
  <si>
    <t>CAMBIO TARJETA ELECTRÓNICA DE ACONDICIONADOR DE AIRE</t>
  </si>
  <si>
    <t xml:space="preserve">CAMBIO DE AISLAMIENTO TERMICO DE TUBERIAS DE REFRIGERACION EQUIPO MINI SPLIT 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</si>
  <si>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</si>
  <si>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CENTRAL DE 60.000 BTU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</si>
  <si>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</si>
  <si>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</si>
  <si>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</si>
  <si>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</si>
  <si>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</si>
  <si>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</si>
  <si>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</si>
  <si>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</si>
  <si>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</si>
  <si>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CAMBIO  MOTOR VENTILADOR DE ACONDICIONADOR DE AIRE</t>
  </si>
  <si>
    <t>CAMBIO  TRANSFORMADOR DE ACONDICIONADOR DE AIRES</t>
  </si>
  <si>
    <t>CAMBIO BALINERA DE MOTOR VENTILADOR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</si>
  <si>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</si>
  <si>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</si>
  <si>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</si>
  <si>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</si>
  <si>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</si>
  <si>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>SUMINISTRO E INSTALACIÓN A  TODO COSTO  DE DUCTERIA EN FIBRA DE VIDRIO (METRO CUADRADO)</t>
  </si>
  <si>
    <t>SUMINISTRO E INSTALACIÓN A  TODO COSTO  DE DUCTERIA GALVANIZADA (METRO CUADRADO)</t>
  </si>
  <si>
    <t xml:space="preserve">DESMONTE Y MONTAJE DE DIVISIÓN MIXTA (PANEL VIDRIO) DE 2.40 X 2.20 METROS PARA REALIZAR EL MANTENIMIENTO PREVENTIVO DE ACONDICIONADORES TIPO MINI SPLIT. </t>
  </si>
  <si>
    <t>REPUESTOS CORRECTIVOS</t>
  </si>
  <si>
    <t>UNIDAD DE MEDIDA</t>
  </si>
  <si>
    <t>VALOR REPUESTO INCLUIDO IVA</t>
  </si>
  <si>
    <t>CAPACITOR DE MARCHA 5 MFD 440V</t>
  </si>
  <si>
    <t>UND</t>
  </si>
  <si>
    <t>CAPACITOR DE MARCHA 10 MFD 440V</t>
  </si>
  <si>
    <t>CAPACITOR DE MARCHA 15 MFD 440V</t>
  </si>
  <si>
    <t>CAPACITOR DE MARCHA 30 MFD 370V</t>
  </si>
  <si>
    <t>CAPACITOR DE MARCHA 35 MFD 440V</t>
  </si>
  <si>
    <t>CAPACITOR DE MARCHA 40 MFD 440V</t>
  </si>
  <si>
    <t>CAPACITOR DE MARCHA 45 MFD 440V</t>
  </si>
  <si>
    <t>CAPACITOR DE MARCHA 1,5 MFD 440V</t>
  </si>
  <si>
    <t>CAPACITOR DE MARCHA 2,0 MFD 440V</t>
  </si>
  <si>
    <t>CAPACITOR DE MARCHA 3,0 MFD 440V</t>
  </si>
  <si>
    <t>CAPACITOR DE MARCHA 45+5 MFD 440V</t>
  </si>
  <si>
    <t>CAPACITOR DE MARCHA 5 MFD 370V</t>
  </si>
  <si>
    <t>CAPACITOR DE MARCHA 50 MFD 440V</t>
  </si>
  <si>
    <t>CAPACITOR DE MARCHA 55 MFD 440V</t>
  </si>
  <si>
    <t>CAPACITOR DE MARCHA 60 MFD (+5-5) 440V</t>
  </si>
  <si>
    <t>CAPACITOR DE MARCHA 7.5 MFD 370V</t>
  </si>
  <si>
    <t>CAPACITOR DE MARCHA 70 MFD 440V</t>
  </si>
  <si>
    <t xml:space="preserve">CAPACITOR DUAL 25+5 MFD 440V </t>
  </si>
  <si>
    <t>CAPACITOR DUAL 35+5  MFD 440V</t>
  </si>
  <si>
    <t xml:space="preserve">TRANSFORMADOR 40 VA 110-220V SALIDA 24V </t>
  </si>
  <si>
    <t xml:space="preserve">TRANSFORMADOR 75 VA 220 - 24V 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</si>
  <si>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</si>
  <si>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</si>
  <si>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</si>
  <si>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</si>
  <si>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</si>
  <si>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DE 3X40 AMP 220 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</si>
  <si>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</si>
  <si>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</si>
  <si>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</si>
  <si>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</si>
  <si>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</si>
  <si>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 xml:space="preserve">CINTA DE VINILO </t>
  </si>
  <si>
    <t>FILTRO SECADOR SOLDABLE 7/8"</t>
  </si>
  <si>
    <t>FILTRO SECADOR  SOLDABLE 1/2"</t>
  </si>
  <si>
    <t>FILTRO SECADOR ROSCADLE 1/2"</t>
  </si>
  <si>
    <t>FILTRO SECADOR SOLDABLE 3/8"</t>
  </si>
  <si>
    <t>FILTRO SECADOR SOLDABLE 5/8"</t>
  </si>
  <si>
    <t>FILTRO SECADOR  1-1/8"</t>
  </si>
  <si>
    <t>FILTRO SECADOR 1-3/8"</t>
  </si>
  <si>
    <t>MANGUERA RUBATEX 1 1/8" X 1/2"</t>
  </si>
  <si>
    <t>MANGUERA RUBATEX 1 3/8" X 1/2"</t>
  </si>
  <si>
    <t>MANGUERA RUBATEX 3/4" X 1/2"</t>
  </si>
  <si>
    <t>RUBATEX ¾×⅞</t>
  </si>
  <si>
    <t>RUBATEX ¾×1⅛</t>
  </si>
  <si>
    <t>BREAKER DE 3X50 AMP</t>
  </si>
  <si>
    <t>BREAKER DE 2X20 AMP</t>
  </si>
  <si>
    <t>BREAKER DE 2X50 AMP</t>
  </si>
  <si>
    <t>CABLE ENCAUCHETADO 4X14</t>
  </si>
  <si>
    <t>METRO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</si>
  <si>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</si>
  <si>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</si>
  <si>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</si>
  <si>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MANGUERA RUBATEX 7/8" X 1/2"</t>
  </si>
  <si>
    <t>RUBATEX 5/8" X 3/8"</t>
  </si>
  <si>
    <t xml:space="preserve">CINTA FOIL </t>
  </si>
  <si>
    <t>REFRIGERANTE R-410a X 11,3 Kg</t>
  </si>
  <si>
    <t>REFRIGERANTE R-22 X 13,6 Kg</t>
  </si>
  <si>
    <t xml:space="preserve">LIMPIADOR DIELECTRICO 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</si>
  <si>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</si>
  <si>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</si>
  <si>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</si>
  <si>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</si>
  <si>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</si>
  <si>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</si>
  <si>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</si>
  <si>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</si>
  <si>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</si>
  <si>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TUERCAS FLER DE BRONCE 3/4</t>
  </si>
  <si>
    <t>TUERCAS FLER  DE BRONCE 5/8</t>
  </si>
  <si>
    <t>TUERCAS FLER  DE BRONCE 1/2</t>
  </si>
  <si>
    <t>TUERCAS FLER DE BRONCE 1/4</t>
  </si>
  <si>
    <t>TARJETAS ELECTRÓNICA UNIVERSAL PARA ACONDICIONADOR DE AIRE TIPO MINI SPLIT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</si>
  <si>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</si>
  <si>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</si>
  <si>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</si>
  <si>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</si>
  <si>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</si>
  <si>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</si>
  <si>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</si>
  <si>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</si>
  <si>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</si>
  <si>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</si>
  <si>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</si>
  <si>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>COMPRESOR 5 TR SCROLL R-22 220V / 1PH 60 HZ REFRIGERANTE  410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</si>
  <si>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</si>
  <si>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</si>
  <si>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</si>
  <si>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>CONDENSADORA DE 5TR 220V 1 PH 60 HZ REFRIGERANTE  410, DESCARGA VERTICAL</t>
  </si>
  <si>
    <t>CONDENSADORA DE 5TR 220V 3 PH 60 HZ REFRIGERANTE  410, DESCARGA VERTICAL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</si>
  <si>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</si>
  <si>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</si>
  <si>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</si>
  <si>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</si>
  <si>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</si>
  <si>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</si>
  <si>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</si>
  <si>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MOTOR 3/4 HP P/CONDENSADOR 1075 RPM C/BALINERA EJE 1/2 220V 1PH 60HZ </t>
  </si>
  <si>
    <t>MOTOR 3/4 HP P/MANEJADORA 1075 RPM D1076 1 EJE 3 VEL 208-230V 1 PH 60 HZ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</si>
  <si>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</si>
  <si>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</si>
  <si>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</si>
  <si>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</si>
  <si>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</si>
  <si>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BASE DE PIE DE AMIGO "TIPO U" para condensadoras de 12000 BTU a 24000 BTU</t>
  </si>
  <si>
    <t>PAR</t>
  </si>
  <si>
    <t xml:space="preserve">CABLE #12 </t>
  </si>
  <si>
    <t>BREAKER DE 2X30 AMP</t>
  </si>
  <si>
    <t>REJILLAS DIFUSORAS DE ALUMINIO DE 8"x 8"</t>
  </si>
  <si>
    <t>REJILLAS DIFUSORAS DE ALUMINIO 10"X10"</t>
  </si>
  <si>
    <t xml:space="preserve">REJILLAS DIFUSORAS DE ALUMINIO 12"X12" DE CUATRO VIAS MOVILES </t>
  </si>
  <si>
    <t>SECCIONAL ATLÁNTICO</t>
  </si>
  <si>
    <t>COTIZACIÓN 3</t>
  </si>
  <si>
    <t>ITEM</t>
  </si>
  <si>
    <t xml:space="preserve">VALOR TOTAL </t>
  </si>
  <si>
    <t>MANTENIMIENTO PREVENTIVO</t>
  </si>
  <si>
    <t>REPUESTOS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</si>
</sst>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&quot;$&quot;#,##0"/>
    <numFmt numFmtId="166" formatCode="&quot;$&quot;\ #,##0"/>
    <numFmt numFmtId="167" formatCode="_-&quot;$&quot;\ * #,##0_-;\-&quot;$&quot;\ * #,##0_-;_-&quot;$&quot;\ * &quot;-&quot;??_-;_-@_-"/>
  </numFmts>
  <fonts count="19">
    <font>
      <sz val="11"/>
      <color theme="1"/>
      <name val="Calibri"/>
      <charset val="134"/>
      <scheme val="minor"/>
    </font>
    <font>
      <b/>
      <sz val="9"/>
      <color theme="7" tint="0.79995117038483843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7" tint="0.79995117038483843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b/>
      <sz val="12"/>
      <color theme="1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4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5" fillId="0" borderId="0"/>
    <xf numFmtId="0" fontId="5" fillId="0" borderId="0"/>
    <xf numFmtId="9" fontId="8" fillId="0" borderId="0" applyFont="0" applyFill="0" applyBorder="0" applyAlignment="0" applyProtection="0"/>
  </cellStyleXfs>
  <cellXfs count="86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3" fillId="8" borderId="1" xfId="4" applyFont="1" applyFill="1" applyBorder="1" applyAlignment="1">
      <alignment horizontal="center" vertical="center" wrapText="1"/>
    </xf>
    <xf numFmtId="165" fontId="4" fillId="9" borderId="1" xfId="4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64" fontId="14" fillId="0" borderId="1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164" fontId="14" fillId="11" borderId="1" xfId="5" applyNumberFormat="1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165" fontId="4" fillId="11" borderId="1" xfId="4" applyNumberFormat="1" applyFont="1" applyFill="1" applyBorder="1" applyAlignment="1">
      <alignment horizontal="center" vertical="center" wrapText="1"/>
    </xf>
    <xf numFmtId="164" fontId="16" fillId="0" borderId="1" xfId="5" applyNumberFormat="1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9" fillId="0" borderId="0" xfId="0" applyFont="1"/>
    <xf numFmtId="0" fontId="10" fillId="4" borderId="1" xfId="0" applyFont="1" applyFill="1" applyBorder="1" applyAlignment="1">
      <alignment horizontal="center"/>
    </xf>
    <xf numFmtId="42" fontId="10" fillId="4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9" fillId="0" borderId="1" xfId="0" applyFont="1" applyBorder="1"/>
    <xf numFmtId="42" fontId="9" fillId="5" borderId="1" xfId="0" applyNumberFormat="1" applyFont="1" applyFill="1" applyBorder="1"/>
    <xf numFmtId="42" fontId="14" fillId="5" borderId="1" xfId="0" applyNumberFormat="1" applyFont="1" applyFill="1" applyBorder="1"/>
    <xf numFmtId="0" fontId="9" fillId="0" borderId="1" xfId="0" applyFont="1" applyBorder="1" applyAlignment="1">
      <alignment wrapText="1"/>
    </xf>
    <xf numFmtId="42" fontId="9" fillId="11" borderId="1" xfId="0" applyNumberFormat="1" applyFont="1" applyFill="1" applyBorder="1"/>
    <xf numFmtId="42" fontId="14" fillId="11" borderId="1" xfId="0" applyNumberFormat="1" applyFont="1" applyFill="1" applyBorder="1"/>
    <xf numFmtId="164" fontId="14" fillId="0" borderId="2" xfId="5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5" fillId="8" borderId="1" xfId="4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164" fontId="9" fillId="9" borderId="1" xfId="5" applyNumberFormat="1" applyFont="1" applyFill="1" applyBorder="1" applyAlignment="1">
      <alignment vertical="center"/>
    </xf>
    <xf numFmtId="165" fontId="18" fillId="9" borderId="1" xfId="4" applyNumberFormat="1" applyFont="1" applyFill="1" applyBorder="1" applyAlignment="1">
      <alignment horizontal="center" vertical="center" wrapText="1"/>
    </xf>
    <xf numFmtId="0" fontId="9" fillId="6" borderId="0" xfId="0" applyFont="1" applyFill="1"/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164" fontId="9" fillId="9" borderId="2" xfId="5" applyNumberFormat="1" applyFont="1" applyFill="1" applyBorder="1" applyAlignment="1">
      <alignment vertical="center"/>
    </xf>
    <xf numFmtId="165" fontId="18" fillId="9" borderId="2" xfId="4" applyNumberFormat="1" applyFont="1" applyFill="1" applyBorder="1" applyAlignment="1">
      <alignment horizontal="center" vertical="center" wrapText="1"/>
    </xf>
    <xf numFmtId="167" fontId="9" fillId="11" borderId="1" xfId="1" applyNumberFormat="1" applyFont="1" applyFill="1" applyBorder="1" applyAlignment="1">
      <alignment vertical="center"/>
    </xf>
    <xf numFmtId="0" fontId="9" fillId="11" borderId="1" xfId="0" applyFont="1" applyFill="1" applyBorder="1" applyAlignment="1">
      <alignment vertical="center"/>
    </xf>
    <xf numFmtId="167" fontId="14" fillId="11" borderId="1" xfId="1" applyNumberFormat="1" applyFont="1" applyFill="1" applyBorder="1" applyAlignment="1">
      <alignment vertical="center"/>
    </xf>
    <xf numFmtId="0" fontId="9" fillId="0" borderId="0" xfId="0" applyFont="1" applyAlignment="1">
      <alignment wrapText="1"/>
    </xf>
    <xf numFmtId="0" fontId="10" fillId="2" borderId="0" xfId="0" applyFont="1" applyFill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167" fontId="17" fillId="9" borderId="1" xfId="1" applyNumberFormat="1" applyFont="1" applyFill="1" applyBorder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167" fontId="17" fillId="9" borderId="1" xfId="1" applyNumberFormat="1" applyFont="1" applyFill="1" applyBorder="1" applyAlignment="1" applyProtection="1">
      <alignment horizontal="center" vertical="center"/>
      <protection locked="0"/>
    </xf>
    <xf numFmtId="0" fontId="15" fillId="11" borderId="1" xfId="0" applyFont="1" applyFill="1" applyBorder="1" applyAlignment="1" applyProtection="1">
      <alignment horizontal="center"/>
      <protection locked="0"/>
    </xf>
    <xf numFmtId="0" fontId="15" fillId="11" borderId="1" xfId="0" applyFont="1" applyFill="1" applyBorder="1" applyAlignment="1">
      <alignment wrapText="1"/>
    </xf>
    <xf numFmtId="167" fontId="14" fillId="11" borderId="1" xfId="1" applyNumberFormat="1" applyFont="1" applyFill="1" applyBorder="1" applyAlignment="1" applyProtection="1">
      <alignment horizontal="righ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11" borderId="1" xfId="0" applyFont="1" applyFill="1" applyBorder="1"/>
    <xf numFmtId="167" fontId="9" fillId="0" borderId="0" xfId="0" applyNumberFormat="1" applyFont="1"/>
    <xf numFmtId="167" fontId="14" fillId="0" borderId="0" xfId="0" applyNumberFormat="1" applyFont="1"/>
    <xf numFmtId="41" fontId="9" fillId="0" borderId="0" xfId="2" applyFont="1"/>
    <xf numFmtId="167" fontId="14" fillId="11" borderId="1" xfId="0" applyNumberFormat="1" applyFont="1" applyFill="1" applyBorder="1"/>
    <xf numFmtId="167" fontId="9" fillId="11" borderId="1" xfId="0" applyNumberFormat="1" applyFont="1" applyFill="1" applyBorder="1"/>
    <xf numFmtId="0" fontId="10" fillId="2" borderId="0" xfId="0" applyFont="1" applyFill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3" fillId="11" borderId="6" xfId="0" applyFont="1" applyFill="1" applyBorder="1"/>
    <xf numFmtId="0" fontId="13" fillId="11" borderId="3" xfId="0" applyFont="1" applyFill="1" applyBorder="1"/>
    <xf numFmtId="164" fontId="14" fillId="0" borderId="5" xfId="5" applyNumberFormat="1" applyFont="1" applyFill="1" applyBorder="1" applyAlignment="1">
      <alignment horizontal="center" vertical="center"/>
    </xf>
    <xf numFmtId="164" fontId="14" fillId="0" borderId="6" xfId="5" applyNumberFormat="1" applyFont="1" applyFill="1" applyBorder="1" applyAlignment="1">
      <alignment horizontal="center" vertical="center"/>
    </xf>
    <xf numFmtId="164" fontId="14" fillId="0" borderId="3" xfId="5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166" fontId="9" fillId="11" borderId="1" xfId="0" applyNumberFormat="1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</cellXfs>
  <cellStyles count="6">
    <cellStyle name="Millares [0]" xfId="2" builtinId="6"/>
    <cellStyle name="Moneda" xfId="1" builtinId="4"/>
    <cellStyle name="Normal" xfId="0" builtinId="0"/>
    <cellStyle name="Normal 2" xfId="3" xr:uid="{00000000-0005-0000-0000-000031000000}"/>
    <cellStyle name="Normal_HERRAMIENTAS PARA TRANSPORTE" xfId="4" xr:uid="{00000000-0005-0000-0000-000032000000}"/>
    <cellStyle name="Porcentaje" xfId="5" builtinId="5"/>
  </cellStyles>
  <dxfs count="0"/>
  <tableStyles count="0" defaultTableStyle="TableStyleMedium2" defaultPivotStyle="PivotStyleLight16"/>
  <colors>
    <mruColors>
      <color rgb="FFFFCCFF"/>
      <color rgb="FFFFCCCC"/>
      <color rgb="FF00FF00"/>
      <color rgb="FF006666"/>
      <color rgb="FF006699"/>
      <color rgb="FF336699"/>
      <color rgb="FF009A96"/>
      <color rgb="FF008080"/>
      <color rgb="FFCC33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694768</xdr:colOff>
      <xdr:row>1</xdr:row>
      <xdr:rowOff>254601</xdr:rowOff>
    </xdr:from>
    <xdr:to>
      <xdr:col>2</xdr:col>
      <xdr:colOff>2857245</xdr:colOff>
      <xdr:row>1</xdr:row>
      <xdr:rowOff>663769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847215" y="463550"/>
          <a:ext cx="21621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31"/>
  <sheetViews>
    <sheetView zoomScale="90" zoomScaleNormal="90" workbookViewId="0">
      <selection activeCell="B16" sqref="B16:D16"/>
    </sheetView>
  </sheetViews>
  <sheetFormatPr baseColWidth="10" defaultColWidth="10.85546875" defaultRowHeight="12.75"/>
  <cols>
    <col min="1" max="1" width="10.85546875" style="7"/>
    <col min="2" max="2" width="6.42578125" style="7" customWidth="1"/>
    <col min="3" max="3" width="60.5703125" style="7" customWidth="1"/>
    <col min="4" max="4" width="13.42578125" style="7" customWidth="1"/>
    <col min="5" max="5" width="16" style="7" customWidth="1"/>
    <col min="6" max="6" width="16.140625" style="7" customWidth="1"/>
    <col min="7" max="7" width="20.28515625" style="7" hidden="1" customWidth="1"/>
    <col min="8" max="8" width="0" style="7" hidden="1" customWidth="1"/>
    <col min="9" max="9" width="14.5703125" style="7" hidden="1" customWidth="1"/>
    <col min="10" max="10" width="16.140625" style="7" hidden="1" customWidth="1"/>
    <col min="11" max="11" width="12.140625" style="7" hidden="1" customWidth="1"/>
    <col min="12" max="12" width="0" style="7" hidden="1" customWidth="1"/>
    <col min="13" max="13" width="20.28515625" style="7" hidden="1" customWidth="1"/>
    <col min="14" max="14" width="20.140625" style="7" customWidth="1"/>
    <col min="15" max="15" width="0" style="7" hidden="1" customWidth="1"/>
    <col min="16" max="18" width="12.85546875" style="7" hidden="1" customWidth="1"/>
    <col min="19" max="19" width="0" style="7" hidden="1" customWidth="1"/>
    <col min="20" max="20" width="20.85546875" style="7" customWidth="1"/>
    <col min="21" max="16384" width="10.85546875" style="7"/>
  </cols>
  <sheetData>
    <row r="1" spans="1:86" ht="16.5">
      <c r="B1" s="72" t="s">
        <v>0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86" ht="61.5" customHeight="1">
      <c r="B2" s="73"/>
      <c r="C2" s="73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5" spans="1:86">
      <c r="B5" s="75" t="s">
        <v>1</v>
      </c>
      <c r="C5" s="75"/>
      <c r="D5" s="75"/>
    </row>
    <row r="6" spans="1:86" ht="37.5" customHeight="1">
      <c r="B6" s="71" t="s">
        <v>2</v>
      </c>
      <c r="C6" s="71"/>
      <c r="D6" s="71"/>
      <c r="E6" s="2" t="s">
        <v>3</v>
      </c>
      <c r="F6" s="2" t="s">
        <v>4</v>
      </c>
      <c r="G6" s="2" t="s">
        <v>5</v>
      </c>
      <c r="I6" s="3" t="s">
        <v>6</v>
      </c>
      <c r="J6" s="3" t="s">
        <v>7</v>
      </c>
      <c r="K6" s="3" t="s">
        <v>8</v>
      </c>
      <c r="M6" s="2" t="s">
        <v>9</v>
      </c>
      <c r="N6" s="2" t="s">
        <v>10</v>
      </c>
      <c r="P6" s="3" t="s">
        <v>6</v>
      </c>
      <c r="Q6" s="3" t="s">
        <v>7</v>
      </c>
      <c r="R6" s="3" t="s">
        <v>8</v>
      </c>
      <c r="T6" s="1" t="s">
        <v>11</v>
      </c>
    </row>
    <row r="7" spans="1:86" ht="38.25">
      <c r="B7" s="8" t="s">
        <v>12</v>
      </c>
      <c r="C7" s="8" t="s">
        <v>13</v>
      </c>
      <c r="D7" s="9" t="s">
        <v>14</v>
      </c>
      <c r="E7" s="9" t="s">
        <v>15</v>
      </c>
      <c r="F7" s="9" t="s">
        <v>15</v>
      </c>
      <c r="G7" s="9" t="s">
        <v>15</v>
      </c>
      <c r="I7" s="9" t="s">
        <v>15</v>
      </c>
      <c r="J7" s="9" t="s">
        <v>15</v>
      </c>
      <c r="K7" s="9" t="s">
        <v>15</v>
      </c>
      <c r="M7" s="9" t="s">
        <v>15</v>
      </c>
      <c r="N7" s="9" t="s">
        <v>15</v>
      </c>
      <c r="P7" s="9" t="s">
        <v>15</v>
      </c>
      <c r="Q7" s="9" t="s">
        <v>15</v>
      </c>
      <c r="R7" s="9" t="s">
        <v>15</v>
      </c>
      <c r="T7" s="10" t="s">
        <v>15</v>
      </c>
    </row>
    <row r="8" spans="1:86" ht="16.5">
      <c r="B8" s="76" t="s">
        <v>16</v>
      </c>
      <c r="C8" s="77"/>
      <c r="D8" s="78"/>
      <c r="E8" s="17"/>
      <c r="F8" s="17"/>
      <c r="G8" s="17"/>
      <c r="H8" s="18"/>
      <c r="I8" s="18"/>
      <c r="J8" s="18"/>
      <c r="K8" s="18"/>
      <c r="L8" s="18"/>
      <c r="M8" s="17"/>
      <c r="N8" s="17"/>
      <c r="O8" s="18"/>
      <c r="P8" s="18"/>
      <c r="Q8" s="18"/>
      <c r="R8" s="18"/>
      <c r="S8" s="18"/>
      <c r="T8" s="17"/>
    </row>
    <row r="9" spans="1:86" ht="33">
      <c r="B9" s="12">
        <v>1</v>
      </c>
      <c r="C9" s="13" t="s">
        <v>17</v>
      </c>
      <c r="D9" s="12">
        <v>1</v>
      </c>
      <c r="E9" s="11">
        <v>149200</v>
      </c>
      <c r="F9" s="11">
        <v>240000</v>
      </c>
      <c r="G9" s="11"/>
      <c r="I9" s="4">
        <f>+MIN(E9:G9)</f>
        <v>149200</v>
      </c>
      <c r="J9" s="4">
        <f>+ROUND(AVERAGE(E9:G9),0)</f>
        <v>194600</v>
      </c>
      <c r="K9" s="4">
        <f>+ROUND(AVERAGE(I9:J9),0)</f>
        <v>171900</v>
      </c>
      <c r="M9" s="11">
        <f>+K9</f>
        <v>171900</v>
      </c>
      <c r="N9" s="11">
        <v>209966.02651532023</v>
      </c>
      <c r="P9" s="4">
        <f>+MIN(M9:N9)</f>
        <v>171900</v>
      </c>
      <c r="Q9" s="4">
        <f>+ROUND(AVERAGE(M9:N9),0)</f>
        <v>190933</v>
      </c>
      <c r="R9" s="4">
        <f>+ROUND(AVERAGE(P9:Q9),0)</f>
        <v>181417</v>
      </c>
      <c r="T9" s="11">
        <f>+Q9</f>
        <v>190933</v>
      </c>
    </row>
    <row r="10" spans="1:86" ht="33">
      <c r="B10" s="12">
        <v>2</v>
      </c>
      <c r="C10" s="13" t="s">
        <v>18</v>
      </c>
      <c r="D10" s="12">
        <v>1</v>
      </c>
      <c r="E10" s="11">
        <v>240000</v>
      </c>
      <c r="F10" s="11">
        <v>450000</v>
      </c>
      <c r="G10" s="11"/>
      <c r="I10" s="4">
        <f t="shared" ref="I10:I15" si="0">+MIN(E10:G10)</f>
        <v>240000</v>
      </c>
      <c r="J10" s="4">
        <f t="shared" ref="J10:J15" si="1">+ROUND(AVERAGE(E10:G10),0)</f>
        <v>345000</v>
      </c>
      <c r="K10" s="4">
        <f t="shared" ref="K10:K15" si="2">+ROUND(AVERAGE(I10:J10),0)</f>
        <v>292500</v>
      </c>
      <c r="M10" s="11">
        <f t="shared" ref="M10:M28" si="3">+K10</f>
        <v>292500</v>
      </c>
      <c r="N10" s="11">
        <v>227899.53376756387</v>
      </c>
      <c r="P10" s="4">
        <f>+MIN(M10:N10)</f>
        <v>227899.53376756387</v>
      </c>
      <c r="Q10" s="4">
        <f>+ROUND(AVERAGE(M10:N10),0)</f>
        <v>260200</v>
      </c>
      <c r="R10" s="4">
        <f>+ROUND(AVERAGE(P10:Q10),0)</f>
        <v>244050</v>
      </c>
      <c r="T10" s="11">
        <f t="shared" ref="T10:T28" si="4">+Q10</f>
        <v>260200</v>
      </c>
    </row>
    <row r="11" spans="1:86" ht="33">
      <c r="B11" s="12">
        <v>3</v>
      </c>
      <c r="C11" s="13" t="s">
        <v>19</v>
      </c>
      <c r="D11" s="12">
        <v>1</v>
      </c>
      <c r="E11" s="11">
        <v>492900</v>
      </c>
      <c r="F11" s="11">
        <v>450000</v>
      </c>
      <c r="G11" s="11"/>
      <c r="I11" s="4">
        <f t="shared" si="0"/>
        <v>450000</v>
      </c>
      <c r="J11" s="4">
        <f t="shared" si="1"/>
        <v>471450</v>
      </c>
      <c r="K11" s="4">
        <f t="shared" si="2"/>
        <v>460725</v>
      </c>
      <c r="M11" s="11">
        <f t="shared" si="3"/>
        <v>460725</v>
      </c>
      <c r="N11" s="11">
        <v>256566.96506859577</v>
      </c>
      <c r="P11" s="4">
        <f>+MIN(M11:N11)</f>
        <v>256566.96506859577</v>
      </c>
      <c r="Q11" s="4">
        <f>+ROUND(AVERAGE(M11:N11),0)</f>
        <v>358646</v>
      </c>
      <c r="R11" s="4">
        <f>+ROUND(AVERAGE(P11:Q11),0)</f>
        <v>307606</v>
      </c>
      <c r="T11" s="11">
        <f t="shared" si="4"/>
        <v>358646</v>
      </c>
    </row>
    <row r="12" spans="1:86" s="14" customFormat="1" ht="16.5">
      <c r="A12" s="7"/>
      <c r="B12" s="76" t="s">
        <v>20</v>
      </c>
      <c r="C12" s="77"/>
      <c r="D12" s="78"/>
      <c r="E12" s="17"/>
      <c r="F12" s="17"/>
      <c r="G12" s="17"/>
      <c r="H12" s="18"/>
      <c r="I12" s="19"/>
      <c r="J12" s="19"/>
      <c r="K12" s="19"/>
      <c r="L12" s="18"/>
      <c r="M12" s="17">
        <f t="shared" si="3"/>
        <v>0</v>
      </c>
      <c r="N12" s="17"/>
      <c r="O12" s="18"/>
      <c r="P12" s="19"/>
      <c r="Q12" s="19"/>
      <c r="R12" s="19"/>
      <c r="S12" s="18"/>
      <c r="T12" s="17">
        <f t="shared" si="4"/>
        <v>0</v>
      </c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</row>
    <row r="13" spans="1:86" s="14" customFormat="1" ht="33">
      <c r="A13" s="7"/>
      <c r="B13" s="12">
        <v>1</v>
      </c>
      <c r="C13" s="13" t="s">
        <v>17</v>
      </c>
      <c r="D13" s="12">
        <v>1</v>
      </c>
      <c r="E13" s="11">
        <v>164100</v>
      </c>
      <c r="F13" s="11">
        <v>320000</v>
      </c>
      <c r="G13" s="11"/>
      <c r="H13" s="7"/>
      <c r="I13" s="4">
        <f t="shared" si="0"/>
        <v>164100</v>
      </c>
      <c r="J13" s="4">
        <f t="shared" si="1"/>
        <v>242050</v>
      </c>
      <c r="K13" s="4">
        <f t="shared" si="2"/>
        <v>203075</v>
      </c>
      <c r="L13" s="7"/>
      <c r="M13" s="11">
        <f t="shared" si="3"/>
        <v>203075</v>
      </c>
      <c r="N13" s="11">
        <v>216772.90518040542</v>
      </c>
      <c r="O13" s="7"/>
      <c r="P13" s="4">
        <f t="shared" ref="P13:P15" si="5">+MIN(M13:N13)</f>
        <v>203075</v>
      </c>
      <c r="Q13" s="4">
        <f t="shared" ref="Q13:Q15" si="6">+ROUND(AVERAGE(M13:N13),0)</f>
        <v>209924</v>
      </c>
      <c r="R13" s="4">
        <f t="shared" ref="R13:R15" si="7">+ROUND(AVERAGE(P13:Q13),0)</f>
        <v>206500</v>
      </c>
      <c r="S13" s="7"/>
      <c r="T13" s="11">
        <f t="shared" si="4"/>
        <v>209924</v>
      </c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</row>
    <row r="14" spans="1:86" ht="33">
      <c r="B14" s="12">
        <v>2</v>
      </c>
      <c r="C14" s="13" t="s">
        <v>18</v>
      </c>
      <c r="D14" s="12">
        <v>1</v>
      </c>
      <c r="E14" s="11">
        <v>264000</v>
      </c>
      <c r="F14" s="11">
        <v>620000</v>
      </c>
      <c r="G14" s="11"/>
      <c r="I14" s="4">
        <f t="shared" si="0"/>
        <v>264000</v>
      </c>
      <c r="J14" s="4">
        <f t="shared" si="1"/>
        <v>442000</v>
      </c>
      <c r="K14" s="4">
        <f t="shared" si="2"/>
        <v>353000</v>
      </c>
      <c r="M14" s="11">
        <f t="shared" si="3"/>
        <v>353000</v>
      </c>
      <c r="N14" s="11">
        <v>0</v>
      </c>
      <c r="P14" s="4">
        <v>442000</v>
      </c>
      <c r="Q14" s="4">
        <f>+ROUND(AVERAGE(M14:N14),0)</f>
        <v>176500</v>
      </c>
      <c r="R14" s="4">
        <f t="shared" si="7"/>
        <v>309250</v>
      </c>
      <c r="T14" s="11">
        <f t="shared" si="4"/>
        <v>176500</v>
      </c>
    </row>
    <row r="15" spans="1:86" s="15" customFormat="1" ht="33">
      <c r="B15" s="12">
        <v>3</v>
      </c>
      <c r="C15" s="13" t="s">
        <v>19</v>
      </c>
      <c r="D15" s="12">
        <v>1</v>
      </c>
      <c r="E15" s="11">
        <v>542200</v>
      </c>
      <c r="F15" s="11">
        <v>620000</v>
      </c>
      <c r="G15" s="11"/>
      <c r="I15" s="4">
        <f t="shared" si="0"/>
        <v>542200</v>
      </c>
      <c r="J15" s="4">
        <f t="shared" si="1"/>
        <v>581100</v>
      </c>
      <c r="K15" s="4">
        <f t="shared" si="2"/>
        <v>561650</v>
      </c>
      <c r="M15" s="11">
        <f t="shared" si="3"/>
        <v>561650</v>
      </c>
      <c r="N15" s="11">
        <v>275154.97988478997</v>
      </c>
      <c r="P15" s="4">
        <f t="shared" si="5"/>
        <v>275154.97988478997</v>
      </c>
      <c r="Q15" s="4">
        <f t="shared" si="6"/>
        <v>418402</v>
      </c>
      <c r="R15" s="4">
        <f t="shared" si="7"/>
        <v>346778</v>
      </c>
      <c r="T15" s="11">
        <f t="shared" si="4"/>
        <v>418402</v>
      </c>
    </row>
    <row r="16" spans="1:86" s="14" customFormat="1" ht="16.5">
      <c r="A16" s="7"/>
      <c r="B16" s="76" t="s">
        <v>21</v>
      </c>
      <c r="C16" s="77"/>
      <c r="D16" s="78"/>
      <c r="E16" s="17"/>
      <c r="F16" s="17"/>
      <c r="G16" s="17"/>
      <c r="H16" s="18"/>
      <c r="I16" s="19"/>
      <c r="J16" s="19"/>
      <c r="K16" s="19"/>
      <c r="L16" s="18"/>
      <c r="M16" s="17">
        <f t="shared" si="3"/>
        <v>0</v>
      </c>
      <c r="N16" s="17"/>
      <c r="O16" s="18"/>
      <c r="P16" s="19"/>
      <c r="Q16" s="19"/>
      <c r="R16" s="19"/>
      <c r="S16" s="18"/>
      <c r="T16" s="17">
        <f t="shared" si="4"/>
        <v>0</v>
      </c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</row>
    <row r="17" spans="1:86" ht="33">
      <c r="B17" s="12">
        <v>1</v>
      </c>
      <c r="C17" s="13" t="s">
        <v>17</v>
      </c>
      <c r="D17" s="12">
        <v>1</v>
      </c>
      <c r="E17" s="11">
        <v>182000</v>
      </c>
      <c r="F17" s="11">
        <v>320000</v>
      </c>
      <c r="G17" s="11"/>
      <c r="I17" s="4">
        <f>+MIN(E17:G17)</f>
        <v>182000</v>
      </c>
      <c r="J17" s="4">
        <f>+ROUND(AVERAGE(E17:G17),0)</f>
        <v>251000</v>
      </c>
      <c r="K17" s="4">
        <f>+ROUND(AVERAGE(I17:J17),0)</f>
        <v>216500</v>
      </c>
      <c r="M17" s="11">
        <f t="shared" si="3"/>
        <v>216500</v>
      </c>
      <c r="N17" s="11">
        <v>234706.41243264906</v>
      </c>
      <c r="P17" s="4">
        <f t="shared" ref="P17:P18" si="8">+MIN(M17:N17)</f>
        <v>216500</v>
      </c>
      <c r="Q17" s="4">
        <f t="shared" ref="Q17:Q18" si="9">+ROUND(AVERAGE(M17:N17),0)</f>
        <v>225603</v>
      </c>
      <c r="R17" s="4">
        <f t="shared" ref="R17:R18" si="10">+ROUND(AVERAGE(P17:Q17),0)</f>
        <v>221052</v>
      </c>
      <c r="T17" s="11">
        <f t="shared" si="4"/>
        <v>225603</v>
      </c>
    </row>
    <row r="18" spans="1:86" ht="33">
      <c r="B18" s="12">
        <v>2</v>
      </c>
      <c r="C18" s="13" t="s">
        <v>18</v>
      </c>
      <c r="D18" s="12">
        <v>1</v>
      </c>
      <c r="E18" s="11">
        <v>292800</v>
      </c>
      <c r="F18" s="11">
        <v>620000</v>
      </c>
      <c r="G18" s="11"/>
      <c r="I18" s="4">
        <f>+MIN(E18:G18)</f>
        <v>292800</v>
      </c>
      <c r="J18" s="4">
        <f>+ROUND(AVERAGE(E18:G18),0)</f>
        <v>456400</v>
      </c>
      <c r="K18" s="4">
        <f>+ROUND(AVERAGE(I18:J18),0)</f>
        <v>374600</v>
      </c>
      <c r="M18" s="11">
        <f t="shared" si="3"/>
        <v>374600</v>
      </c>
      <c r="N18" s="11">
        <v>283925.38124172657</v>
      </c>
      <c r="P18" s="4">
        <f t="shared" si="8"/>
        <v>283925.38124172657</v>
      </c>
      <c r="Q18" s="4">
        <f t="shared" si="9"/>
        <v>329263</v>
      </c>
      <c r="R18" s="4">
        <f t="shared" si="10"/>
        <v>306594</v>
      </c>
      <c r="T18" s="11">
        <f t="shared" si="4"/>
        <v>329263</v>
      </c>
    </row>
    <row r="19" spans="1:86" s="14" customFormat="1" ht="16.5">
      <c r="A19" s="7"/>
      <c r="B19" s="76" t="s">
        <v>22</v>
      </c>
      <c r="C19" s="77"/>
      <c r="D19" s="78"/>
      <c r="E19" s="17"/>
      <c r="F19" s="17"/>
      <c r="G19" s="17"/>
      <c r="H19" s="18"/>
      <c r="I19" s="19"/>
      <c r="J19" s="19"/>
      <c r="K19" s="19"/>
      <c r="L19" s="18"/>
      <c r="M19" s="17">
        <f t="shared" si="3"/>
        <v>0</v>
      </c>
      <c r="N19" s="17"/>
      <c r="O19" s="18"/>
      <c r="P19" s="19"/>
      <c r="Q19" s="19"/>
      <c r="R19" s="19"/>
      <c r="S19" s="18"/>
      <c r="T19" s="17">
        <f t="shared" si="4"/>
        <v>0</v>
      </c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</row>
    <row r="20" spans="1:86" ht="33">
      <c r="B20" s="12">
        <v>1</v>
      </c>
      <c r="C20" s="13" t="s">
        <v>17</v>
      </c>
      <c r="D20" s="12">
        <v>1</v>
      </c>
      <c r="E20" s="11">
        <v>201400</v>
      </c>
      <c r="F20" s="11">
        <v>320000</v>
      </c>
      <c r="G20" s="11"/>
      <c r="I20" s="4">
        <f>+MIN(E20:G20)</f>
        <v>201400</v>
      </c>
      <c r="J20" s="4">
        <f>+ROUND(AVERAGE(E20:G20),0)</f>
        <v>260700</v>
      </c>
      <c r="K20" s="4">
        <f>+ROUND(AVERAGE(I20:J20),0)</f>
        <v>231050</v>
      </c>
      <c r="M20" s="11">
        <f t="shared" si="3"/>
        <v>231050</v>
      </c>
      <c r="N20" s="11">
        <v>243215.01076400556</v>
      </c>
      <c r="P20" s="4">
        <f t="shared" ref="P20" si="11">+MIN(M20:N20)</f>
        <v>231050</v>
      </c>
      <c r="Q20" s="4">
        <f t="shared" ref="Q20" si="12">+ROUND(AVERAGE(M20:N20),0)</f>
        <v>237133</v>
      </c>
      <c r="R20" s="4">
        <f t="shared" ref="R20" si="13">+ROUND(AVERAGE(P20:Q20),0)</f>
        <v>234092</v>
      </c>
      <c r="T20" s="11">
        <f t="shared" si="4"/>
        <v>237133</v>
      </c>
    </row>
    <row r="21" spans="1:86" s="14" customFormat="1" ht="16.5">
      <c r="A21" s="7"/>
      <c r="B21" s="76" t="s">
        <v>23</v>
      </c>
      <c r="C21" s="77"/>
      <c r="D21" s="78"/>
      <c r="E21" s="17"/>
      <c r="F21" s="17"/>
      <c r="G21" s="17"/>
      <c r="H21" s="18"/>
      <c r="I21" s="19"/>
      <c r="J21" s="19"/>
      <c r="K21" s="19"/>
      <c r="L21" s="18"/>
      <c r="M21" s="17">
        <f t="shared" si="3"/>
        <v>0</v>
      </c>
      <c r="N21" s="17"/>
      <c r="O21" s="18"/>
      <c r="P21" s="19"/>
      <c r="Q21" s="19"/>
      <c r="R21" s="19"/>
      <c r="S21" s="18"/>
      <c r="T21" s="17">
        <f t="shared" si="4"/>
        <v>0</v>
      </c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</row>
    <row r="22" spans="1:86" ht="33">
      <c r="B22" s="12">
        <v>1</v>
      </c>
      <c r="C22" s="13" t="s">
        <v>17</v>
      </c>
      <c r="D22" s="12">
        <v>1</v>
      </c>
      <c r="E22" s="11">
        <v>216300</v>
      </c>
      <c r="F22" s="11">
        <v>320000</v>
      </c>
      <c r="G22" s="11"/>
      <c r="I22" s="4">
        <f>+MIN(E22:G22)</f>
        <v>216300</v>
      </c>
      <c r="J22" s="4">
        <f>+ROUND(AVERAGE(E22:G22),0)</f>
        <v>268150</v>
      </c>
      <c r="K22" s="4">
        <f>+ROUND(AVERAGE(I22:J22),0)</f>
        <v>242225</v>
      </c>
      <c r="M22" s="11">
        <f t="shared" si="3"/>
        <v>242225</v>
      </c>
      <c r="N22" s="11">
        <v>283270.87367777614</v>
      </c>
      <c r="P22" s="4">
        <f t="shared" ref="P22:P28" si="14">+MIN(M22:N22)</f>
        <v>242225</v>
      </c>
      <c r="Q22" s="4">
        <f t="shared" ref="Q22:Q28" si="15">+ROUND(AVERAGE(M22:N22),0)</f>
        <v>262748</v>
      </c>
      <c r="R22" s="4">
        <f>+ROUND(AVERAGE(P22:Q22),0)</f>
        <v>252487</v>
      </c>
      <c r="T22" s="11">
        <f t="shared" si="4"/>
        <v>262748</v>
      </c>
    </row>
    <row r="23" spans="1:86" s="14" customFormat="1" ht="16.5">
      <c r="A23" s="7"/>
      <c r="B23" s="76" t="s">
        <v>24</v>
      </c>
      <c r="C23" s="77"/>
      <c r="D23" s="78"/>
      <c r="E23" s="17"/>
      <c r="F23" s="17"/>
      <c r="G23" s="17"/>
      <c r="H23" s="18"/>
      <c r="I23" s="19"/>
      <c r="J23" s="19"/>
      <c r="K23" s="19"/>
      <c r="L23" s="18"/>
      <c r="M23" s="17">
        <f t="shared" si="3"/>
        <v>0</v>
      </c>
      <c r="N23" s="17"/>
      <c r="O23" s="18"/>
      <c r="P23" s="19"/>
      <c r="Q23" s="19"/>
      <c r="R23" s="19"/>
      <c r="S23" s="18"/>
      <c r="T23" s="17">
        <f t="shared" si="4"/>
        <v>0</v>
      </c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</row>
    <row r="24" spans="1:86" ht="33">
      <c r="B24" s="12">
        <v>1</v>
      </c>
      <c r="C24" s="13" t="s">
        <v>17</v>
      </c>
      <c r="D24" s="12">
        <v>1</v>
      </c>
      <c r="E24" s="11">
        <v>216300</v>
      </c>
      <c r="F24" s="11">
        <v>320000</v>
      </c>
      <c r="G24" s="11"/>
      <c r="I24" s="4">
        <f>+MIN(E24:G24)</f>
        <v>216300</v>
      </c>
      <c r="J24" s="4">
        <f>+ROUND(AVERAGE(E24:G24),0)</f>
        <v>268150</v>
      </c>
      <c r="K24" s="4">
        <f>+ROUND(AVERAGE(I24:J24),0)</f>
        <v>242225</v>
      </c>
      <c r="M24" s="11">
        <f t="shared" si="3"/>
        <v>242225</v>
      </c>
      <c r="N24" s="11">
        <v>249105.5788395601</v>
      </c>
      <c r="P24" s="4">
        <f t="shared" si="14"/>
        <v>242225</v>
      </c>
      <c r="Q24" s="4">
        <f t="shared" si="15"/>
        <v>245665</v>
      </c>
      <c r="R24" s="4">
        <f>+ROUND(AVERAGE(P24:Q24),0)</f>
        <v>243945</v>
      </c>
      <c r="T24" s="11">
        <f t="shared" si="4"/>
        <v>245665</v>
      </c>
    </row>
    <row r="25" spans="1:86" s="14" customFormat="1" ht="16.5">
      <c r="A25" s="7"/>
      <c r="B25" s="76" t="s">
        <v>25</v>
      </c>
      <c r="C25" s="77"/>
      <c r="D25" s="78"/>
      <c r="E25" s="17"/>
      <c r="F25" s="17"/>
      <c r="G25" s="17"/>
      <c r="H25" s="18"/>
      <c r="I25" s="19"/>
      <c r="J25" s="19"/>
      <c r="K25" s="19"/>
      <c r="L25" s="18"/>
      <c r="M25" s="17">
        <f t="shared" si="3"/>
        <v>0</v>
      </c>
      <c r="N25" s="17"/>
      <c r="O25" s="18"/>
      <c r="P25" s="19"/>
      <c r="Q25" s="19"/>
      <c r="R25" s="19"/>
      <c r="S25" s="18"/>
      <c r="T25" s="17">
        <f t="shared" si="4"/>
        <v>0</v>
      </c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</row>
    <row r="26" spans="1:86" ht="33">
      <c r="B26" s="12">
        <v>1</v>
      </c>
      <c r="C26" s="13" t="s">
        <v>17</v>
      </c>
      <c r="D26" s="12">
        <v>1</v>
      </c>
      <c r="E26" s="11">
        <v>253600</v>
      </c>
      <c r="F26" s="11">
        <v>320000</v>
      </c>
      <c r="G26" s="11"/>
      <c r="I26" s="4">
        <f>+MIN(E26:G26)</f>
        <v>253600</v>
      </c>
      <c r="J26" s="4">
        <f>+ROUND(AVERAGE(E26:G26),0)</f>
        <v>286800</v>
      </c>
      <c r="K26" s="4">
        <f>+ROUND(AVERAGE(I26:J26),0)</f>
        <v>270200</v>
      </c>
      <c r="M26" s="11">
        <f t="shared" si="3"/>
        <v>270200</v>
      </c>
      <c r="N26" s="11">
        <v>255127.04842790467</v>
      </c>
      <c r="P26" s="4">
        <f t="shared" si="14"/>
        <v>255127.04842790467</v>
      </c>
      <c r="Q26" s="4">
        <f t="shared" si="15"/>
        <v>262664</v>
      </c>
      <c r="R26" s="4">
        <f>+ROUND(AVERAGE(P26:Q26),0)</f>
        <v>258896</v>
      </c>
      <c r="T26" s="11">
        <f t="shared" si="4"/>
        <v>262664</v>
      </c>
    </row>
    <row r="27" spans="1:86" s="14" customFormat="1" ht="16.5">
      <c r="A27" s="7"/>
      <c r="B27" s="76" t="s">
        <v>26</v>
      </c>
      <c r="C27" s="77"/>
      <c r="D27" s="78"/>
      <c r="E27" s="17"/>
      <c r="F27" s="17"/>
      <c r="G27" s="17"/>
      <c r="H27" s="18"/>
      <c r="I27" s="19"/>
      <c r="J27" s="19"/>
      <c r="K27" s="19"/>
      <c r="L27" s="18"/>
      <c r="M27" s="17">
        <f t="shared" si="3"/>
        <v>0</v>
      </c>
      <c r="N27" s="17"/>
      <c r="O27" s="18"/>
      <c r="P27" s="19"/>
      <c r="Q27" s="19"/>
      <c r="R27" s="19"/>
      <c r="S27" s="18"/>
      <c r="T27" s="17">
        <f t="shared" si="4"/>
        <v>0</v>
      </c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</row>
    <row r="28" spans="1:86" ht="33">
      <c r="B28" s="12">
        <v>1</v>
      </c>
      <c r="C28" s="13" t="s">
        <v>17</v>
      </c>
      <c r="D28" s="12">
        <v>1</v>
      </c>
      <c r="E28" s="11">
        <v>246100</v>
      </c>
      <c r="F28" s="11">
        <v>320000</v>
      </c>
      <c r="G28" s="11"/>
      <c r="I28" s="4">
        <f>+MIN(E28:G28)</f>
        <v>246100</v>
      </c>
      <c r="J28" s="4">
        <f>+ROUND(AVERAGE(E28:G28),0)</f>
        <v>283050</v>
      </c>
      <c r="K28" s="4">
        <f>+ROUND(AVERAGE(I28:J28),0)</f>
        <v>264575</v>
      </c>
      <c r="M28" s="11">
        <f t="shared" si="3"/>
        <v>264575</v>
      </c>
      <c r="N28" s="11">
        <v>279736.53283244348</v>
      </c>
      <c r="P28" s="4">
        <f t="shared" si="14"/>
        <v>264575</v>
      </c>
      <c r="Q28" s="4">
        <f t="shared" si="15"/>
        <v>272156</v>
      </c>
      <c r="R28" s="4">
        <f>+ROUND(AVERAGE(P28:Q28),0)</f>
        <v>268366</v>
      </c>
      <c r="T28" s="11">
        <f t="shared" si="4"/>
        <v>272156</v>
      </c>
    </row>
    <row r="29" spans="1:86" ht="15.75">
      <c r="B29" s="79" t="s">
        <v>27</v>
      </c>
      <c r="C29" s="80"/>
      <c r="D29" s="81"/>
      <c r="E29" s="11">
        <f>SUM(E9:E28)</f>
        <v>3460900</v>
      </c>
      <c r="F29" s="11">
        <f>SUM(F9:F28)</f>
        <v>5240000</v>
      </c>
      <c r="G29" s="11">
        <f>SUM(G9:G28)</f>
        <v>0</v>
      </c>
      <c r="M29" s="11">
        <f>SUM(M9:M28)</f>
        <v>3884225</v>
      </c>
      <c r="N29" s="11">
        <f>SUM(N9:N28)</f>
        <v>3015447.2486327412</v>
      </c>
      <c r="T29" s="20">
        <f>SUM(T9:T28)</f>
        <v>3449837</v>
      </c>
    </row>
    <row r="31" spans="1:86" ht="54" customHeight="1">
      <c r="B31" s="16" t="s">
        <v>28</v>
      </c>
      <c r="C31" s="82" t="s">
        <v>29</v>
      </c>
      <c r="D31" s="82"/>
    </row>
  </sheetData>
  <sheetProtection algorithmName="SHA-512" hashValue="IGpLN4RItyel18jk5rf7B+A/RuF4j7Q2LPqU/mLxfwf0uJKzvd0YFpdenSNPux8ROGJXaY9wsD237iz+rMOHHQ==" saltValue="j8oJPbEN//CVbQ7YIwCU/A==" spinCount="100000" sheet="1" formatCells="0" formatColumns="0" formatRows="0" insertColumns="0" insertRows="0" insertHyperlinks="0" deleteColumns="0" deleteRows="0" sort="0" autoFilter="0" pivotTables="0"/>
  <mergeCells count="15">
    <mergeCell ref="B23:D23"/>
    <mergeCell ref="B25:D25"/>
    <mergeCell ref="B27:D27"/>
    <mergeCell ref="B29:D29"/>
    <mergeCell ref="C31:D31"/>
    <mergeCell ref="B8:D8"/>
    <mergeCell ref="B12:D12"/>
    <mergeCell ref="B16:D16"/>
    <mergeCell ref="B19:D19"/>
    <mergeCell ref="B21:D21"/>
    <mergeCell ref="B1:N1"/>
    <mergeCell ref="B2:C2"/>
    <mergeCell ref="D2:N2"/>
    <mergeCell ref="B5:D5"/>
    <mergeCell ref="B6:D6"/>
  </mergeCells>
  <pageMargins left="0.7" right="0.7" top="0.75" bottom="0.75" header="0.3" footer="0.3"/>
  <pageSetup scale="87" orientation="portrait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X36"/>
  <sheetViews>
    <sheetView topLeftCell="B1" zoomScale="90" zoomScaleNormal="90" workbookViewId="0">
      <selection activeCell="D11" sqref="D11"/>
    </sheetView>
  </sheetViews>
  <sheetFormatPr baseColWidth="10" defaultColWidth="11.42578125" defaultRowHeight="12.75"/>
  <cols>
    <col min="1" max="1" width="11.42578125" style="23"/>
    <col min="2" max="2" width="6.28515625" style="23" customWidth="1"/>
    <col min="3" max="3" width="65" style="23" customWidth="1"/>
    <col min="4" max="5" width="16.7109375" style="23" customWidth="1"/>
    <col min="6" max="7" width="16.7109375" style="23" hidden="1" customWidth="1"/>
    <col min="8" max="8" width="18" style="23" customWidth="1"/>
    <col min="9" max="9" width="16.7109375" style="23" customWidth="1"/>
    <col min="10" max="11" width="17.42578125" style="23" customWidth="1"/>
    <col min="12" max="13" width="17.42578125" style="23" hidden="1" customWidth="1"/>
    <col min="14" max="15" width="17.42578125" style="23" customWidth="1"/>
    <col min="16" max="17" width="15" style="23" customWidth="1"/>
    <col min="18" max="19" width="15" style="23" hidden="1" customWidth="1"/>
    <col min="20" max="21" width="15" style="23" customWidth="1"/>
    <col min="22" max="23" width="17.42578125" style="23" customWidth="1"/>
    <col min="24" max="25" width="17.42578125" style="23" hidden="1" customWidth="1"/>
    <col min="26" max="27" width="17.42578125" style="23" customWidth="1"/>
    <col min="28" max="29" width="18" style="23" customWidth="1"/>
    <col min="30" max="31" width="18" style="23" hidden="1" customWidth="1"/>
    <col min="32" max="33" width="18" style="23" customWidth="1"/>
    <col min="34" max="35" width="16" style="23" customWidth="1"/>
    <col min="36" max="37" width="16" style="23" hidden="1" customWidth="1"/>
    <col min="38" max="41" width="16" style="23" customWidth="1"/>
    <col min="42" max="43" width="16" style="23" hidden="1" customWidth="1"/>
    <col min="44" max="45" width="16" style="23" customWidth="1"/>
    <col min="46" max="46" width="15.42578125" style="23" customWidth="1"/>
    <col min="47" max="47" width="19.85546875" style="23" customWidth="1"/>
    <col min="48" max="48" width="18" style="23" hidden="1" customWidth="1"/>
    <col min="49" max="49" width="19.42578125" style="23" hidden="1" customWidth="1"/>
    <col min="50" max="51" width="19.42578125" style="23" customWidth="1"/>
    <col min="52" max="16384" width="11.42578125" style="23"/>
  </cols>
  <sheetData>
    <row r="2" spans="2:76" s="7" customFormat="1" ht="27.75" customHeight="1">
      <c r="B2" s="69" t="s">
        <v>30</v>
      </c>
      <c r="C2" s="69"/>
      <c r="D2" s="50"/>
      <c r="E2" s="50"/>
      <c r="F2" s="50"/>
      <c r="G2" s="50"/>
      <c r="H2" s="50"/>
      <c r="I2" s="50"/>
    </row>
    <row r="3" spans="2:76" s="7" customFormat="1" ht="48.75" customHeight="1">
      <c r="B3" s="70" t="s">
        <v>31</v>
      </c>
      <c r="C3" s="71"/>
      <c r="D3" s="2" t="s">
        <v>3</v>
      </c>
      <c r="E3" s="2" t="s">
        <v>4</v>
      </c>
      <c r="F3" s="2" t="s">
        <v>5</v>
      </c>
      <c r="G3" s="5" t="s">
        <v>9</v>
      </c>
      <c r="H3" s="5" t="s">
        <v>10</v>
      </c>
      <c r="I3" s="6" t="s">
        <v>11</v>
      </c>
      <c r="J3" s="2" t="s">
        <v>3</v>
      </c>
      <c r="K3" s="2" t="s">
        <v>4</v>
      </c>
      <c r="L3" s="2" t="s">
        <v>5</v>
      </c>
      <c r="M3" s="5" t="s">
        <v>9</v>
      </c>
      <c r="N3" s="5" t="s">
        <v>10</v>
      </c>
      <c r="O3" s="6" t="s">
        <v>11</v>
      </c>
      <c r="P3" s="2" t="s">
        <v>3</v>
      </c>
      <c r="Q3" s="2" t="s">
        <v>4</v>
      </c>
      <c r="R3" s="2" t="s">
        <v>5</v>
      </c>
      <c r="S3" s="5" t="s">
        <v>9</v>
      </c>
      <c r="T3" s="5" t="s">
        <v>10</v>
      </c>
      <c r="U3" s="6" t="s">
        <v>11</v>
      </c>
      <c r="V3" s="2" t="s">
        <v>3</v>
      </c>
      <c r="W3" s="2" t="s">
        <v>4</v>
      </c>
      <c r="X3" s="2" t="s">
        <v>5</v>
      </c>
      <c r="Y3" s="5" t="s">
        <v>9</v>
      </c>
      <c r="Z3" s="5" t="s">
        <v>10</v>
      </c>
      <c r="AA3" s="6" t="s">
        <v>11</v>
      </c>
      <c r="AB3" s="2" t="s">
        <v>3</v>
      </c>
      <c r="AC3" s="2" t="s">
        <v>4</v>
      </c>
      <c r="AD3" s="2" t="s">
        <v>5</v>
      </c>
      <c r="AE3" s="5" t="s">
        <v>9</v>
      </c>
      <c r="AF3" s="5" t="s">
        <v>10</v>
      </c>
      <c r="AG3" s="6" t="s">
        <v>11</v>
      </c>
      <c r="AH3" s="2" t="s">
        <v>3</v>
      </c>
      <c r="AI3" s="2" t="s">
        <v>4</v>
      </c>
      <c r="AJ3" s="2" t="s">
        <v>5</v>
      </c>
      <c r="AK3" s="5" t="s">
        <v>9</v>
      </c>
      <c r="AL3" s="5" t="s">
        <v>10</v>
      </c>
      <c r="AM3" s="6" t="s">
        <v>11</v>
      </c>
      <c r="AN3" s="2" t="s">
        <v>3</v>
      </c>
      <c r="AO3" s="2" t="s">
        <v>4</v>
      </c>
      <c r="AP3" s="2" t="s">
        <v>5</v>
      </c>
      <c r="AQ3" s="5" t="s">
        <v>9</v>
      </c>
      <c r="AR3" s="5" t="s">
        <v>10</v>
      </c>
      <c r="AS3" s="6" t="s">
        <v>11</v>
      </c>
      <c r="AT3" s="2" t="s">
        <v>3</v>
      </c>
      <c r="AU3" s="2" t="s">
        <v>4</v>
      </c>
      <c r="AV3" s="2" t="s">
        <v>5</v>
      </c>
      <c r="AW3" s="5" t="s">
        <v>9</v>
      </c>
      <c r="AX3" s="5" t="s">
        <v>10</v>
      </c>
      <c r="AY3" s="6" t="s">
        <v>11</v>
      </c>
    </row>
    <row r="4" spans="2:76" s="53" customFormat="1" ht="38.25">
      <c r="B4" s="8" t="s">
        <v>12</v>
      </c>
      <c r="C4" s="51" t="s">
        <v>13</v>
      </c>
      <c r="D4" s="52" t="s">
        <v>32</v>
      </c>
      <c r="E4" s="52" t="s">
        <v>32</v>
      </c>
      <c r="F4" s="52" t="s">
        <v>32</v>
      </c>
      <c r="G4" s="52" t="s">
        <v>32</v>
      </c>
      <c r="H4" s="52" t="s">
        <v>32</v>
      </c>
      <c r="I4" s="52" t="s">
        <v>32</v>
      </c>
      <c r="J4" s="9" t="s">
        <v>33</v>
      </c>
      <c r="K4" s="9" t="s">
        <v>33</v>
      </c>
      <c r="L4" s="9" t="s">
        <v>33</v>
      </c>
      <c r="M4" s="9" t="s">
        <v>33</v>
      </c>
      <c r="N4" s="9" t="s">
        <v>33</v>
      </c>
      <c r="O4" s="9" t="s">
        <v>33</v>
      </c>
      <c r="P4" s="9" t="s">
        <v>34</v>
      </c>
      <c r="Q4" s="9" t="s">
        <v>34</v>
      </c>
      <c r="R4" s="9" t="s">
        <v>34</v>
      </c>
      <c r="S4" s="9" t="s">
        <v>34</v>
      </c>
      <c r="T4" s="9" t="s">
        <v>34</v>
      </c>
      <c r="U4" s="9" t="s">
        <v>34</v>
      </c>
      <c r="V4" s="9" t="s">
        <v>35</v>
      </c>
      <c r="W4" s="9" t="s">
        <v>35</v>
      </c>
      <c r="X4" s="9" t="s">
        <v>35</v>
      </c>
      <c r="Y4" s="9" t="s">
        <v>35</v>
      </c>
      <c r="Z4" s="9" t="s">
        <v>35</v>
      </c>
      <c r="AA4" s="9" t="s">
        <v>35</v>
      </c>
      <c r="AB4" s="9" t="s">
        <v>36</v>
      </c>
      <c r="AC4" s="9" t="s">
        <v>36</v>
      </c>
      <c r="AD4" s="9" t="s">
        <v>36</v>
      </c>
      <c r="AE4" s="9" t="s">
        <v>36</v>
      </c>
      <c r="AF4" s="9" t="s">
        <v>36</v>
      </c>
      <c r="AG4" s="9" t="s">
        <v>36</v>
      </c>
      <c r="AH4" s="9" t="s">
        <v>37</v>
      </c>
      <c r="AI4" s="9" t="s">
        <v>37</v>
      </c>
      <c r="AJ4" s="9" t="s">
        <v>37</v>
      </c>
      <c r="AK4" s="9" t="s">
        <v>37</v>
      </c>
      <c r="AL4" s="9" t="s">
        <v>37</v>
      </c>
      <c r="AM4" s="9" t="s">
        <v>37</v>
      </c>
      <c r="AN4" s="9" t="s">
        <v>38</v>
      </c>
      <c r="AO4" s="9" t="s">
        <v>38</v>
      </c>
      <c r="AP4" s="9" t="s">
        <v>38</v>
      </c>
      <c r="AQ4" s="9" t="s">
        <v>38</v>
      </c>
      <c r="AR4" s="9" t="s">
        <v>38</v>
      </c>
      <c r="AS4" s="9" t="s">
        <v>38</v>
      </c>
      <c r="AT4" s="9" t="s">
        <v>39</v>
      </c>
      <c r="AU4" s="9" t="s">
        <v>39</v>
      </c>
      <c r="AV4" s="9" t="s">
        <v>39</v>
      </c>
      <c r="AW4" s="9" t="s">
        <v>39</v>
      </c>
      <c r="AX4" s="9" t="s">
        <v>39</v>
      </c>
      <c r="AY4" s="9" t="s">
        <v>39</v>
      </c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</row>
    <row r="5" spans="2:76" s="57" customFormat="1" ht="21.75" customHeight="1">
      <c r="B5" s="54">
        <v>1</v>
      </c>
      <c r="C5" s="55" t="s">
        <v>40</v>
      </c>
      <c r="D5" s="56">
        <v>110300</v>
      </c>
      <c r="E5" s="56">
        <v>178645</v>
      </c>
      <c r="F5" s="56"/>
      <c r="G5" s="56">
        <f>+ROUND(AVERAGE(AVERAGE(D5:F5),MIN(D5:F5)),0)</f>
        <v>127386</v>
      </c>
      <c r="H5" s="56">
        <v>194258</v>
      </c>
      <c r="I5" s="56">
        <f>+ROUND(AVERAGE(G5:H5),0)</f>
        <v>160822</v>
      </c>
      <c r="J5" s="56">
        <v>121300</v>
      </c>
      <c r="K5" s="56">
        <v>178645</v>
      </c>
      <c r="L5" s="56"/>
      <c r="M5" s="56">
        <f>+ROUND(AVERAGE(AVERAGE(J5:L5),MIN(J5:L5)),0)</f>
        <v>135636</v>
      </c>
      <c r="N5" s="56">
        <v>217296.51123156579</v>
      </c>
      <c r="O5" s="56">
        <f>+ROUND(AVERAGE(M5:N5),0)</f>
        <v>176466</v>
      </c>
      <c r="P5" s="56">
        <v>134500</v>
      </c>
      <c r="Q5" s="56">
        <v>178645</v>
      </c>
      <c r="R5" s="56"/>
      <c r="S5" s="56">
        <f>+ROUND(AVERAGE(AVERAGE(P5:R5),MIN(P5:R5)),0)</f>
        <v>145536</v>
      </c>
      <c r="T5" s="56">
        <v>245309.43496864717</v>
      </c>
      <c r="U5" s="56">
        <f>+ROUND(AVERAGE(S5:T5),0)</f>
        <v>195423</v>
      </c>
      <c r="V5" s="56">
        <v>148800</v>
      </c>
      <c r="W5" s="56">
        <v>178645</v>
      </c>
      <c r="X5" s="56"/>
      <c r="Y5" s="56">
        <f>+ROUND(AVERAGE(AVERAGE(V5:X5),MIN(V5:X5)),0)</f>
        <v>156261</v>
      </c>
      <c r="Z5" s="56">
        <v>254996.14691511457</v>
      </c>
      <c r="AA5" s="56">
        <f>+ROUND(AVERAGE(Y5:Z5),0)</f>
        <v>205629</v>
      </c>
      <c r="AB5" s="56">
        <v>159900</v>
      </c>
      <c r="AC5" s="56">
        <v>178645</v>
      </c>
      <c r="AD5" s="56"/>
      <c r="AE5" s="56">
        <f>+ROUND(AVERAGE(AVERAGE(AB5:AD5),MIN(AB5:AD5)),0)</f>
        <v>164586</v>
      </c>
      <c r="AF5" s="56">
        <v>273715.06324409886</v>
      </c>
      <c r="AG5" s="56">
        <f>+ROUND(AVERAGE(AE5:AF5),0)</f>
        <v>219151</v>
      </c>
      <c r="AH5" s="56">
        <v>187400</v>
      </c>
      <c r="AI5" s="56">
        <v>178645</v>
      </c>
      <c r="AJ5" s="56"/>
      <c r="AK5" s="56">
        <f>+ROUND(AVERAGE(AVERAGE(AH5:AJ5),MIN(AH5:AJ5)),0)</f>
        <v>180834</v>
      </c>
      <c r="AL5" s="56">
        <v>276333.09349990083</v>
      </c>
      <c r="AM5" s="56">
        <f>+ROUND(AVERAGE(AK5:AL5),0)</f>
        <v>228584</v>
      </c>
      <c r="AN5" s="56">
        <v>181900</v>
      </c>
      <c r="AO5" s="56">
        <v>178645</v>
      </c>
      <c r="AP5" s="56"/>
      <c r="AQ5" s="56">
        <f>+ROUND(AVERAGE(AVERAGE(AN5:AP5),MIN(AN5:AP5)),0)</f>
        <v>179459</v>
      </c>
      <c r="AR5" s="56">
        <v>279867.43434523355</v>
      </c>
      <c r="AS5" s="56">
        <f>+ROUND(AVERAGE(AQ5:AR5),0)</f>
        <v>229663</v>
      </c>
      <c r="AT5" s="56">
        <v>159900</v>
      </c>
      <c r="AU5" s="56">
        <v>178645</v>
      </c>
      <c r="AV5" s="56"/>
      <c r="AW5" s="56">
        <f>+ROUND(AVERAGE(AVERAGE(AT5:AV5),MIN(AT5:AV5)),0)</f>
        <v>164586</v>
      </c>
      <c r="AX5" s="56">
        <v>280652.8434219741</v>
      </c>
      <c r="AY5" s="56">
        <f>+ROUND(AVERAGE(AW5:AX5),0)</f>
        <v>222619</v>
      </c>
    </row>
    <row r="6" spans="2:76" s="57" customFormat="1" ht="16.5">
      <c r="B6" s="54">
        <v>2</v>
      </c>
      <c r="C6" s="55" t="s">
        <v>41</v>
      </c>
      <c r="D6" s="56">
        <v>84300</v>
      </c>
      <c r="E6" s="56">
        <v>188399</v>
      </c>
      <c r="F6" s="56"/>
      <c r="G6" s="56">
        <f t="shared" ref="G6:G32" si="0">+ROUND(AVERAGE(AVERAGE(D6:F6),MIN(D6:F6)),0)</f>
        <v>110325</v>
      </c>
      <c r="H6" s="56">
        <v>204729.9660037162</v>
      </c>
      <c r="I6" s="56">
        <f t="shared" ref="I6:I32" si="1">+ROUND(AVERAGE(G6:H6),0)</f>
        <v>157527</v>
      </c>
      <c r="J6" s="56">
        <v>92700</v>
      </c>
      <c r="K6" s="56">
        <v>188399</v>
      </c>
      <c r="L6" s="56"/>
      <c r="M6" s="56">
        <f t="shared" ref="M6:M31" si="2">+ROUND(AVERAGE(AVERAGE(J6:L6),MIN(J6:L6)),0)</f>
        <v>116625</v>
      </c>
      <c r="N6" s="56">
        <v>212976.76130949249</v>
      </c>
      <c r="O6" s="56">
        <f t="shared" ref="O6:O31" si="3">+ROUND(AVERAGE(M6:N6),0)</f>
        <v>164801</v>
      </c>
      <c r="P6" s="56">
        <v>102900</v>
      </c>
      <c r="Q6" s="56">
        <v>188399</v>
      </c>
      <c r="R6" s="56"/>
      <c r="S6" s="56">
        <f t="shared" ref="S6:S7" si="4">+ROUND(AVERAGE(AVERAGE(P6:R6),MIN(P6:R6)),0)</f>
        <v>124275</v>
      </c>
      <c r="T6" s="56">
        <v>239942.4729442531</v>
      </c>
      <c r="U6" s="56">
        <f t="shared" ref="U6:U7" si="5">+ROUND(AVERAGE(S6:T6),0)</f>
        <v>182109</v>
      </c>
      <c r="V6" s="56">
        <v>113800</v>
      </c>
      <c r="W6" s="56">
        <v>188399</v>
      </c>
      <c r="X6" s="56"/>
      <c r="Y6" s="56">
        <f t="shared" ref="Y6:Y7" si="6">+ROUND(AVERAGE(AVERAGE(V6:X6),MIN(V6:X6)),0)</f>
        <v>132450</v>
      </c>
      <c r="Z6" s="56">
        <v>254996.14691511457</v>
      </c>
      <c r="AA6" s="56">
        <f t="shared" ref="AA6:AA7" si="7">+ROUND(AVERAGE(Y6:Z6),0)</f>
        <v>193723</v>
      </c>
      <c r="AB6" s="56">
        <v>122300</v>
      </c>
      <c r="AC6" s="56">
        <v>188399</v>
      </c>
      <c r="AD6" s="56"/>
      <c r="AE6" s="56">
        <f>+ROUND(AVERAGE(AVERAGE(AB6:AD6),MIN(AB6:AD6)),0)</f>
        <v>138825</v>
      </c>
      <c r="AF6" s="56">
        <v>269264.41180923546</v>
      </c>
      <c r="AG6" s="56">
        <f>+ROUND(AVERAGE(AE6:AF6),0)</f>
        <v>204045</v>
      </c>
      <c r="AH6" s="56">
        <v>143300</v>
      </c>
      <c r="AI6" s="56">
        <v>188399</v>
      </c>
      <c r="AJ6" s="56"/>
      <c r="AK6" s="56">
        <f t="shared" ref="AK6:AK7" si="8">+ROUND(AVERAGE(AVERAGE(AH6:AJ6),MIN(AH6:AJ6)),0)</f>
        <v>154575</v>
      </c>
      <c r="AL6" s="56">
        <v>269657.11634760571</v>
      </c>
      <c r="AM6" s="56">
        <f t="shared" ref="AM6:AM7" si="9">+ROUND(AVERAGE(AK6:AL6),0)</f>
        <v>212116</v>
      </c>
      <c r="AN6" s="56">
        <v>139100</v>
      </c>
      <c r="AO6" s="56">
        <v>188399</v>
      </c>
      <c r="AP6" s="56"/>
      <c r="AQ6" s="56">
        <f t="shared" ref="AQ6:AQ31" si="10">+ROUND(AVERAGE(AVERAGE(AN6:AP6),MIN(AN6:AP6)),0)</f>
        <v>151425</v>
      </c>
      <c r="AR6" s="56">
        <v>271358.83601387707</v>
      </c>
      <c r="AS6" s="56">
        <f t="shared" ref="AS6:AS31" si="11">+ROUND(AVERAGE(AQ6:AR6),0)</f>
        <v>211392</v>
      </c>
      <c r="AT6" s="56">
        <v>122300</v>
      </c>
      <c r="AU6" s="56">
        <v>188399</v>
      </c>
      <c r="AV6" s="56"/>
      <c r="AW6" s="56">
        <f>+ROUND(AVERAGE(AVERAGE(AT6:AV6),MIN(AT6:AV6)),0)</f>
        <v>138825</v>
      </c>
      <c r="AX6" s="56">
        <v>272144.24509061762</v>
      </c>
      <c r="AY6" s="56">
        <f>+ROUND(AVERAGE(AW6:AX6),0)</f>
        <v>205485</v>
      </c>
    </row>
    <row r="7" spans="2:76" s="57" customFormat="1" ht="66">
      <c r="B7" s="54">
        <v>3</v>
      </c>
      <c r="C7" s="55" t="s">
        <v>42</v>
      </c>
      <c r="D7" s="56">
        <v>583700</v>
      </c>
      <c r="E7" s="56">
        <v>877500</v>
      </c>
      <c r="F7" s="56"/>
      <c r="G7" s="56">
        <f t="shared" si="0"/>
        <v>657150</v>
      </c>
      <c r="H7" s="56">
        <v>880574.47653900203</v>
      </c>
      <c r="I7" s="56">
        <f t="shared" si="1"/>
        <v>768862</v>
      </c>
      <c r="J7" s="56">
        <v>642100</v>
      </c>
      <c r="K7" s="56">
        <v>877500</v>
      </c>
      <c r="L7" s="56"/>
      <c r="M7" s="56">
        <f t="shared" si="2"/>
        <v>700950</v>
      </c>
      <c r="N7" s="56">
        <v>920761.24096556241</v>
      </c>
      <c r="O7" s="56">
        <f t="shared" si="3"/>
        <v>810856</v>
      </c>
      <c r="P7" s="56">
        <v>712100</v>
      </c>
      <c r="Q7" s="56">
        <v>877500</v>
      </c>
      <c r="R7" s="56"/>
      <c r="S7" s="56">
        <f t="shared" si="4"/>
        <v>753450</v>
      </c>
      <c r="T7" s="56">
        <v>956759.15698284004</v>
      </c>
      <c r="U7" s="56">
        <f t="shared" si="5"/>
        <v>855105</v>
      </c>
      <c r="V7" s="56">
        <v>788000</v>
      </c>
      <c r="W7" s="56">
        <v>877500</v>
      </c>
      <c r="X7" s="56"/>
      <c r="Y7" s="56">
        <f t="shared" si="6"/>
        <v>810375</v>
      </c>
      <c r="Z7" s="56">
        <v>998124.0350245114</v>
      </c>
      <c r="AA7" s="56">
        <f t="shared" si="7"/>
        <v>904250</v>
      </c>
      <c r="AB7" s="56">
        <v>846400</v>
      </c>
      <c r="AC7" s="56">
        <v>877500</v>
      </c>
      <c r="AD7" s="56"/>
      <c r="AE7" s="56">
        <f>+ROUND(AVERAGE(AVERAGE(AB7:AD7),MIN(AB7:AD7)),0)</f>
        <v>854175</v>
      </c>
      <c r="AF7" s="56">
        <v>1000742.0652803136</v>
      </c>
      <c r="AG7" s="56">
        <f>+ROUND(AVERAGE(AE7:AF7),0)</f>
        <v>927459</v>
      </c>
      <c r="AH7" s="56">
        <v>992300</v>
      </c>
      <c r="AI7" s="56">
        <v>877500</v>
      </c>
      <c r="AJ7" s="56"/>
      <c r="AK7" s="56">
        <f t="shared" si="8"/>
        <v>906200</v>
      </c>
      <c r="AL7" s="56">
        <v>1001134.7698186839</v>
      </c>
      <c r="AM7" s="56">
        <f t="shared" si="9"/>
        <v>953667</v>
      </c>
      <c r="AN7" s="56">
        <v>963100</v>
      </c>
      <c r="AO7" s="56">
        <v>877500</v>
      </c>
      <c r="AP7" s="56"/>
      <c r="AQ7" s="56">
        <f t="shared" si="10"/>
        <v>898900</v>
      </c>
      <c r="AR7" s="56">
        <v>1002836.4894849552</v>
      </c>
      <c r="AS7" s="56">
        <f t="shared" si="11"/>
        <v>950868</v>
      </c>
      <c r="AT7" s="56">
        <v>846400</v>
      </c>
      <c r="AU7" s="56">
        <v>877500</v>
      </c>
      <c r="AV7" s="56"/>
      <c r="AW7" s="56">
        <f>+ROUND(AVERAGE(AVERAGE(AT7:AV7),MIN(AT7:AV7)),0)</f>
        <v>854175</v>
      </c>
      <c r="AX7" s="56">
        <v>1003360.0955361156</v>
      </c>
      <c r="AY7" s="56">
        <f>+ROUND(AVERAGE(AW7:AX7),0)</f>
        <v>928768</v>
      </c>
    </row>
    <row r="8" spans="2:76" s="57" customFormat="1" ht="66">
      <c r="B8" s="54">
        <v>4</v>
      </c>
      <c r="C8" s="55" t="s">
        <v>43</v>
      </c>
      <c r="D8" s="56">
        <v>1011700</v>
      </c>
      <c r="E8" s="56">
        <v>1282500</v>
      </c>
      <c r="F8" s="56"/>
      <c r="G8" s="56">
        <f t="shared" si="0"/>
        <v>1079400</v>
      </c>
      <c r="H8" s="56">
        <v>1294354.1584685075</v>
      </c>
      <c r="I8" s="56">
        <f t="shared" si="1"/>
        <v>1186877</v>
      </c>
      <c r="J8" s="56">
        <v>1112900</v>
      </c>
      <c r="K8" s="56">
        <v>1282500</v>
      </c>
      <c r="L8" s="56"/>
      <c r="M8" s="56">
        <f t="shared" si="2"/>
        <v>1155300</v>
      </c>
      <c r="N8" s="56">
        <v>1338075.263740401</v>
      </c>
      <c r="O8" s="56">
        <f t="shared" si="3"/>
        <v>1246688</v>
      </c>
      <c r="P8" s="58" t="s">
        <v>44</v>
      </c>
      <c r="Q8" s="58" t="s">
        <v>44</v>
      </c>
      <c r="R8" s="58" t="s">
        <v>44</v>
      </c>
      <c r="S8" s="58" t="s">
        <v>44</v>
      </c>
      <c r="T8" s="58">
        <v>837638.78034384921</v>
      </c>
      <c r="U8" s="58" t="s">
        <v>44</v>
      </c>
      <c r="V8" s="58" t="s">
        <v>44</v>
      </c>
      <c r="W8" s="58" t="s">
        <v>44</v>
      </c>
      <c r="X8" s="58" t="s">
        <v>44</v>
      </c>
      <c r="Y8" s="58" t="s">
        <v>44</v>
      </c>
      <c r="Z8" s="58" t="s">
        <v>44</v>
      </c>
      <c r="AA8" s="58" t="s">
        <v>44</v>
      </c>
      <c r="AB8" s="58" t="s">
        <v>44</v>
      </c>
      <c r="AC8" s="58" t="s">
        <v>44</v>
      </c>
      <c r="AD8" s="58" t="s">
        <v>44</v>
      </c>
      <c r="AE8" s="58" t="s">
        <v>44</v>
      </c>
      <c r="AF8" s="58" t="s">
        <v>44</v>
      </c>
      <c r="AG8" s="58" t="s">
        <v>44</v>
      </c>
      <c r="AH8" s="58" t="s">
        <v>44</v>
      </c>
      <c r="AI8" s="58" t="s">
        <v>44</v>
      </c>
      <c r="AJ8" s="58" t="s">
        <v>44</v>
      </c>
      <c r="AK8" s="58" t="s">
        <v>44</v>
      </c>
      <c r="AL8" s="58" t="s">
        <v>44</v>
      </c>
      <c r="AM8" s="58" t="s">
        <v>44</v>
      </c>
      <c r="AN8" s="56" t="s">
        <v>44</v>
      </c>
      <c r="AO8" s="56" t="s">
        <v>44</v>
      </c>
      <c r="AP8" s="56" t="s">
        <v>44</v>
      </c>
      <c r="AQ8" s="56" t="s">
        <v>44</v>
      </c>
      <c r="AR8" s="56" t="s">
        <v>44</v>
      </c>
      <c r="AS8" s="56" t="s">
        <v>44</v>
      </c>
      <c r="AT8" s="56" t="s">
        <v>44</v>
      </c>
      <c r="AU8" s="56" t="s">
        <v>44</v>
      </c>
      <c r="AV8" s="56" t="s">
        <v>44</v>
      </c>
      <c r="AW8" s="56" t="s">
        <v>44</v>
      </c>
      <c r="AX8" s="56" t="s">
        <v>44</v>
      </c>
      <c r="AY8" s="56" t="s">
        <v>44</v>
      </c>
    </row>
    <row r="9" spans="2:76" s="57" customFormat="1" ht="16.5">
      <c r="B9" s="54">
        <v>5</v>
      </c>
      <c r="C9" s="55" t="s">
        <v>45</v>
      </c>
      <c r="D9" s="56">
        <v>155700</v>
      </c>
      <c r="E9" s="56">
        <v>256500</v>
      </c>
      <c r="F9" s="56"/>
      <c r="G9" s="56">
        <f t="shared" si="0"/>
        <v>180900</v>
      </c>
      <c r="H9" s="56">
        <v>266777.28306622355</v>
      </c>
      <c r="I9" s="56">
        <f t="shared" si="1"/>
        <v>223839</v>
      </c>
      <c r="J9" s="56">
        <v>171200</v>
      </c>
      <c r="K9" s="56">
        <v>256500</v>
      </c>
      <c r="L9" s="56"/>
      <c r="M9" s="56">
        <f t="shared" si="2"/>
        <v>192525</v>
      </c>
      <c r="N9" s="56">
        <v>279082.02526849293</v>
      </c>
      <c r="O9" s="56">
        <f t="shared" si="3"/>
        <v>235804</v>
      </c>
      <c r="P9" s="56">
        <v>189900</v>
      </c>
      <c r="Q9" s="56">
        <v>256500</v>
      </c>
      <c r="R9" s="56"/>
      <c r="S9" s="56">
        <f t="shared" ref="S9:S11" si="12">+ROUND(AVERAGE(AVERAGE(P9:R9),MIN(P9:R9)),0)</f>
        <v>206550</v>
      </c>
      <c r="T9" s="56">
        <v>299633.5627765386</v>
      </c>
      <c r="U9" s="56">
        <f t="shared" ref="U9:U11" si="13">+ROUND(AVERAGE(S9:T9),0)</f>
        <v>253092</v>
      </c>
      <c r="V9" s="56">
        <v>210100</v>
      </c>
      <c r="W9" s="56">
        <v>256500</v>
      </c>
      <c r="X9" s="56"/>
      <c r="Y9" s="56">
        <f t="shared" ref="Y9:Y31" si="14">+ROUND(AVERAGE(AVERAGE(V9:X9),MIN(V9:X9)),0)</f>
        <v>221700</v>
      </c>
      <c r="Z9" s="56">
        <v>319530.59272063378</v>
      </c>
      <c r="AA9" s="56">
        <f t="shared" ref="AA9:AA31" si="15">+ROUND(AVERAGE(Y9:Z9),0)</f>
        <v>270615</v>
      </c>
      <c r="AB9" s="56">
        <v>225700</v>
      </c>
      <c r="AC9" s="56">
        <v>256500</v>
      </c>
      <c r="AD9" s="56"/>
      <c r="AE9" s="56">
        <f t="shared" ref="AE9:AE31" si="16">+ROUND(AVERAGE(AVERAGE(AB9:AD9),MIN(AB9:AD9)),0)</f>
        <v>233400</v>
      </c>
      <c r="AF9" s="56">
        <v>321755.91843806551</v>
      </c>
      <c r="AG9" s="56">
        <f t="shared" ref="AG9:AG31" si="17">+ROUND(AVERAGE(AE9:AF9),0)</f>
        <v>277578</v>
      </c>
      <c r="AH9" s="56">
        <v>264600</v>
      </c>
      <c r="AI9" s="56">
        <v>256500</v>
      </c>
      <c r="AJ9" s="56"/>
      <c r="AK9" s="56">
        <f t="shared" ref="AK9:AK31" si="18">+ROUND(AVERAGE(AVERAGE(AH9:AJ9),MIN(AH9:AJ9)),0)</f>
        <v>258525</v>
      </c>
      <c r="AL9" s="56">
        <v>322541.32751480606</v>
      </c>
      <c r="AM9" s="56">
        <f t="shared" ref="AM9:AM31" si="19">+ROUND(AVERAGE(AK9:AL9),0)</f>
        <v>290533</v>
      </c>
      <c r="AN9" s="56">
        <v>256800</v>
      </c>
      <c r="AO9" s="56">
        <v>256500</v>
      </c>
      <c r="AP9" s="56"/>
      <c r="AQ9" s="56">
        <f t="shared" si="10"/>
        <v>256575</v>
      </c>
      <c r="AR9" s="56">
        <v>323981.24415549717</v>
      </c>
      <c r="AS9" s="56">
        <f t="shared" si="11"/>
        <v>290278</v>
      </c>
      <c r="AT9" s="56">
        <v>225700</v>
      </c>
      <c r="AU9" s="56">
        <v>256500</v>
      </c>
      <c r="AV9" s="56"/>
      <c r="AW9" s="56">
        <f t="shared" ref="AW9:AW31" si="20">+ROUND(AVERAGE(AVERAGE(AT9:AV9),MIN(AT9:AV9)),0)</f>
        <v>233400</v>
      </c>
      <c r="AX9" s="56">
        <v>324766.65323223779</v>
      </c>
      <c r="AY9" s="56">
        <f t="shared" ref="AY9:AY31" si="21">+ROUND(AVERAGE(AW9:AX9),0)</f>
        <v>279083</v>
      </c>
    </row>
    <row r="10" spans="2:76" s="57" customFormat="1" ht="33">
      <c r="B10" s="54">
        <v>6</v>
      </c>
      <c r="C10" s="55" t="s">
        <v>46</v>
      </c>
      <c r="D10" s="56">
        <v>155700</v>
      </c>
      <c r="E10" s="56">
        <v>277138</v>
      </c>
      <c r="F10" s="56"/>
      <c r="G10" s="56">
        <f t="shared" si="0"/>
        <v>186060</v>
      </c>
      <c r="H10" s="56">
        <v>0</v>
      </c>
      <c r="I10" s="56">
        <f t="shared" si="1"/>
        <v>93030</v>
      </c>
      <c r="J10" s="56">
        <v>171200</v>
      </c>
      <c r="K10" s="56">
        <v>277138</v>
      </c>
      <c r="L10" s="56"/>
      <c r="M10" s="56">
        <f t="shared" si="2"/>
        <v>197685</v>
      </c>
      <c r="N10" s="56"/>
      <c r="O10" s="56">
        <f t="shared" si="3"/>
        <v>197685</v>
      </c>
      <c r="P10" s="56">
        <v>189900</v>
      </c>
      <c r="Q10" s="56">
        <v>277138</v>
      </c>
      <c r="R10" s="56"/>
      <c r="S10" s="56">
        <f t="shared" si="12"/>
        <v>211710</v>
      </c>
      <c r="T10" s="56">
        <v>0</v>
      </c>
      <c r="U10" s="56">
        <f t="shared" si="13"/>
        <v>105855</v>
      </c>
      <c r="V10" s="56">
        <v>210100</v>
      </c>
      <c r="W10" s="56">
        <v>277138</v>
      </c>
      <c r="X10" s="56"/>
      <c r="Y10" s="56">
        <f t="shared" si="14"/>
        <v>226860</v>
      </c>
      <c r="Z10" s="56"/>
      <c r="AA10" s="56">
        <f t="shared" si="15"/>
        <v>226860</v>
      </c>
      <c r="AB10" s="56">
        <v>225700</v>
      </c>
      <c r="AC10" s="56">
        <v>277138</v>
      </c>
      <c r="AD10" s="56"/>
      <c r="AE10" s="56">
        <f t="shared" si="16"/>
        <v>238560</v>
      </c>
      <c r="AF10" s="56"/>
      <c r="AG10" s="56">
        <f t="shared" si="17"/>
        <v>238560</v>
      </c>
      <c r="AH10" s="56">
        <v>264600</v>
      </c>
      <c r="AI10" s="56">
        <v>277138</v>
      </c>
      <c r="AJ10" s="56"/>
      <c r="AK10" s="56">
        <f t="shared" si="18"/>
        <v>267735</v>
      </c>
      <c r="AL10" s="56"/>
      <c r="AM10" s="56">
        <f t="shared" si="19"/>
        <v>267735</v>
      </c>
      <c r="AN10" s="56">
        <v>256800</v>
      </c>
      <c r="AO10" s="56">
        <v>277138</v>
      </c>
      <c r="AP10" s="56"/>
      <c r="AQ10" s="56">
        <f t="shared" si="10"/>
        <v>261885</v>
      </c>
      <c r="AR10" s="56"/>
      <c r="AS10" s="56">
        <f t="shared" si="11"/>
        <v>261885</v>
      </c>
      <c r="AT10" s="56">
        <v>225700</v>
      </c>
      <c r="AU10" s="56">
        <v>277138</v>
      </c>
      <c r="AV10" s="56"/>
      <c r="AW10" s="56">
        <f t="shared" si="20"/>
        <v>238560</v>
      </c>
      <c r="AX10" s="56"/>
      <c r="AY10" s="56">
        <f t="shared" si="21"/>
        <v>238560</v>
      </c>
    </row>
    <row r="11" spans="2:76" s="57" customFormat="1" ht="99">
      <c r="B11" s="54">
        <v>7</v>
      </c>
      <c r="C11" s="55" t="s">
        <v>47</v>
      </c>
      <c r="D11" s="56">
        <v>492900</v>
      </c>
      <c r="E11" s="56">
        <v>714474</v>
      </c>
      <c r="F11" s="56"/>
      <c r="G11" s="56">
        <f t="shared" si="0"/>
        <v>548294</v>
      </c>
      <c r="H11" s="56">
        <v>866568.0146704613</v>
      </c>
      <c r="I11" s="56">
        <f t="shared" si="1"/>
        <v>707431</v>
      </c>
      <c r="J11" s="56">
        <v>542200</v>
      </c>
      <c r="K11" s="56">
        <v>714474</v>
      </c>
      <c r="L11" s="56"/>
      <c r="M11" s="56">
        <f t="shared" si="2"/>
        <v>585269</v>
      </c>
      <c r="N11" s="56">
        <v>902173.22614936822</v>
      </c>
      <c r="O11" s="56">
        <f t="shared" si="3"/>
        <v>743721</v>
      </c>
      <c r="P11" s="58">
        <v>601300</v>
      </c>
      <c r="Q11" s="56">
        <v>714474</v>
      </c>
      <c r="R11" s="56"/>
      <c r="S11" s="56">
        <f t="shared" si="12"/>
        <v>629594</v>
      </c>
      <c r="T11" s="56">
        <v>969587.50523626979</v>
      </c>
      <c r="U11" s="56">
        <f t="shared" si="13"/>
        <v>799591</v>
      </c>
      <c r="V11" s="58">
        <v>665400</v>
      </c>
      <c r="W11" s="56">
        <v>714474</v>
      </c>
      <c r="X11" s="56"/>
      <c r="Y11" s="56">
        <f t="shared" si="14"/>
        <v>677669</v>
      </c>
      <c r="Z11" s="56">
        <v>987521.01248851349</v>
      </c>
      <c r="AA11" s="56">
        <f t="shared" si="15"/>
        <v>832595</v>
      </c>
      <c r="AB11" s="56">
        <v>714700</v>
      </c>
      <c r="AC11" s="56">
        <v>714474</v>
      </c>
      <c r="AD11" s="56"/>
      <c r="AE11" s="56">
        <f t="shared" si="16"/>
        <v>714531</v>
      </c>
      <c r="AF11" s="56">
        <v>1000349.3607419432</v>
      </c>
      <c r="AG11" s="56">
        <f t="shared" si="17"/>
        <v>857440</v>
      </c>
      <c r="AH11" s="58">
        <v>837900</v>
      </c>
      <c r="AI11" s="56">
        <v>714474</v>
      </c>
      <c r="AJ11" s="56"/>
      <c r="AK11" s="56">
        <f t="shared" si="18"/>
        <v>745331</v>
      </c>
      <c r="AL11" s="56">
        <v>1010297.8757139909</v>
      </c>
      <c r="AM11" s="56">
        <f t="shared" si="19"/>
        <v>877814</v>
      </c>
      <c r="AN11" s="56">
        <v>813300</v>
      </c>
      <c r="AO11" s="56">
        <v>714474</v>
      </c>
      <c r="AP11" s="56"/>
      <c r="AQ11" s="56">
        <f t="shared" si="10"/>
        <v>739181</v>
      </c>
      <c r="AR11" s="56">
        <v>1034645.5570929495</v>
      </c>
      <c r="AS11" s="56">
        <f t="shared" si="11"/>
        <v>886913</v>
      </c>
      <c r="AT11" s="56">
        <v>714700</v>
      </c>
      <c r="AU11" s="56">
        <v>714474</v>
      </c>
      <c r="AV11" s="56"/>
      <c r="AW11" s="56">
        <f t="shared" si="20"/>
        <v>714531</v>
      </c>
      <c r="AX11" s="56">
        <v>1039227.110040603</v>
      </c>
      <c r="AY11" s="56">
        <f t="shared" si="21"/>
        <v>876879</v>
      </c>
    </row>
    <row r="12" spans="2:76" s="57" customFormat="1" ht="16.5">
      <c r="B12" s="54">
        <v>8</v>
      </c>
      <c r="C12" s="55" t="s">
        <v>48</v>
      </c>
      <c r="D12" s="56">
        <v>415100</v>
      </c>
      <c r="E12" s="56">
        <v>337500</v>
      </c>
      <c r="F12" s="56"/>
      <c r="G12" s="56">
        <f t="shared" si="0"/>
        <v>356900</v>
      </c>
      <c r="H12" s="56">
        <v>377389.06137385796</v>
      </c>
      <c r="I12" s="56">
        <f t="shared" si="1"/>
        <v>367145</v>
      </c>
      <c r="J12" s="56">
        <v>456600</v>
      </c>
      <c r="K12" s="56">
        <v>337500</v>
      </c>
      <c r="L12" s="56"/>
      <c r="M12" s="56">
        <f t="shared" si="2"/>
        <v>367275</v>
      </c>
      <c r="N12" s="56">
        <v>427524.34077246621</v>
      </c>
      <c r="O12" s="56">
        <f t="shared" si="3"/>
        <v>397400</v>
      </c>
      <c r="P12" s="58" t="s">
        <v>44</v>
      </c>
      <c r="Q12" s="58" t="s">
        <v>44</v>
      </c>
      <c r="R12" s="58" t="s">
        <v>44</v>
      </c>
      <c r="S12" s="58" t="s">
        <v>44</v>
      </c>
      <c r="T12" s="58">
        <v>461296.931072312</v>
      </c>
      <c r="U12" s="58" t="s">
        <v>44</v>
      </c>
      <c r="V12" s="58" t="s">
        <v>44</v>
      </c>
      <c r="W12" s="58" t="s">
        <v>44</v>
      </c>
      <c r="X12" s="58" t="s">
        <v>44</v>
      </c>
      <c r="Y12" s="58" t="s">
        <v>44</v>
      </c>
      <c r="Z12" s="58" t="s">
        <v>44</v>
      </c>
      <c r="AA12" s="58" t="s">
        <v>44</v>
      </c>
      <c r="AB12" s="58" t="s">
        <v>44</v>
      </c>
      <c r="AC12" s="58" t="s">
        <v>44</v>
      </c>
      <c r="AD12" s="58" t="s">
        <v>44</v>
      </c>
      <c r="AE12" s="58" t="s">
        <v>44</v>
      </c>
      <c r="AF12" s="58" t="s">
        <v>44</v>
      </c>
      <c r="AG12" s="58" t="s">
        <v>44</v>
      </c>
      <c r="AH12" s="58" t="s">
        <v>44</v>
      </c>
      <c r="AI12" s="58" t="s">
        <v>44</v>
      </c>
      <c r="AJ12" s="58" t="s">
        <v>44</v>
      </c>
      <c r="AK12" s="58" t="s">
        <v>44</v>
      </c>
      <c r="AL12" s="58" t="s">
        <v>44</v>
      </c>
      <c r="AM12" s="58" t="s">
        <v>44</v>
      </c>
      <c r="AN12" s="56" t="s">
        <v>44</v>
      </c>
      <c r="AO12" s="56" t="s">
        <v>44</v>
      </c>
      <c r="AP12" s="56" t="s">
        <v>44</v>
      </c>
      <c r="AQ12" s="56" t="s">
        <v>44</v>
      </c>
      <c r="AR12" s="56" t="s">
        <v>44</v>
      </c>
      <c r="AS12" s="56" t="s">
        <v>44</v>
      </c>
      <c r="AT12" s="56" t="s">
        <v>44</v>
      </c>
      <c r="AU12" s="56" t="s">
        <v>44</v>
      </c>
      <c r="AV12" s="56" t="s">
        <v>44</v>
      </c>
      <c r="AW12" s="56" t="s">
        <v>44</v>
      </c>
      <c r="AX12" s="56" t="s">
        <v>44</v>
      </c>
      <c r="AY12" s="56" t="s">
        <v>44</v>
      </c>
    </row>
    <row r="13" spans="2:76" s="57" customFormat="1" ht="16.5">
      <c r="B13" s="54">
        <v>9</v>
      </c>
      <c r="C13" s="55" t="s">
        <v>49</v>
      </c>
      <c r="D13" s="56">
        <v>194600</v>
      </c>
      <c r="E13" s="56">
        <v>229500</v>
      </c>
      <c r="F13" s="56"/>
      <c r="G13" s="56">
        <f t="shared" si="0"/>
        <v>203325</v>
      </c>
      <c r="H13" s="56">
        <v>279867.43434523355</v>
      </c>
      <c r="I13" s="56">
        <f t="shared" si="1"/>
        <v>241596</v>
      </c>
      <c r="J13" s="56">
        <v>214000</v>
      </c>
      <c r="K13" s="56">
        <v>229500</v>
      </c>
      <c r="L13" s="56"/>
      <c r="M13" s="56">
        <f t="shared" si="2"/>
        <v>217875</v>
      </c>
      <c r="N13" s="56">
        <v>292695.78259866335</v>
      </c>
      <c r="O13" s="56">
        <f t="shared" si="3"/>
        <v>255285</v>
      </c>
      <c r="P13" s="58">
        <v>237400</v>
      </c>
      <c r="Q13" s="56">
        <v>229500</v>
      </c>
      <c r="R13" s="56"/>
      <c r="S13" s="56">
        <f t="shared" ref="S13:S31" si="22">+ROUND(AVERAGE(AVERAGE(P13:R13),MIN(P13:R13)),0)</f>
        <v>231475</v>
      </c>
      <c r="T13" s="56">
        <v>326468.37289850903</v>
      </c>
      <c r="U13" s="56">
        <f t="shared" ref="U13:U31" si="23">+ROUND(AVERAGE(S13:T13),0)</f>
        <v>278972</v>
      </c>
      <c r="V13" s="58">
        <v>262700</v>
      </c>
      <c r="W13" s="56">
        <v>229500</v>
      </c>
      <c r="X13" s="56"/>
      <c r="Y13" s="56">
        <f t="shared" si="14"/>
        <v>237800</v>
      </c>
      <c r="Z13" s="56">
        <v>336809.59240892698</v>
      </c>
      <c r="AA13" s="56">
        <f t="shared" si="15"/>
        <v>287305</v>
      </c>
      <c r="AB13" s="56">
        <v>282100</v>
      </c>
      <c r="AC13" s="56">
        <v>229500</v>
      </c>
      <c r="AD13" s="56"/>
      <c r="AE13" s="56">
        <f t="shared" si="16"/>
        <v>242650</v>
      </c>
      <c r="AF13" s="56">
        <v>339034.91812635871</v>
      </c>
      <c r="AG13" s="56">
        <f t="shared" si="17"/>
        <v>290842</v>
      </c>
      <c r="AH13" s="58">
        <v>330800</v>
      </c>
      <c r="AI13" s="56">
        <v>229500</v>
      </c>
      <c r="AJ13" s="56"/>
      <c r="AK13" s="56">
        <f t="shared" si="18"/>
        <v>254825</v>
      </c>
      <c r="AL13" s="56">
        <v>339558.52417751902</v>
      </c>
      <c r="AM13" s="56">
        <f t="shared" si="19"/>
        <v>297192</v>
      </c>
      <c r="AN13" s="56">
        <v>321000</v>
      </c>
      <c r="AO13" s="56">
        <v>229500</v>
      </c>
      <c r="AP13" s="56"/>
      <c r="AQ13" s="56">
        <f t="shared" si="10"/>
        <v>252375</v>
      </c>
      <c r="AR13" s="56">
        <v>341391.1453565805</v>
      </c>
      <c r="AS13" s="56">
        <f t="shared" si="11"/>
        <v>296883</v>
      </c>
      <c r="AT13" s="56">
        <v>282100</v>
      </c>
      <c r="AU13" s="56">
        <v>229500</v>
      </c>
      <c r="AV13" s="56"/>
      <c r="AW13" s="56">
        <f t="shared" si="20"/>
        <v>242650</v>
      </c>
      <c r="AX13" s="56">
        <v>342176.55443332106</v>
      </c>
      <c r="AY13" s="56">
        <f t="shared" si="21"/>
        <v>292413</v>
      </c>
    </row>
    <row r="14" spans="2:76" s="57" customFormat="1" ht="99">
      <c r="B14" s="54">
        <v>10</v>
      </c>
      <c r="C14" s="55" t="s">
        <v>50</v>
      </c>
      <c r="D14" s="56">
        <v>972800</v>
      </c>
      <c r="E14" s="56">
        <v>1485000</v>
      </c>
      <c r="F14" s="56"/>
      <c r="G14" s="56">
        <f t="shared" si="0"/>
        <v>1100850</v>
      </c>
      <c r="H14" s="56">
        <v>1266472.1362442162</v>
      </c>
      <c r="I14" s="56">
        <f t="shared" si="1"/>
        <v>1183661</v>
      </c>
      <c r="J14" s="56">
        <v>1070100</v>
      </c>
      <c r="K14" s="56">
        <v>1485000</v>
      </c>
      <c r="L14" s="56"/>
      <c r="M14" s="56">
        <f t="shared" si="2"/>
        <v>1173825</v>
      </c>
      <c r="N14" s="56">
        <v>1309407.8324393691</v>
      </c>
      <c r="O14" s="56">
        <f t="shared" si="3"/>
        <v>1241616</v>
      </c>
      <c r="P14" s="58" t="s">
        <v>44</v>
      </c>
      <c r="Q14" s="58" t="s">
        <v>44</v>
      </c>
      <c r="R14" s="58" t="s">
        <v>44</v>
      </c>
      <c r="S14" s="58" t="s">
        <v>44</v>
      </c>
      <c r="T14" s="58">
        <v>1363339.25570889</v>
      </c>
      <c r="U14" s="58" t="s">
        <v>44</v>
      </c>
      <c r="V14" s="58" t="s">
        <v>44</v>
      </c>
      <c r="W14" s="58" t="s">
        <v>44</v>
      </c>
      <c r="X14" s="58" t="s">
        <v>44</v>
      </c>
      <c r="Y14" s="58" t="s">
        <v>44</v>
      </c>
      <c r="Z14" s="58">
        <v>1418972.3986446827</v>
      </c>
      <c r="AA14" s="58" t="s">
        <v>44</v>
      </c>
      <c r="AB14" s="58" t="s">
        <v>44</v>
      </c>
      <c r="AC14" s="58" t="s">
        <v>44</v>
      </c>
      <c r="AD14" s="58" t="s">
        <v>44</v>
      </c>
      <c r="AE14" s="58" t="s">
        <v>44</v>
      </c>
      <c r="AF14" s="58" t="s">
        <v>44</v>
      </c>
      <c r="AG14" s="58" t="s">
        <v>44</v>
      </c>
      <c r="AH14" s="58" t="s">
        <v>44</v>
      </c>
      <c r="AI14" s="58" t="s">
        <v>44</v>
      </c>
      <c r="AJ14" s="58" t="s">
        <v>44</v>
      </c>
      <c r="AK14" s="58" t="s">
        <v>44</v>
      </c>
      <c r="AL14" s="58" t="s">
        <v>44</v>
      </c>
      <c r="AM14" s="58" t="s">
        <v>44</v>
      </c>
      <c r="AN14" s="56" t="s">
        <v>44</v>
      </c>
      <c r="AO14" s="56" t="s">
        <v>44</v>
      </c>
      <c r="AP14" s="56" t="s">
        <v>44</v>
      </c>
      <c r="AQ14" s="56" t="s">
        <v>44</v>
      </c>
      <c r="AR14" s="56" t="s">
        <v>44</v>
      </c>
      <c r="AS14" s="56" t="s">
        <v>44</v>
      </c>
      <c r="AT14" s="56" t="s">
        <v>44</v>
      </c>
      <c r="AU14" s="56" t="s">
        <v>44</v>
      </c>
      <c r="AV14" s="56" t="s">
        <v>44</v>
      </c>
      <c r="AW14" s="56" t="s">
        <v>44</v>
      </c>
      <c r="AX14" s="56" t="s">
        <v>44</v>
      </c>
      <c r="AY14" s="56" t="s">
        <v>44</v>
      </c>
    </row>
    <row r="15" spans="2:76" s="57" customFormat="1" ht="99">
      <c r="B15" s="54">
        <v>11</v>
      </c>
      <c r="C15" s="55" t="s">
        <v>51</v>
      </c>
      <c r="D15" s="56">
        <v>441000</v>
      </c>
      <c r="E15" s="56">
        <v>538398</v>
      </c>
      <c r="F15" s="56"/>
      <c r="G15" s="56">
        <f t="shared" si="0"/>
        <v>465350</v>
      </c>
      <c r="H15" s="56">
        <v>608692.03447396436</v>
      </c>
      <c r="I15" s="56">
        <f t="shared" si="1"/>
        <v>537021</v>
      </c>
      <c r="J15" s="56">
        <v>485100</v>
      </c>
      <c r="K15" s="56">
        <v>538398</v>
      </c>
      <c r="L15" s="56"/>
      <c r="M15" s="56">
        <f t="shared" si="2"/>
        <v>498425</v>
      </c>
      <c r="N15" s="56">
        <v>653983.95789933903</v>
      </c>
      <c r="O15" s="56">
        <f t="shared" si="3"/>
        <v>576204</v>
      </c>
      <c r="P15" s="56">
        <v>538000</v>
      </c>
      <c r="Q15" s="56">
        <v>538398</v>
      </c>
      <c r="R15" s="56"/>
      <c r="S15" s="56">
        <f t="shared" si="22"/>
        <v>538100</v>
      </c>
      <c r="T15" s="56">
        <v>706082.75998979865</v>
      </c>
      <c r="U15" s="56">
        <f t="shared" si="23"/>
        <v>622091</v>
      </c>
      <c r="V15" s="56">
        <v>595400</v>
      </c>
      <c r="W15" s="56">
        <v>538398</v>
      </c>
      <c r="X15" s="56"/>
      <c r="Y15" s="56">
        <f t="shared" si="14"/>
        <v>552649</v>
      </c>
      <c r="Z15" s="56">
        <v>747971.24408263084</v>
      </c>
      <c r="AA15" s="56">
        <f t="shared" si="15"/>
        <v>650310</v>
      </c>
      <c r="AB15" s="56">
        <v>639500</v>
      </c>
      <c r="AC15" s="56">
        <v>538398</v>
      </c>
      <c r="AD15" s="56"/>
      <c r="AE15" s="56">
        <f t="shared" si="16"/>
        <v>563674</v>
      </c>
      <c r="AF15" s="56">
        <v>750196.56980006234</v>
      </c>
      <c r="AG15" s="56">
        <f t="shared" si="17"/>
        <v>656935</v>
      </c>
      <c r="AH15" s="56">
        <v>749700</v>
      </c>
      <c r="AI15" s="56">
        <v>538398</v>
      </c>
      <c r="AJ15" s="56"/>
      <c r="AK15" s="56">
        <f t="shared" si="18"/>
        <v>591224</v>
      </c>
      <c r="AL15" s="56">
        <v>750589.2743384327</v>
      </c>
      <c r="AM15" s="56">
        <f t="shared" si="19"/>
        <v>670907</v>
      </c>
      <c r="AN15" s="56">
        <v>727700</v>
      </c>
      <c r="AO15" s="56">
        <v>538398</v>
      </c>
      <c r="AP15" s="56"/>
      <c r="AQ15" s="56">
        <f t="shared" si="10"/>
        <v>585724</v>
      </c>
      <c r="AR15" s="56">
        <v>753338.2061070248</v>
      </c>
      <c r="AS15" s="56">
        <f t="shared" si="11"/>
        <v>669531</v>
      </c>
      <c r="AT15" s="56">
        <v>639500</v>
      </c>
      <c r="AU15" s="56">
        <v>538398</v>
      </c>
      <c r="AV15" s="56"/>
      <c r="AW15" s="56">
        <f t="shared" si="20"/>
        <v>563674</v>
      </c>
      <c r="AX15" s="56">
        <v>754123.61518376553</v>
      </c>
      <c r="AY15" s="56">
        <f t="shared" si="21"/>
        <v>658899</v>
      </c>
    </row>
    <row r="16" spans="2:76" s="57" customFormat="1" ht="33">
      <c r="B16" s="54">
        <v>12</v>
      </c>
      <c r="C16" s="55" t="s">
        <v>52</v>
      </c>
      <c r="D16" s="56">
        <v>337200</v>
      </c>
      <c r="E16" s="56">
        <v>286324</v>
      </c>
      <c r="F16" s="56"/>
      <c r="G16" s="56">
        <f t="shared" si="0"/>
        <v>299043</v>
      </c>
      <c r="H16" s="56">
        <v>337333.19846008735</v>
      </c>
      <c r="I16" s="56">
        <f t="shared" si="1"/>
        <v>318188</v>
      </c>
      <c r="J16" s="56">
        <v>371000</v>
      </c>
      <c r="K16" s="56">
        <v>286324</v>
      </c>
      <c r="L16" s="56"/>
      <c r="M16" s="56">
        <f t="shared" si="2"/>
        <v>307493</v>
      </c>
      <c r="N16" s="56">
        <v>349899.74368793698</v>
      </c>
      <c r="O16" s="56">
        <f t="shared" si="3"/>
        <v>328696</v>
      </c>
      <c r="P16" s="56">
        <v>411400</v>
      </c>
      <c r="Q16" s="56">
        <v>286324</v>
      </c>
      <c r="R16" s="56"/>
      <c r="S16" s="56">
        <f t="shared" si="22"/>
        <v>317593</v>
      </c>
      <c r="T16" s="56">
        <v>367309.64488902024</v>
      </c>
      <c r="U16" s="56">
        <f t="shared" si="23"/>
        <v>342451</v>
      </c>
      <c r="V16" s="56">
        <v>455300</v>
      </c>
      <c r="W16" s="56">
        <v>286324</v>
      </c>
      <c r="X16" s="56"/>
      <c r="Y16" s="56">
        <f t="shared" si="14"/>
        <v>328568</v>
      </c>
      <c r="Z16" s="56">
        <v>406318.29570047004</v>
      </c>
      <c r="AA16" s="56">
        <f t="shared" si="15"/>
        <v>367443</v>
      </c>
      <c r="AB16" s="56">
        <v>489000</v>
      </c>
      <c r="AC16" s="56">
        <v>286324</v>
      </c>
      <c r="AD16" s="56"/>
      <c r="AE16" s="56">
        <f t="shared" si="16"/>
        <v>336993</v>
      </c>
      <c r="AF16" s="56">
        <v>408805.4244434819</v>
      </c>
      <c r="AG16" s="56">
        <f t="shared" si="17"/>
        <v>372899</v>
      </c>
      <c r="AH16" s="56">
        <v>573300</v>
      </c>
      <c r="AI16" s="56">
        <v>286324</v>
      </c>
      <c r="AJ16" s="56"/>
      <c r="AK16" s="56">
        <f t="shared" si="18"/>
        <v>358068</v>
      </c>
      <c r="AL16" s="56">
        <v>409067.22746906208</v>
      </c>
      <c r="AM16" s="56">
        <f t="shared" si="19"/>
        <v>383568</v>
      </c>
      <c r="AN16" s="56">
        <v>556500</v>
      </c>
      <c r="AO16" s="56">
        <v>286324</v>
      </c>
      <c r="AP16" s="56"/>
      <c r="AQ16" s="56">
        <f t="shared" si="10"/>
        <v>353868</v>
      </c>
      <c r="AR16" s="56">
        <v>411030.75016091362</v>
      </c>
      <c r="AS16" s="56">
        <f t="shared" si="11"/>
        <v>382449</v>
      </c>
      <c r="AT16" s="56">
        <v>489000</v>
      </c>
      <c r="AU16" s="56">
        <v>286324</v>
      </c>
      <c r="AV16" s="56"/>
      <c r="AW16" s="56">
        <f t="shared" si="20"/>
        <v>336993</v>
      </c>
      <c r="AX16" s="56">
        <v>411947.06075044436</v>
      </c>
      <c r="AY16" s="56">
        <f t="shared" si="21"/>
        <v>374470</v>
      </c>
    </row>
    <row r="17" spans="2:51" s="57" customFormat="1" ht="99">
      <c r="B17" s="54">
        <v>13</v>
      </c>
      <c r="C17" s="55" t="s">
        <v>53</v>
      </c>
      <c r="D17" s="56">
        <v>492900</v>
      </c>
      <c r="E17" s="56">
        <v>454049</v>
      </c>
      <c r="F17" s="56"/>
      <c r="G17" s="56">
        <f t="shared" si="0"/>
        <v>463762</v>
      </c>
      <c r="H17" s="56">
        <v>490095.26388613391</v>
      </c>
      <c r="I17" s="56">
        <f t="shared" si="1"/>
        <v>476929</v>
      </c>
      <c r="J17" s="56">
        <v>542200</v>
      </c>
      <c r="K17" s="56">
        <v>454049</v>
      </c>
      <c r="L17" s="56"/>
      <c r="M17" s="56">
        <f t="shared" si="2"/>
        <v>476087</v>
      </c>
      <c r="N17" s="56">
        <v>530674.73285106488</v>
      </c>
      <c r="O17" s="56">
        <f t="shared" si="3"/>
        <v>503381</v>
      </c>
      <c r="P17" s="58">
        <v>601300</v>
      </c>
      <c r="Q17" s="56">
        <v>454049</v>
      </c>
      <c r="R17" s="56"/>
      <c r="S17" s="56">
        <f t="shared" si="22"/>
        <v>490862</v>
      </c>
      <c r="T17" s="56">
        <v>566018.1413043919</v>
      </c>
      <c r="U17" s="56">
        <f t="shared" si="23"/>
        <v>528440</v>
      </c>
      <c r="V17" s="58">
        <v>665400</v>
      </c>
      <c r="W17" s="56">
        <v>454049</v>
      </c>
      <c r="X17" s="56"/>
      <c r="Y17" s="56">
        <f t="shared" si="14"/>
        <v>506887</v>
      </c>
      <c r="Z17" s="56">
        <v>605419.49665421201</v>
      </c>
      <c r="AA17" s="56">
        <f t="shared" si="15"/>
        <v>556153</v>
      </c>
      <c r="AB17" s="56">
        <v>714700</v>
      </c>
      <c r="AC17" s="56">
        <v>454049</v>
      </c>
      <c r="AD17" s="56"/>
      <c r="AE17" s="56">
        <f t="shared" si="16"/>
        <v>519212</v>
      </c>
      <c r="AF17" s="56">
        <v>610262.85262744571</v>
      </c>
      <c r="AG17" s="56">
        <f t="shared" si="17"/>
        <v>564737</v>
      </c>
      <c r="AH17" s="58">
        <v>837900</v>
      </c>
      <c r="AI17" s="56">
        <v>454049</v>
      </c>
      <c r="AJ17" s="56"/>
      <c r="AK17" s="56">
        <f t="shared" si="18"/>
        <v>550012</v>
      </c>
      <c r="AL17" s="56">
        <v>613273.58742161794</v>
      </c>
      <c r="AM17" s="56">
        <f t="shared" si="19"/>
        <v>581643</v>
      </c>
      <c r="AN17" s="56">
        <v>813300</v>
      </c>
      <c r="AO17" s="56">
        <v>454049</v>
      </c>
      <c r="AP17" s="56"/>
      <c r="AQ17" s="56">
        <f t="shared" si="10"/>
        <v>543862</v>
      </c>
      <c r="AR17" s="56">
        <v>621258.57970181399</v>
      </c>
      <c r="AS17" s="56">
        <f t="shared" si="11"/>
        <v>582560</v>
      </c>
      <c r="AT17" s="56">
        <v>714700</v>
      </c>
      <c r="AU17" s="56">
        <v>454049</v>
      </c>
      <c r="AV17" s="56"/>
      <c r="AW17" s="56">
        <f t="shared" si="20"/>
        <v>519212</v>
      </c>
      <c r="AX17" s="56">
        <v>622043.9887785546</v>
      </c>
      <c r="AY17" s="56">
        <f t="shared" si="21"/>
        <v>570628</v>
      </c>
    </row>
    <row r="18" spans="2:51" s="57" customFormat="1" ht="99">
      <c r="B18" s="54">
        <v>14</v>
      </c>
      <c r="C18" s="55" t="s">
        <v>54</v>
      </c>
      <c r="D18" s="56">
        <v>804200</v>
      </c>
      <c r="E18" s="56">
        <v>742456</v>
      </c>
      <c r="F18" s="56"/>
      <c r="G18" s="56">
        <f t="shared" si="0"/>
        <v>757892</v>
      </c>
      <c r="H18" s="56">
        <v>873636.69636112661</v>
      </c>
      <c r="I18" s="56">
        <f t="shared" si="1"/>
        <v>815764</v>
      </c>
      <c r="J18" s="56">
        <v>884600</v>
      </c>
      <c r="K18" s="56">
        <v>742456</v>
      </c>
      <c r="L18" s="56"/>
      <c r="M18" s="56">
        <f t="shared" si="2"/>
        <v>777992</v>
      </c>
      <c r="N18" s="56">
        <v>913823.46078768722</v>
      </c>
      <c r="O18" s="56">
        <f t="shared" si="3"/>
        <v>845908</v>
      </c>
      <c r="P18" s="58" t="s">
        <v>44</v>
      </c>
      <c r="Q18" s="58" t="s">
        <v>44</v>
      </c>
      <c r="R18" s="58" t="s">
        <v>44</v>
      </c>
      <c r="S18" s="58" t="s">
        <v>44</v>
      </c>
      <c r="T18" s="58">
        <v>951261.29344565573</v>
      </c>
      <c r="U18" s="58" t="s">
        <v>44</v>
      </c>
      <c r="V18" s="58" t="s">
        <v>44</v>
      </c>
      <c r="W18" s="58" t="s">
        <v>44</v>
      </c>
      <c r="X18" s="58" t="s">
        <v>44</v>
      </c>
      <c r="Y18" s="58" t="s">
        <v>44</v>
      </c>
      <c r="Z18" s="58" t="s">
        <v>44</v>
      </c>
      <c r="AA18" s="58" t="s">
        <v>44</v>
      </c>
      <c r="AB18" s="58" t="s">
        <v>44</v>
      </c>
      <c r="AC18" s="58" t="s">
        <v>44</v>
      </c>
      <c r="AD18" s="58" t="s">
        <v>44</v>
      </c>
      <c r="AE18" s="58" t="s">
        <v>44</v>
      </c>
      <c r="AF18" s="58" t="s">
        <v>44</v>
      </c>
      <c r="AG18" s="58" t="s">
        <v>44</v>
      </c>
      <c r="AH18" s="58" t="s">
        <v>44</v>
      </c>
      <c r="AI18" s="58" t="s">
        <v>44</v>
      </c>
      <c r="AJ18" s="58" t="s">
        <v>44</v>
      </c>
      <c r="AK18" s="58" t="s">
        <v>44</v>
      </c>
      <c r="AL18" s="58" t="s">
        <v>44</v>
      </c>
      <c r="AM18" s="58" t="s">
        <v>44</v>
      </c>
      <c r="AN18" s="56" t="s">
        <v>44</v>
      </c>
      <c r="AO18" s="56" t="s">
        <v>44</v>
      </c>
      <c r="AP18" s="56" t="s">
        <v>44</v>
      </c>
      <c r="AQ18" s="56" t="s">
        <v>44</v>
      </c>
      <c r="AR18" s="56" t="s">
        <v>44</v>
      </c>
      <c r="AS18" s="56" t="s">
        <v>44</v>
      </c>
      <c r="AT18" s="56" t="s">
        <v>44</v>
      </c>
      <c r="AU18" s="56" t="s">
        <v>44</v>
      </c>
      <c r="AV18" s="56" t="s">
        <v>44</v>
      </c>
      <c r="AW18" s="56" t="s">
        <v>44</v>
      </c>
      <c r="AX18" s="56" t="s">
        <v>44</v>
      </c>
      <c r="AY18" s="56" t="s">
        <v>44</v>
      </c>
    </row>
    <row r="19" spans="2:51" s="57" customFormat="1" ht="99">
      <c r="B19" s="54">
        <v>15</v>
      </c>
      <c r="C19" s="55" t="s">
        <v>55</v>
      </c>
      <c r="D19" s="56">
        <v>389100</v>
      </c>
      <c r="E19" s="56">
        <v>364827</v>
      </c>
      <c r="F19" s="56"/>
      <c r="G19" s="56">
        <f t="shared" si="0"/>
        <v>370895</v>
      </c>
      <c r="H19" s="56">
        <v>411554.35621207405</v>
      </c>
      <c r="I19" s="56">
        <f t="shared" si="1"/>
        <v>391225</v>
      </c>
      <c r="J19" s="56">
        <v>428000</v>
      </c>
      <c r="K19" s="56">
        <v>364827</v>
      </c>
      <c r="L19" s="56"/>
      <c r="M19" s="56">
        <f t="shared" si="2"/>
        <v>380620</v>
      </c>
      <c r="N19" s="56">
        <v>453835.54484327626</v>
      </c>
      <c r="O19" s="56">
        <f t="shared" si="3"/>
        <v>417228</v>
      </c>
      <c r="P19" s="56">
        <v>474700</v>
      </c>
      <c r="Q19" s="56">
        <v>364827</v>
      </c>
      <c r="R19" s="56"/>
      <c r="S19" s="56">
        <f t="shared" si="22"/>
        <v>392295</v>
      </c>
      <c r="T19" s="56">
        <v>479361.33983734576</v>
      </c>
      <c r="U19" s="56">
        <f t="shared" si="23"/>
        <v>435828</v>
      </c>
      <c r="V19" s="56">
        <v>525300</v>
      </c>
      <c r="W19" s="56">
        <v>364827</v>
      </c>
      <c r="X19" s="56"/>
      <c r="Y19" s="56">
        <f t="shared" si="14"/>
        <v>404945</v>
      </c>
      <c r="Z19" s="56">
        <v>518893.59669995587</v>
      </c>
      <c r="AA19" s="56">
        <f t="shared" si="15"/>
        <v>461919</v>
      </c>
      <c r="AB19" s="56">
        <v>564200</v>
      </c>
      <c r="AC19" s="56">
        <v>364827</v>
      </c>
      <c r="AD19" s="56"/>
      <c r="AE19" s="56">
        <f t="shared" si="16"/>
        <v>414670</v>
      </c>
      <c r="AF19" s="56">
        <v>523736.95267318957</v>
      </c>
      <c r="AG19" s="56">
        <f t="shared" si="17"/>
        <v>469203</v>
      </c>
      <c r="AH19" s="56">
        <v>661500</v>
      </c>
      <c r="AI19" s="56">
        <v>364827</v>
      </c>
      <c r="AJ19" s="56"/>
      <c r="AK19" s="56">
        <f t="shared" si="18"/>
        <v>438995</v>
      </c>
      <c r="AL19" s="56">
        <v>527009.49049294216</v>
      </c>
      <c r="AM19" s="56">
        <f t="shared" si="19"/>
        <v>483002</v>
      </c>
      <c r="AN19" s="56">
        <v>642100</v>
      </c>
      <c r="AO19" s="56">
        <v>364827</v>
      </c>
      <c r="AP19" s="56"/>
      <c r="AQ19" s="56">
        <f t="shared" si="10"/>
        <v>434145</v>
      </c>
      <c r="AR19" s="56">
        <v>537481.61151615006</v>
      </c>
      <c r="AS19" s="56">
        <f t="shared" si="11"/>
        <v>485813</v>
      </c>
      <c r="AT19" s="56">
        <v>564200</v>
      </c>
      <c r="AU19" s="56">
        <v>364827</v>
      </c>
      <c r="AV19" s="56"/>
      <c r="AW19" s="56">
        <f t="shared" si="20"/>
        <v>414670</v>
      </c>
      <c r="AX19" s="56">
        <v>542324.96748938377</v>
      </c>
      <c r="AY19" s="56">
        <f t="shared" si="21"/>
        <v>478497</v>
      </c>
    </row>
    <row r="20" spans="2:51" s="57" customFormat="1" ht="82.5">
      <c r="B20" s="54">
        <v>16</v>
      </c>
      <c r="C20" s="55" t="s">
        <v>56</v>
      </c>
      <c r="D20" s="56">
        <v>518800</v>
      </c>
      <c r="E20" s="56">
        <v>341243</v>
      </c>
      <c r="F20" s="56"/>
      <c r="G20" s="56">
        <f t="shared" si="0"/>
        <v>385632</v>
      </c>
      <c r="H20" s="56">
        <v>505279.83936978556</v>
      </c>
      <c r="I20" s="56">
        <f t="shared" si="1"/>
        <v>445456</v>
      </c>
      <c r="J20" s="56">
        <v>570700</v>
      </c>
      <c r="K20" s="56">
        <v>341243</v>
      </c>
      <c r="L20" s="56"/>
      <c r="M20" s="56">
        <f t="shared" si="2"/>
        <v>398607</v>
      </c>
      <c r="N20" s="56">
        <v>547430.12648819771</v>
      </c>
      <c r="O20" s="56">
        <f t="shared" si="3"/>
        <v>473019</v>
      </c>
      <c r="P20" s="58">
        <v>633000</v>
      </c>
      <c r="Q20" s="56">
        <v>341243</v>
      </c>
      <c r="R20" s="56"/>
      <c r="S20" s="56">
        <f t="shared" si="22"/>
        <v>414182</v>
      </c>
      <c r="T20" s="56">
        <v>573217.72450784734</v>
      </c>
      <c r="U20" s="56">
        <f t="shared" si="23"/>
        <v>493700</v>
      </c>
      <c r="V20" s="58">
        <v>700400</v>
      </c>
      <c r="W20" s="56">
        <v>341243</v>
      </c>
      <c r="X20" s="56"/>
      <c r="Y20" s="56">
        <f t="shared" si="14"/>
        <v>431032</v>
      </c>
      <c r="Z20" s="56">
        <v>612226.37531929708</v>
      </c>
      <c r="AA20" s="56">
        <f t="shared" si="15"/>
        <v>521629</v>
      </c>
      <c r="AB20" s="56">
        <v>752300</v>
      </c>
      <c r="AC20" s="56">
        <v>341243</v>
      </c>
      <c r="AD20" s="56"/>
      <c r="AE20" s="56">
        <f t="shared" si="16"/>
        <v>444007</v>
      </c>
      <c r="AF20" s="56">
        <v>616677.02675416053</v>
      </c>
      <c r="AG20" s="56">
        <f t="shared" si="17"/>
        <v>530342</v>
      </c>
      <c r="AH20" s="58">
        <v>882000</v>
      </c>
      <c r="AI20" s="56">
        <v>341243</v>
      </c>
      <c r="AJ20" s="56"/>
      <c r="AK20" s="56">
        <f t="shared" si="18"/>
        <v>476432</v>
      </c>
      <c r="AL20" s="56">
        <v>619818.66306112288</v>
      </c>
      <c r="AM20" s="56">
        <f t="shared" si="19"/>
        <v>548125</v>
      </c>
      <c r="AN20" s="56">
        <v>856100</v>
      </c>
      <c r="AO20" s="56">
        <v>341243</v>
      </c>
      <c r="AP20" s="56"/>
      <c r="AQ20" s="56">
        <f t="shared" si="10"/>
        <v>469957</v>
      </c>
      <c r="AR20" s="56">
        <v>632385.20828897262</v>
      </c>
      <c r="AS20" s="56">
        <f t="shared" si="11"/>
        <v>551171</v>
      </c>
      <c r="AT20" s="56">
        <v>752300</v>
      </c>
      <c r="AU20" s="56">
        <v>341243</v>
      </c>
      <c r="AV20" s="56"/>
      <c r="AW20" s="56">
        <f t="shared" si="20"/>
        <v>444007</v>
      </c>
      <c r="AX20" s="56">
        <v>639715.69300521805</v>
      </c>
      <c r="AY20" s="56">
        <f t="shared" si="21"/>
        <v>541861</v>
      </c>
    </row>
    <row r="21" spans="2:51" s="57" customFormat="1" ht="82.5">
      <c r="B21" s="54">
        <v>17</v>
      </c>
      <c r="C21" s="55" t="s">
        <v>57</v>
      </c>
      <c r="D21" s="56">
        <v>933900</v>
      </c>
      <c r="E21" s="56">
        <v>787755</v>
      </c>
      <c r="F21" s="56"/>
      <c r="G21" s="56">
        <f t="shared" si="0"/>
        <v>824291</v>
      </c>
      <c r="H21" s="56">
        <v>977441.59600367572</v>
      </c>
      <c r="I21" s="56">
        <f t="shared" si="1"/>
        <v>900866</v>
      </c>
      <c r="J21" s="56">
        <v>1027300</v>
      </c>
      <c r="K21" s="56">
        <v>787755</v>
      </c>
      <c r="L21" s="56"/>
      <c r="M21" s="56">
        <f t="shared" si="2"/>
        <v>847641</v>
      </c>
      <c r="N21" s="56">
        <v>1019460.9816092979</v>
      </c>
      <c r="O21" s="56">
        <f t="shared" si="3"/>
        <v>933551</v>
      </c>
      <c r="P21" s="58" t="s">
        <v>44</v>
      </c>
      <c r="Q21" s="58" t="s">
        <v>44</v>
      </c>
      <c r="R21" s="58" t="s">
        <v>44</v>
      </c>
      <c r="S21" s="58" t="s">
        <v>44</v>
      </c>
      <c r="T21" s="58">
        <v>1057291.5188056368</v>
      </c>
      <c r="U21" s="58" t="s">
        <v>44</v>
      </c>
      <c r="V21" s="58" t="s">
        <v>44</v>
      </c>
      <c r="W21" s="58" t="s">
        <v>44</v>
      </c>
      <c r="X21" s="58" t="s">
        <v>44</v>
      </c>
      <c r="Y21" s="58" t="s">
        <v>44</v>
      </c>
      <c r="Z21" s="58" t="s">
        <v>44</v>
      </c>
      <c r="AA21" s="58" t="s">
        <v>44</v>
      </c>
      <c r="AB21" s="58" t="s">
        <v>44</v>
      </c>
      <c r="AC21" s="58" t="s">
        <v>44</v>
      </c>
      <c r="AD21" s="58" t="s">
        <v>44</v>
      </c>
      <c r="AE21" s="58" t="s">
        <v>44</v>
      </c>
      <c r="AF21" s="58" t="s">
        <v>44</v>
      </c>
      <c r="AG21" s="58" t="s">
        <v>44</v>
      </c>
      <c r="AH21" s="58" t="s">
        <v>44</v>
      </c>
      <c r="AI21" s="58" t="s">
        <v>44</v>
      </c>
      <c r="AJ21" s="58" t="s">
        <v>44</v>
      </c>
      <c r="AK21" s="58" t="s">
        <v>44</v>
      </c>
      <c r="AL21" s="58" t="s">
        <v>44</v>
      </c>
      <c r="AM21" s="58" t="s">
        <v>44</v>
      </c>
      <c r="AN21" s="56" t="s">
        <v>44</v>
      </c>
      <c r="AO21" s="56" t="s">
        <v>44</v>
      </c>
      <c r="AP21" s="56" t="s">
        <v>44</v>
      </c>
      <c r="AQ21" s="56" t="s">
        <v>44</v>
      </c>
      <c r="AR21" s="56" t="s">
        <v>44</v>
      </c>
      <c r="AS21" s="56" t="s">
        <v>44</v>
      </c>
      <c r="AT21" s="56" t="s">
        <v>44</v>
      </c>
      <c r="AU21" s="56" t="s">
        <v>44</v>
      </c>
      <c r="AV21" s="56" t="s">
        <v>44</v>
      </c>
      <c r="AW21" s="56" t="s">
        <v>44</v>
      </c>
      <c r="AX21" s="56" t="s">
        <v>44</v>
      </c>
      <c r="AY21" s="56" t="s">
        <v>44</v>
      </c>
    </row>
    <row r="22" spans="2:51" s="57" customFormat="1" ht="16.5">
      <c r="B22" s="54">
        <v>18</v>
      </c>
      <c r="C22" s="55" t="s">
        <v>58</v>
      </c>
      <c r="D22" s="56">
        <v>194600</v>
      </c>
      <c r="E22" s="56">
        <v>283298</v>
      </c>
      <c r="F22" s="56"/>
      <c r="G22" s="56">
        <f t="shared" si="0"/>
        <v>216775</v>
      </c>
      <c r="H22" s="56">
        <v>263504.74524647108</v>
      </c>
      <c r="I22" s="56">
        <f t="shared" si="1"/>
        <v>240140</v>
      </c>
      <c r="J22" s="56">
        <v>214000</v>
      </c>
      <c r="K22" s="56">
        <v>283298</v>
      </c>
      <c r="L22" s="56"/>
      <c r="M22" s="56">
        <f t="shared" si="2"/>
        <v>231325</v>
      </c>
      <c r="N22" s="56">
        <v>305393.22933930298</v>
      </c>
      <c r="O22" s="56">
        <f t="shared" si="3"/>
        <v>268359</v>
      </c>
      <c r="P22" s="58">
        <v>237400</v>
      </c>
      <c r="Q22" s="56">
        <v>283298</v>
      </c>
      <c r="R22" s="56"/>
      <c r="S22" s="56">
        <f t="shared" si="22"/>
        <v>248875</v>
      </c>
      <c r="T22" s="56">
        <v>326599.27441129915</v>
      </c>
      <c r="U22" s="56">
        <f t="shared" si="23"/>
        <v>287737</v>
      </c>
      <c r="V22" s="58">
        <v>262700</v>
      </c>
      <c r="W22" s="56">
        <v>283298</v>
      </c>
      <c r="X22" s="56"/>
      <c r="Y22" s="56">
        <f t="shared" si="14"/>
        <v>267850</v>
      </c>
      <c r="Z22" s="56">
        <v>520988.02090459748</v>
      </c>
      <c r="AA22" s="56">
        <f t="shared" si="15"/>
        <v>394419</v>
      </c>
      <c r="AB22" s="56">
        <v>282100</v>
      </c>
      <c r="AC22" s="56">
        <v>283298</v>
      </c>
      <c r="AD22" s="56"/>
      <c r="AE22" s="56">
        <f t="shared" si="16"/>
        <v>282400</v>
      </c>
      <c r="AF22" s="56">
        <v>538005.21756731055</v>
      </c>
      <c r="AG22" s="56">
        <f t="shared" si="17"/>
        <v>410203</v>
      </c>
      <c r="AH22" s="58">
        <v>330800</v>
      </c>
      <c r="AI22" s="56">
        <v>283298</v>
      </c>
      <c r="AJ22" s="56"/>
      <c r="AK22" s="56">
        <f t="shared" si="18"/>
        <v>295174</v>
      </c>
      <c r="AL22" s="56">
        <v>542063.16446380364</v>
      </c>
      <c r="AM22" s="56">
        <f t="shared" si="19"/>
        <v>418619</v>
      </c>
      <c r="AN22" s="56">
        <v>321000</v>
      </c>
      <c r="AO22" s="56">
        <v>283298</v>
      </c>
      <c r="AP22" s="56"/>
      <c r="AQ22" s="56">
        <f t="shared" si="10"/>
        <v>292724</v>
      </c>
      <c r="AR22" s="56">
        <v>553975.20212770277</v>
      </c>
      <c r="AS22" s="56">
        <f t="shared" si="11"/>
        <v>423350</v>
      </c>
      <c r="AT22" s="56">
        <v>282100</v>
      </c>
      <c r="AU22" s="56">
        <v>283298</v>
      </c>
      <c r="AV22" s="56"/>
      <c r="AW22" s="56">
        <f t="shared" si="20"/>
        <v>282400</v>
      </c>
      <c r="AX22" s="56">
        <v>555546.02028118388</v>
      </c>
      <c r="AY22" s="56">
        <f t="shared" si="21"/>
        <v>418973</v>
      </c>
    </row>
    <row r="23" spans="2:51" s="57" customFormat="1" ht="16.5">
      <c r="B23" s="54">
        <v>19</v>
      </c>
      <c r="C23" s="55" t="s">
        <v>59</v>
      </c>
      <c r="D23" s="56">
        <v>123200</v>
      </c>
      <c r="E23" s="56">
        <v>206317</v>
      </c>
      <c r="F23" s="56"/>
      <c r="G23" s="56">
        <f t="shared" si="0"/>
        <v>143979</v>
      </c>
      <c r="H23" s="56">
        <v>224888.79897339159</v>
      </c>
      <c r="I23" s="56">
        <f t="shared" si="1"/>
        <v>184434</v>
      </c>
      <c r="J23" s="56">
        <v>135500</v>
      </c>
      <c r="K23" s="56">
        <v>206317</v>
      </c>
      <c r="L23" s="56"/>
      <c r="M23" s="56">
        <f t="shared" si="2"/>
        <v>153204</v>
      </c>
      <c r="N23" s="56">
        <v>264159.25281042157</v>
      </c>
      <c r="O23" s="56">
        <f t="shared" si="3"/>
        <v>208682</v>
      </c>
      <c r="P23" s="58" t="s">
        <v>44</v>
      </c>
      <c r="Q23" s="58" t="s">
        <v>44</v>
      </c>
      <c r="R23" s="58" t="s">
        <v>44</v>
      </c>
      <c r="S23" s="58" t="s">
        <v>44</v>
      </c>
      <c r="T23" s="58">
        <v>289946.85083007126</v>
      </c>
      <c r="U23" s="58" t="s">
        <v>44</v>
      </c>
      <c r="V23" s="58" t="s">
        <v>44</v>
      </c>
      <c r="W23" s="58" t="s">
        <v>44</v>
      </c>
      <c r="X23" s="58" t="s">
        <v>44</v>
      </c>
      <c r="Y23" s="58" t="s">
        <v>44</v>
      </c>
      <c r="Z23" s="58" t="s">
        <v>44</v>
      </c>
      <c r="AA23" s="58" t="s">
        <v>44</v>
      </c>
      <c r="AB23" s="58" t="s">
        <v>44</v>
      </c>
      <c r="AC23" s="58" t="s">
        <v>44</v>
      </c>
      <c r="AD23" s="58" t="s">
        <v>44</v>
      </c>
      <c r="AE23" s="58" t="s">
        <v>44</v>
      </c>
      <c r="AF23" s="58" t="s">
        <v>44</v>
      </c>
      <c r="AG23" s="58" t="s">
        <v>44</v>
      </c>
      <c r="AH23" s="58" t="s">
        <v>44</v>
      </c>
      <c r="AI23" s="58" t="s">
        <v>44</v>
      </c>
      <c r="AJ23" s="58" t="s">
        <v>44</v>
      </c>
      <c r="AK23" s="58" t="s">
        <v>44</v>
      </c>
      <c r="AL23" s="58" t="s">
        <v>44</v>
      </c>
      <c r="AM23" s="58" t="s">
        <v>44</v>
      </c>
      <c r="AN23" s="56" t="s">
        <v>44</v>
      </c>
      <c r="AO23" s="56" t="s">
        <v>44</v>
      </c>
      <c r="AP23" s="56" t="s">
        <v>44</v>
      </c>
      <c r="AQ23" s="56" t="s">
        <v>44</v>
      </c>
      <c r="AR23" s="56" t="s">
        <v>44</v>
      </c>
      <c r="AS23" s="56" t="s">
        <v>44</v>
      </c>
      <c r="AT23" s="56" t="s">
        <v>44</v>
      </c>
      <c r="AU23" s="56" t="s">
        <v>44</v>
      </c>
      <c r="AV23" s="56" t="s">
        <v>44</v>
      </c>
      <c r="AW23" s="56" t="s">
        <v>44</v>
      </c>
      <c r="AX23" s="56" t="s">
        <v>44</v>
      </c>
      <c r="AY23" s="56" t="s">
        <v>44</v>
      </c>
    </row>
    <row r="24" spans="2:51" s="57" customFormat="1" ht="16.5">
      <c r="B24" s="54">
        <v>20</v>
      </c>
      <c r="C24" s="55" t="s">
        <v>60</v>
      </c>
      <c r="D24" s="56">
        <v>168600</v>
      </c>
      <c r="E24" s="56">
        <v>254789</v>
      </c>
      <c r="F24" s="56"/>
      <c r="G24" s="56">
        <f t="shared" si="0"/>
        <v>190147</v>
      </c>
      <c r="H24" s="56">
        <v>247927.46522444917</v>
      </c>
      <c r="I24" s="56">
        <f t="shared" si="1"/>
        <v>219037</v>
      </c>
      <c r="J24" s="56">
        <v>185500</v>
      </c>
      <c r="K24" s="56">
        <v>254789</v>
      </c>
      <c r="L24" s="56"/>
      <c r="M24" s="56">
        <f t="shared" si="2"/>
        <v>202822</v>
      </c>
      <c r="N24" s="56">
        <v>286150.70695915836</v>
      </c>
      <c r="O24" s="56">
        <f t="shared" si="3"/>
        <v>244486</v>
      </c>
      <c r="P24" s="58">
        <v>205700</v>
      </c>
      <c r="Q24" s="56">
        <v>254789</v>
      </c>
      <c r="R24" s="56"/>
      <c r="S24" s="56">
        <f t="shared" si="22"/>
        <v>217972</v>
      </c>
      <c r="T24" s="56">
        <v>307618.55505673471</v>
      </c>
      <c r="U24" s="56">
        <f t="shared" si="23"/>
        <v>262795</v>
      </c>
      <c r="V24" s="58">
        <v>227600</v>
      </c>
      <c r="W24" s="56">
        <v>254789</v>
      </c>
      <c r="X24" s="56"/>
      <c r="Y24" s="56">
        <f t="shared" si="14"/>
        <v>234397</v>
      </c>
      <c r="Z24" s="56">
        <v>309058.47169742582</v>
      </c>
      <c r="AA24" s="56">
        <f t="shared" si="15"/>
        <v>271728</v>
      </c>
      <c r="AB24" s="56">
        <v>244500</v>
      </c>
      <c r="AC24" s="56">
        <v>254789</v>
      </c>
      <c r="AD24" s="56"/>
      <c r="AE24" s="56">
        <f t="shared" si="16"/>
        <v>247072</v>
      </c>
      <c r="AF24" s="56">
        <v>311152.89590206742</v>
      </c>
      <c r="AG24" s="56">
        <f t="shared" si="17"/>
        <v>279112</v>
      </c>
      <c r="AH24" s="58">
        <v>286700</v>
      </c>
      <c r="AI24" s="56">
        <v>254789</v>
      </c>
      <c r="AJ24" s="56"/>
      <c r="AK24" s="56">
        <f t="shared" si="18"/>
        <v>262767</v>
      </c>
      <c r="AL24" s="56">
        <v>311807.40346601792</v>
      </c>
      <c r="AM24" s="56">
        <f t="shared" si="19"/>
        <v>287287</v>
      </c>
      <c r="AN24" s="56">
        <v>278200</v>
      </c>
      <c r="AO24" s="56">
        <v>254789</v>
      </c>
      <c r="AP24" s="56"/>
      <c r="AQ24" s="56">
        <f t="shared" si="10"/>
        <v>260642</v>
      </c>
      <c r="AR24" s="56">
        <v>314949.03977298032</v>
      </c>
      <c r="AS24" s="56">
        <f t="shared" si="11"/>
        <v>287796</v>
      </c>
      <c r="AT24" s="56">
        <v>244500</v>
      </c>
      <c r="AU24" s="56">
        <v>254789</v>
      </c>
      <c r="AV24" s="56"/>
      <c r="AW24" s="56">
        <f t="shared" si="20"/>
        <v>247072</v>
      </c>
      <c r="AX24" s="56">
        <v>315734.44884972088</v>
      </c>
      <c r="AY24" s="56">
        <f t="shared" si="21"/>
        <v>281403</v>
      </c>
    </row>
    <row r="25" spans="2:51" s="57" customFormat="1" ht="16.5">
      <c r="B25" s="54">
        <v>21</v>
      </c>
      <c r="C25" s="55" t="s">
        <v>61</v>
      </c>
      <c r="D25" s="56">
        <v>110300</v>
      </c>
      <c r="E25" s="56">
        <v>229666</v>
      </c>
      <c r="F25" s="56"/>
      <c r="G25" s="56">
        <f t="shared" si="0"/>
        <v>140142</v>
      </c>
      <c r="H25" s="56">
        <v>234837.31394543918</v>
      </c>
      <c r="I25" s="56">
        <f t="shared" si="1"/>
        <v>187490</v>
      </c>
      <c r="J25" s="56">
        <v>121300</v>
      </c>
      <c r="K25" s="56">
        <v>229666</v>
      </c>
      <c r="L25" s="56"/>
      <c r="M25" s="56">
        <f t="shared" si="2"/>
        <v>148392</v>
      </c>
      <c r="N25" s="56">
        <v>270049.82088597608</v>
      </c>
      <c r="O25" s="56">
        <f t="shared" si="3"/>
        <v>209221</v>
      </c>
      <c r="P25" s="58">
        <v>134500</v>
      </c>
      <c r="Q25" s="56">
        <v>229666</v>
      </c>
      <c r="R25" s="56"/>
      <c r="S25" s="56">
        <f t="shared" si="22"/>
        <v>158292</v>
      </c>
      <c r="T25" s="56">
        <v>290470.45688123163</v>
      </c>
      <c r="U25" s="56">
        <f t="shared" si="23"/>
        <v>224381</v>
      </c>
      <c r="V25" s="58">
        <v>148800</v>
      </c>
      <c r="W25" s="56">
        <v>229666</v>
      </c>
      <c r="X25" s="56"/>
      <c r="Y25" s="56">
        <f t="shared" si="14"/>
        <v>169017</v>
      </c>
      <c r="Z25" s="56">
        <v>293219.38864982373</v>
      </c>
      <c r="AA25" s="56">
        <f t="shared" si="15"/>
        <v>231118</v>
      </c>
      <c r="AB25" s="56">
        <v>159900</v>
      </c>
      <c r="AC25" s="56">
        <v>229666</v>
      </c>
      <c r="AD25" s="56"/>
      <c r="AE25" s="56">
        <f t="shared" si="16"/>
        <v>177342</v>
      </c>
      <c r="AF25" s="56">
        <v>295313.81285446527</v>
      </c>
      <c r="AG25" s="56">
        <f t="shared" si="17"/>
        <v>236328</v>
      </c>
      <c r="AH25" s="58">
        <v>187400</v>
      </c>
      <c r="AI25" s="56">
        <v>229666</v>
      </c>
      <c r="AJ25" s="56"/>
      <c r="AK25" s="56">
        <f t="shared" si="18"/>
        <v>197967</v>
      </c>
      <c r="AL25" s="56">
        <v>295968.32041841582</v>
      </c>
      <c r="AM25" s="56">
        <f t="shared" si="19"/>
        <v>246968</v>
      </c>
      <c r="AN25" s="56">
        <v>181900</v>
      </c>
      <c r="AO25" s="56">
        <v>229666</v>
      </c>
      <c r="AP25" s="56"/>
      <c r="AQ25" s="56">
        <f t="shared" si="10"/>
        <v>193842</v>
      </c>
      <c r="AR25" s="56">
        <v>298717.25218700792</v>
      </c>
      <c r="AS25" s="56">
        <f t="shared" si="11"/>
        <v>246280</v>
      </c>
      <c r="AT25" s="56">
        <v>159900</v>
      </c>
      <c r="AU25" s="56">
        <v>229666</v>
      </c>
      <c r="AV25" s="56"/>
      <c r="AW25" s="56">
        <f t="shared" si="20"/>
        <v>177342</v>
      </c>
      <c r="AX25" s="56">
        <v>299633.5627765386</v>
      </c>
      <c r="AY25" s="56">
        <f t="shared" si="21"/>
        <v>238488</v>
      </c>
    </row>
    <row r="26" spans="2:51" s="57" customFormat="1" ht="16.5">
      <c r="B26" s="54">
        <v>22</v>
      </c>
      <c r="C26" s="55" t="s">
        <v>62</v>
      </c>
      <c r="D26" s="56">
        <v>110300</v>
      </c>
      <c r="E26" s="56">
        <v>195770</v>
      </c>
      <c r="F26" s="56"/>
      <c r="G26" s="56">
        <f t="shared" si="0"/>
        <v>131668</v>
      </c>
      <c r="H26" s="56">
        <v>192294.32228865672</v>
      </c>
      <c r="I26" s="56">
        <f t="shared" si="1"/>
        <v>161981</v>
      </c>
      <c r="J26" s="56">
        <v>121300</v>
      </c>
      <c r="K26" s="56">
        <v>195770</v>
      </c>
      <c r="L26" s="56"/>
      <c r="M26" s="56">
        <f t="shared" si="2"/>
        <v>139918</v>
      </c>
      <c r="N26" s="56">
        <v>215463.8900525044</v>
      </c>
      <c r="O26" s="56">
        <f t="shared" si="3"/>
        <v>177691</v>
      </c>
      <c r="P26" s="58" t="s">
        <v>44</v>
      </c>
      <c r="Q26" s="58" t="s">
        <v>44</v>
      </c>
      <c r="R26" s="58" t="s">
        <v>44</v>
      </c>
      <c r="S26" s="58" t="s">
        <v>44</v>
      </c>
      <c r="T26" s="58">
        <v>253556.23027442343</v>
      </c>
      <c r="U26" s="58" t="s">
        <v>44</v>
      </c>
      <c r="V26" s="58" t="s">
        <v>44</v>
      </c>
      <c r="W26" s="58" t="s">
        <v>44</v>
      </c>
      <c r="X26" s="58" t="s">
        <v>44</v>
      </c>
      <c r="Y26" s="58" t="s">
        <v>44</v>
      </c>
      <c r="Z26" s="58" t="s">
        <v>44</v>
      </c>
      <c r="AA26" s="58" t="s">
        <v>44</v>
      </c>
      <c r="AB26" s="58" t="s">
        <v>44</v>
      </c>
      <c r="AC26" s="58" t="s">
        <v>44</v>
      </c>
      <c r="AD26" s="58" t="s">
        <v>44</v>
      </c>
      <c r="AE26" s="58" t="s">
        <v>44</v>
      </c>
      <c r="AF26" s="58" t="s">
        <v>44</v>
      </c>
      <c r="AG26" s="58" t="s">
        <v>44</v>
      </c>
      <c r="AH26" s="58" t="s">
        <v>44</v>
      </c>
      <c r="AI26" s="58" t="s">
        <v>44</v>
      </c>
      <c r="AJ26" s="58" t="s">
        <v>44</v>
      </c>
      <c r="AK26" s="58" t="s">
        <v>44</v>
      </c>
      <c r="AL26" s="58" t="s">
        <v>44</v>
      </c>
      <c r="AM26" s="58" t="s">
        <v>44</v>
      </c>
      <c r="AN26" s="56" t="s">
        <v>44</v>
      </c>
      <c r="AO26" s="56" t="s">
        <v>44</v>
      </c>
      <c r="AP26" s="56" t="s">
        <v>44</v>
      </c>
      <c r="AQ26" s="56" t="s">
        <v>44</v>
      </c>
      <c r="AR26" s="56" t="s">
        <v>44</v>
      </c>
      <c r="AS26" s="56" t="s">
        <v>44</v>
      </c>
      <c r="AT26" s="56" t="s">
        <v>44</v>
      </c>
      <c r="AU26" s="56" t="s">
        <v>44</v>
      </c>
      <c r="AV26" s="56" t="s">
        <v>44</v>
      </c>
      <c r="AW26" s="56" t="s">
        <v>44</v>
      </c>
      <c r="AX26" s="56" t="s">
        <v>44</v>
      </c>
      <c r="AY26" s="56" t="s">
        <v>44</v>
      </c>
    </row>
    <row r="27" spans="2:51" s="57" customFormat="1" ht="16.5">
      <c r="B27" s="54">
        <v>23</v>
      </c>
      <c r="C27" s="55" t="s">
        <v>63</v>
      </c>
      <c r="D27" s="56">
        <v>142700</v>
      </c>
      <c r="E27" s="56">
        <v>199350</v>
      </c>
      <c r="F27" s="56"/>
      <c r="G27" s="56">
        <f t="shared" si="0"/>
        <v>156863</v>
      </c>
      <c r="H27" s="56">
        <v>208918.8144129994</v>
      </c>
      <c r="I27" s="56">
        <f t="shared" si="1"/>
        <v>182891</v>
      </c>
      <c r="J27" s="56">
        <v>156900</v>
      </c>
      <c r="K27" s="56">
        <v>199350</v>
      </c>
      <c r="L27" s="56"/>
      <c r="M27" s="56">
        <f t="shared" si="2"/>
        <v>167513</v>
      </c>
      <c r="N27" s="56">
        <v>248451.07127560957</v>
      </c>
      <c r="O27" s="56">
        <f t="shared" si="3"/>
        <v>207982</v>
      </c>
      <c r="P27" s="58">
        <v>174100</v>
      </c>
      <c r="Q27" s="56">
        <v>199350</v>
      </c>
      <c r="R27" s="56"/>
      <c r="S27" s="56">
        <f t="shared" si="22"/>
        <v>180413</v>
      </c>
      <c r="T27" s="56">
        <v>275024.07837199984</v>
      </c>
      <c r="U27" s="56">
        <f t="shared" si="23"/>
        <v>227719</v>
      </c>
      <c r="V27" s="58">
        <v>192600</v>
      </c>
      <c r="W27" s="56">
        <v>199350</v>
      </c>
      <c r="X27" s="56"/>
      <c r="Y27" s="56">
        <f t="shared" si="14"/>
        <v>194288</v>
      </c>
      <c r="Z27" s="56">
        <v>276463.99501269095</v>
      </c>
      <c r="AA27" s="56">
        <f t="shared" si="15"/>
        <v>235376</v>
      </c>
      <c r="AB27" s="56">
        <v>206900</v>
      </c>
      <c r="AC27" s="56">
        <v>199350</v>
      </c>
      <c r="AD27" s="56"/>
      <c r="AE27" s="56">
        <f t="shared" si="16"/>
        <v>201238</v>
      </c>
      <c r="AF27" s="56">
        <v>276987.60106385138</v>
      </c>
      <c r="AG27" s="56">
        <f t="shared" si="17"/>
        <v>239113</v>
      </c>
      <c r="AH27" s="58">
        <v>242600</v>
      </c>
      <c r="AI27" s="56">
        <v>199350</v>
      </c>
      <c r="AJ27" s="56"/>
      <c r="AK27" s="56">
        <f t="shared" si="18"/>
        <v>210163</v>
      </c>
      <c r="AL27" s="56">
        <v>277642.10862780188</v>
      </c>
      <c r="AM27" s="56">
        <f t="shared" si="19"/>
        <v>243903</v>
      </c>
      <c r="AN27" s="56">
        <v>235400</v>
      </c>
      <c r="AO27" s="56">
        <v>199350</v>
      </c>
      <c r="AP27" s="56"/>
      <c r="AQ27" s="56">
        <f t="shared" si="10"/>
        <v>208363</v>
      </c>
      <c r="AR27" s="56">
        <v>280129.23737081373</v>
      </c>
      <c r="AS27" s="56">
        <f t="shared" si="11"/>
        <v>244246</v>
      </c>
      <c r="AT27" s="56">
        <v>206900</v>
      </c>
      <c r="AU27" s="56">
        <v>199350</v>
      </c>
      <c r="AV27" s="56"/>
      <c r="AW27" s="56">
        <f t="shared" si="20"/>
        <v>201238</v>
      </c>
      <c r="AX27" s="56">
        <v>281307.35098592466</v>
      </c>
      <c r="AY27" s="56">
        <f t="shared" si="21"/>
        <v>241273</v>
      </c>
    </row>
    <row r="28" spans="2:51" s="57" customFormat="1" ht="16.5">
      <c r="B28" s="54">
        <v>24</v>
      </c>
      <c r="C28" s="55" t="s">
        <v>64</v>
      </c>
      <c r="D28" s="56">
        <v>123200</v>
      </c>
      <c r="E28" s="56">
        <v>200816</v>
      </c>
      <c r="F28" s="56"/>
      <c r="G28" s="56">
        <f t="shared" si="0"/>
        <v>142604</v>
      </c>
      <c r="H28" s="56">
        <v>198053.98885142116</v>
      </c>
      <c r="I28" s="56">
        <f t="shared" si="1"/>
        <v>170329</v>
      </c>
      <c r="J28" s="56">
        <v>135500</v>
      </c>
      <c r="K28" s="56">
        <v>200816</v>
      </c>
      <c r="L28" s="56"/>
      <c r="M28" s="56">
        <f t="shared" si="2"/>
        <v>151829</v>
      </c>
      <c r="N28" s="56">
        <v>240466.0789954135</v>
      </c>
      <c r="O28" s="56">
        <f t="shared" si="3"/>
        <v>196148</v>
      </c>
      <c r="P28" s="58" t="s">
        <v>44</v>
      </c>
      <c r="Q28" s="58" t="s">
        <v>44</v>
      </c>
      <c r="R28" s="58" t="s">
        <v>44</v>
      </c>
      <c r="S28" s="58" t="s">
        <v>44</v>
      </c>
      <c r="T28" s="58">
        <v>273584.16173130873</v>
      </c>
      <c r="U28" s="58" t="s">
        <v>44</v>
      </c>
      <c r="V28" s="58" t="s">
        <v>44</v>
      </c>
      <c r="W28" s="58" t="s">
        <v>44</v>
      </c>
      <c r="X28" s="58" t="s">
        <v>44</v>
      </c>
      <c r="Y28" s="58" t="s">
        <v>44</v>
      </c>
      <c r="Z28" s="58" t="s">
        <v>44</v>
      </c>
      <c r="AA28" s="58" t="s">
        <v>44</v>
      </c>
      <c r="AB28" s="58" t="s">
        <v>44</v>
      </c>
      <c r="AC28" s="58" t="s">
        <v>44</v>
      </c>
      <c r="AD28" s="58" t="s">
        <v>44</v>
      </c>
      <c r="AE28" s="58" t="s">
        <v>44</v>
      </c>
      <c r="AF28" s="58" t="s">
        <v>44</v>
      </c>
      <c r="AG28" s="58" t="s">
        <v>44</v>
      </c>
      <c r="AH28" s="58" t="s">
        <v>44</v>
      </c>
      <c r="AI28" s="58" t="s">
        <v>44</v>
      </c>
      <c r="AJ28" s="58" t="s">
        <v>44</v>
      </c>
      <c r="AK28" s="58" t="s">
        <v>44</v>
      </c>
      <c r="AL28" s="58" t="s">
        <v>44</v>
      </c>
      <c r="AM28" s="58" t="s">
        <v>44</v>
      </c>
      <c r="AN28" s="56" t="s">
        <v>44</v>
      </c>
      <c r="AO28" s="56" t="s">
        <v>44</v>
      </c>
      <c r="AP28" s="56" t="s">
        <v>44</v>
      </c>
      <c r="AQ28" s="56" t="s">
        <v>44</v>
      </c>
      <c r="AR28" s="56" t="s">
        <v>44</v>
      </c>
      <c r="AS28" s="56" t="s">
        <v>44</v>
      </c>
      <c r="AT28" s="56" t="s">
        <v>44</v>
      </c>
      <c r="AU28" s="56" t="s">
        <v>44</v>
      </c>
      <c r="AV28" s="56" t="s">
        <v>44</v>
      </c>
      <c r="AW28" s="56" t="s">
        <v>44</v>
      </c>
      <c r="AX28" s="56" t="s">
        <v>44</v>
      </c>
      <c r="AY28" s="56" t="s">
        <v>44</v>
      </c>
    </row>
    <row r="29" spans="2:51" s="57" customFormat="1" ht="33">
      <c r="B29" s="54">
        <v>25</v>
      </c>
      <c r="C29" s="55" t="s">
        <v>65</v>
      </c>
      <c r="D29" s="56">
        <v>246400</v>
      </c>
      <c r="E29" s="56">
        <v>161723</v>
      </c>
      <c r="F29" s="56"/>
      <c r="G29" s="56">
        <f t="shared" si="0"/>
        <v>182892</v>
      </c>
      <c r="H29" s="56">
        <v>144646.17163306035</v>
      </c>
      <c r="I29" s="56">
        <f t="shared" si="1"/>
        <v>163769</v>
      </c>
      <c r="J29" s="56">
        <v>271100</v>
      </c>
      <c r="K29" s="56">
        <v>161723</v>
      </c>
      <c r="L29" s="56"/>
      <c r="M29" s="56">
        <f t="shared" si="2"/>
        <v>189067</v>
      </c>
      <c r="N29" s="56">
        <v>189414.48900727456</v>
      </c>
      <c r="O29" s="56">
        <f t="shared" si="3"/>
        <v>189241</v>
      </c>
      <c r="P29" s="58" t="s">
        <v>44</v>
      </c>
      <c r="Q29" s="58" t="s">
        <v>44</v>
      </c>
      <c r="R29" s="58" t="s">
        <v>44</v>
      </c>
      <c r="S29" s="58" t="s">
        <v>44</v>
      </c>
      <c r="T29" s="58" t="s">
        <v>44</v>
      </c>
      <c r="U29" s="58" t="s">
        <v>44</v>
      </c>
      <c r="V29" s="58" t="s">
        <v>44</v>
      </c>
      <c r="W29" s="58" t="s">
        <v>44</v>
      </c>
      <c r="X29" s="58" t="s">
        <v>44</v>
      </c>
      <c r="Y29" s="58" t="s">
        <v>44</v>
      </c>
      <c r="Z29" s="58" t="s">
        <v>44</v>
      </c>
      <c r="AA29" s="58" t="s">
        <v>44</v>
      </c>
      <c r="AB29" s="58" t="s">
        <v>44</v>
      </c>
      <c r="AC29" s="58" t="s">
        <v>44</v>
      </c>
      <c r="AD29" s="58" t="s">
        <v>44</v>
      </c>
      <c r="AE29" s="58" t="s">
        <v>44</v>
      </c>
      <c r="AF29" s="58" t="s">
        <v>44</v>
      </c>
      <c r="AG29" s="58" t="s">
        <v>44</v>
      </c>
      <c r="AH29" s="58" t="s">
        <v>44</v>
      </c>
      <c r="AI29" s="58" t="s">
        <v>44</v>
      </c>
      <c r="AJ29" s="58" t="s">
        <v>44</v>
      </c>
      <c r="AK29" s="58" t="s">
        <v>44</v>
      </c>
      <c r="AL29" s="58" t="s">
        <v>44</v>
      </c>
      <c r="AM29" s="58" t="s">
        <v>44</v>
      </c>
      <c r="AN29" s="56" t="s">
        <v>44</v>
      </c>
      <c r="AO29" s="56" t="s">
        <v>44</v>
      </c>
      <c r="AP29" s="56" t="s">
        <v>44</v>
      </c>
      <c r="AQ29" s="56" t="s">
        <v>44</v>
      </c>
      <c r="AR29" s="56" t="s">
        <v>44</v>
      </c>
      <c r="AS29" s="56" t="s">
        <v>44</v>
      </c>
      <c r="AT29" s="56" t="s">
        <v>44</v>
      </c>
      <c r="AU29" s="56" t="s">
        <v>44</v>
      </c>
      <c r="AV29" s="56" t="s">
        <v>44</v>
      </c>
      <c r="AW29" s="56" t="s">
        <v>44</v>
      </c>
      <c r="AX29" s="56" t="s">
        <v>44</v>
      </c>
      <c r="AY29" s="56" t="s">
        <v>44</v>
      </c>
    </row>
    <row r="30" spans="2:51" s="57" customFormat="1" ht="33">
      <c r="B30" s="54">
        <v>26</v>
      </c>
      <c r="C30" s="55" t="s">
        <v>66</v>
      </c>
      <c r="D30" s="56">
        <v>214000</v>
      </c>
      <c r="E30" s="56">
        <v>271197</v>
      </c>
      <c r="F30" s="56"/>
      <c r="G30" s="56">
        <f t="shared" si="0"/>
        <v>228299</v>
      </c>
      <c r="H30" s="56">
        <v>242691.40471284516</v>
      </c>
      <c r="I30" s="56">
        <f t="shared" si="1"/>
        <v>235495</v>
      </c>
      <c r="J30" s="56">
        <v>235400</v>
      </c>
      <c r="K30" s="56">
        <v>271197</v>
      </c>
      <c r="L30" s="56"/>
      <c r="M30" s="56">
        <f t="shared" si="2"/>
        <v>244349</v>
      </c>
      <c r="N30" s="56">
        <v>248320.16976281948</v>
      </c>
      <c r="O30" s="56">
        <f t="shared" si="3"/>
        <v>246335</v>
      </c>
      <c r="P30" s="58" t="s">
        <v>44</v>
      </c>
      <c r="Q30" s="58" t="s">
        <v>44</v>
      </c>
      <c r="R30" s="58" t="s">
        <v>44</v>
      </c>
      <c r="S30" s="58" t="s">
        <v>44</v>
      </c>
      <c r="T30" s="58" t="s">
        <v>44</v>
      </c>
      <c r="U30" s="58" t="s">
        <v>44</v>
      </c>
      <c r="V30" s="58" t="s">
        <v>44</v>
      </c>
      <c r="W30" s="58" t="s">
        <v>44</v>
      </c>
      <c r="X30" s="58" t="s">
        <v>44</v>
      </c>
      <c r="Y30" s="58" t="s">
        <v>44</v>
      </c>
      <c r="Z30" s="58" t="s">
        <v>44</v>
      </c>
      <c r="AA30" s="58" t="s">
        <v>44</v>
      </c>
      <c r="AB30" s="58" t="s">
        <v>44</v>
      </c>
      <c r="AC30" s="58" t="s">
        <v>44</v>
      </c>
      <c r="AD30" s="58" t="s">
        <v>44</v>
      </c>
      <c r="AE30" s="58" t="s">
        <v>44</v>
      </c>
      <c r="AF30" s="58" t="s">
        <v>44</v>
      </c>
      <c r="AG30" s="58" t="s">
        <v>44</v>
      </c>
      <c r="AH30" s="58" t="s">
        <v>44</v>
      </c>
      <c r="AI30" s="58" t="s">
        <v>44</v>
      </c>
      <c r="AJ30" s="58" t="s">
        <v>44</v>
      </c>
      <c r="AK30" s="58" t="s">
        <v>44</v>
      </c>
      <c r="AL30" s="58" t="s">
        <v>44</v>
      </c>
      <c r="AM30" s="58" t="s">
        <v>44</v>
      </c>
      <c r="AN30" s="56" t="s">
        <v>44</v>
      </c>
      <c r="AO30" s="56" t="s">
        <v>44</v>
      </c>
      <c r="AP30" s="56" t="s">
        <v>44</v>
      </c>
      <c r="AQ30" s="56" t="s">
        <v>44</v>
      </c>
      <c r="AR30" s="56" t="s">
        <v>44</v>
      </c>
      <c r="AS30" s="56" t="s">
        <v>44</v>
      </c>
      <c r="AT30" s="56" t="s">
        <v>44</v>
      </c>
      <c r="AU30" s="56" t="s">
        <v>44</v>
      </c>
      <c r="AV30" s="56" t="s">
        <v>44</v>
      </c>
      <c r="AW30" s="56" t="s">
        <v>44</v>
      </c>
      <c r="AX30" s="56" t="s">
        <v>44</v>
      </c>
      <c r="AY30" s="56" t="s">
        <v>44</v>
      </c>
    </row>
    <row r="31" spans="2:51" s="57" customFormat="1" ht="33">
      <c r="B31" s="54">
        <v>27</v>
      </c>
      <c r="C31" s="55" t="s">
        <v>67</v>
      </c>
      <c r="D31" s="56">
        <v>363200</v>
      </c>
      <c r="E31" s="56">
        <v>272425</v>
      </c>
      <c r="F31" s="56"/>
      <c r="G31" s="56">
        <f t="shared" si="0"/>
        <v>295119</v>
      </c>
      <c r="H31" s="56">
        <v>243738.61681516597</v>
      </c>
      <c r="I31" s="56">
        <f t="shared" si="1"/>
        <v>269429</v>
      </c>
      <c r="J31" s="56">
        <v>399500</v>
      </c>
      <c r="K31" s="56">
        <v>272425</v>
      </c>
      <c r="L31" s="56"/>
      <c r="M31" s="56">
        <f t="shared" si="2"/>
        <v>304194</v>
      </c>
      <c r="N31" s="56">
        <v>253425.32876163334</v>
      </c>
      <c r="O31" s="56">
        <f t="shared" si="3"/>
        <v>278810</v>
      </c>
      <c r="P31" s="58">
        <v>443100</v>
      </c>
      <c r="Q31" s="56">
        <v>272425</v>
      </c>
      <c r="R31" s="56"/>
      <c r="S31" s="56">
        <f t="shared" si="22"/>
        <v>315094</v>
      </c>
      <c r="T31" s="56">
        <v>268348.10121970478</v>
      </c>
      <c r="U31" s="56">
        <f t="shared" si="23"/>
        <v>291721</v>
      </c>
      <c r="V31" s="58">
        <v>490300</v>
      </c>
      <c r="W31" s="56">
        <v>272425</v>
      </c>
      <c r="X31" s="56"/>
      <c r="Y31" s="56">
        <f t="shared" si="14"/>
        <v>326894</v>
      </c>
      <c r="Z31" s="56">
        <v>268871.70727086515</v>
      </c>
      <c r="AA31" s="56">
        <f t="shared" si="15"/>
        <v>297883</v>
      </c>
      <c r="AB31" s="56">
        <v>526600</v>
      </c>
      <c r="AC31" s="56">
        <v>272425</v>
      </c>
      <c r="AD31" s="56"/>
      <c r="AE31" s="56">
        <f t="shared" si="16"/>
        <v>335969</v>
      </c>
      <c r="AF31" s="56">
        <v>270704.32844992657</v>
      </c>
      <c r="AG31" s="56">
        <f t="shared" si="17"/>
        <v>303337</v>
      </c>
      <c r="AH31" s="58">
        <v>617400</v>
      </c>
      <c r="AI31" s="56">
        <v>272425</v>
      </c>
      <c r="AJ31" s="56"/>
      <c r="AK31" s="56">
        <f t="shared" si="18"/>
        <v>358669</v>
      </c>
      <c r="AL31" s="56">
        <v>271882.44206503744</v>
      </c>
      <c r="AM31" s="56">
        <f t="shared" si="19"/>
        <v>315276</v>
      </c>
      <c r="AN31" s="56">
        <v>599300</v>
      </c>
      <c r="AO31" s="56">
        <v>272425</v>
      </c>
      <c r="AP31" s="56"/>
      <c r="AQ31" s="56">
        <f t="shared" si="10"/>
        <v>354144</v>
      </c>
      <c r="AR31" s="56">
        <v>273060.55568014836</v>
      </c>
      <c r="AS31" s="56">
        <f t="shared" si="11"/>
        <v>313602</v>
      </c>
      <c r="AT31" s="56">
        <v>526600</v>
      </c>
      <c r="AU31" s="56">
        <v>272425</v>
      </c>
      <c r="AV31" s="56"/>
      <c r="AW31" s="56">
        <f t="shared" si="20"/>
        <v>335969</v>
      </c>
      <c r="AX31" s="56">
        <v>273845.96475688892</v>
      </c>
      <c r="AY31" s="56">
        <f t="shared" si="21"/>
        <v>304907</v>
      </c>
    </row>
    <row r="32" spans="2:51" s="57" customFormat="1" ht="49.5">
      <c r="B32" s="54">
        <v>28</v>
      </c>
      <c r="C32" s="55" t="s">
        <v>68</v>
      </c>
      <c r="D32" s="56">
        <v>492900</v>
      </c>
      <c r="E32" s="56">
        <v>269264</v>
      </c>
      <c r="F32" s="56"/>
      <c r="G32" s="56">
        <f t="shared" si="0"/>
        <v>325173</v>
      </c>
      <c r="H32" s="56">
        <v>240858.78353378378</v>
      </c>
      <c r="I32" s="56">
        <f t="shared" si="1"/>
        <v>283016</v>
      </c>
      <c r="J32" s="58" t="s">
        <v>44</v>
      </c>
      <c r="K32" s="58" t="s">
        <v>44</v>
      </c>
      <c r="L32" s="58" t="s">
        <v>44</v>
      </c>
      <c r="M32" s="58" t="s">
        <v>44</v>
      </c>
      <c r="N32" s="58" t="s">
        <v>44</v>
      </c>
      <c r="O32" s="58" t="s">
        <v>44</v>
      </c>
      <c r="P32" s="58" t="s">
        <v>44</v>
      </c>
      <c r="Q32" s="58" t="s">
        <v>44</v>
      </c>
      <c r="R32" s="58" t="s">
        <v>44</v>
      </c>
      <c r="S32" s="58" t="s">
        <v>44</v>
      </c>
      <c r="T32" s="58" t="s">
        <v>44</v>
      </c>
      <c r="U32" s="58" t="s">
        <v>44</v>
      </c>
      <c r="V32" s="58" t="s">
        <v>44</v>
      </c>
      <c r="W32" s="58" t="s">
        <v>44</v>
      </c>
      <c r="X32" s="58" t="s">
        <v>44</v>
      </c>
      <c r="Y32" s="58" t="s">
        <v>44</v>
      </c>
      <c r="Z32" s="58" t="s">
        <v>44</v>
      </c>
      <c r="AA32" s="58" t="s">
        <v>44</v>
      </c>
      <c r="AB32" s="58" t="s">
        <v>44</v>
      </c>
      <c r="AC32" s="58" t="s">
        <v>44</v>
      </c>
      <c r="AD32" s="58" t="s">
        <v>44</v>
      </c>
      <c r="AE32" s="58" t="s">
        <v>44</v>
      </c>
      <c r="AF32" s="58" t="s">
        <v>44</v>
      </c>
      <c r="AG32" s="58" t="s">
        <v>44</v>
      </c>
      <c r="AH32" s="58" t="s">
        <v>44</v>
      </c>
      <c r="AI32" s="58" t="s">
        <v>44</v>
      </c>
      <c r="AJ32" s="58" t="s">
        <v>44</v>
      </c>
      <c r="AK32" s="58" t="s">
        <v>44</v>
      </c>
      <c r="AL32" s="58" t="s">
        <v>44</v>
      </c>
      <c r="AM32" s="58" t="s">
        <v>44</v>
      </c>
      <c r="AN32" s="56" t="s">
        <v>44</v>
      </c>
      <c r="AO32" s="56" t="s">
        <v>44</v>
      </c>
      <c r="AP32" s="56" t="s">
        <v>44</v>
      </c>
      <c r="AQ32" s="56" t="s">
        <v>44</v>
      </c>
      <c r="AR32" s="56" t="s">
        <v>44</v>
      </c>
      <c r="AS32" s="56" t="s">
        <v>44</v>
      </c>
      <c r="AT32" s="56" t="s">
        <v>44</v>
      </c>
      <c r="AU32" s="56" t="s">
        <v>44</v>
      </c>
      <c r="AV32" s="56" t="s">
        <v>44</v>
      </c>
      <c r="AW32" s="56" t="s">
        <v>44</v>
      </c>
      <c r="AX32" s="56" t="s">
        <v>44</v>
      </c>
      <c r="AY32" s="56" t="s">
        <v>44</v>
      </c>
    </row>
    <row r="33" spans="2:51" s="62" customFormat="1">
      <c r="B33" s="59"/>
      <c r="C33" s="60" t="s">
        <v>27</v>
      </c>
      <c r="D33" s="61">
        <v>10383300</v>
      </c>
      <c r="E33" s="61">
        <f t="shared" ref="E33:I33" si="24">SUM(E5:E32)</f>
        <v>11886823</v>
      </c>
      <c r="F33" s="61">
        <f t="shared" si="24"/>
        <v>0</v>
      </c>
      <c r="G33" s="61">
        <f t="shared" si="24"/>
        <v>10271116</v>
      </c>
      <c r="H33" s="61">
        <f t="shared" si="24"/>
        <v>12277383.941115748</v>
      </c>
      <c r="I33" s="61">
        <f t="shared" si="24"/>
        <v>11274250</v>
      </c>
      <c r="J33" s="61">
        <f>SUM(J5:J32)</f>
        <v>10879200</v>
      </c>
      <c r="K33" s="61">
        <f t="shared" ref="K33:AY33" si="25">SUM(K5:K32)</f>
        <v>11617559</v>
      </c>
      <c r="L33" s="61">
        <f t="shared" si="25"/>
        <v>0</v>
      </c>
      <c r="M33" s="61">
        <f t="shared" si="25"/>
        <v>10462443</v>
      </c>
      <c r="N33" s="61">
        <f t="shared" si="25"/>
        <v>12890395.570492299</v>
      </c>
      <c r="O33" s="61">
        <f t="shared" si="25"/>
        <v>11775264</v>
      </c>
      <c r="P33" s="61">
        <f t="shared" si="25"/>
        <v>6021200</v>
      </c>
      <c r="Q33" s="61">
        <f t="shared" si="25"/>
        <v>5946525</v>
      </c>
      <c r="R33" s="61">
        <f t="shared" si="25"/>
        <v>0</v>
      </c>
      <c r="S33" s="61">
        <f t="shared" si="25"/>
        <v>5576268</v>
      </c>
      <c r="T33" s="61">
        <f t="shared" si="25"/>
        <v>12685665.604488576</v>
      </c>
      <c r="U33" s="61">
        <f t="shared" si="25"/>
        <v>6387010</v>
      </c>
      <c r="V33" s="61">
        <f t="shared" si="25"/>
        <v>6662700</v>
      </c>
      <c r="W33" s="61">
        <f t="shared" si="25"/>
        <v>5946525</v>
      </c>
      <c r="X33" s="61">
        <f t="shared" si="25"/>
        <v>0</v>
      </c>
      <c r="Y33" s="61">
        <f t="shared" si="25"/>
        <v>5879642</v>
      </c>
      <c r="Z33" s="61">
        <f t="shared" si="25"/>
        <v>9130380.5171094667</v>
      </c>
      <c r="AA33" s="61">
        <f t="shared" si="25"/>
        <v>6908955</v>
      </c>
      <c r="AB33" s="61">
        <f t="shared" si="25"/>
        <v>7156500</v>
      </c>
      <c r="AC33" s="61">
        <f t="shared" si="25"/>
        <v>5946525</v>
      </c>
      <c r="AD33" s="61">
        <f t="shared" si="25"/>
        <v>0</v>
      </c>
      <c r="AE33" s="61">
        <f t="shared" si="25"/>
        <v>6109304</v>
      </c>
      <c r="AF33" s="61">
        <f t="shared" si="25"/>
        <v>7806704.4197759759</v>
      </c>
      <c r="AG33" s="61">
        <f t="shared" si="25"/>
        <v>7077284</v>
      </c>
      <c r="AH33" s="61">
        <f t="shared" si="25"/>
        <v>8390200</v>
      </c>
      <c r="AI33" s="61">
        <f t="shared" si="25"/>
        <v>5946525</v>
      </c>
      <c r="AJ33" s="61">
        <f t="shared" si="25"/>
        <v>0</v>
      </c>
      <c r="AK33" s="61">
        <f t="shared" si="25"/>
        <v>6507496</v>
      </c>
      <c r="AL33" s="61">
        <f t="shared" si="25"/>
        <v>7838644.3888967615</v>
      </c>
      <c r="AM33" s="61">
        <f t="shared" si="25"/>
        <v>7306939</v>
      </c>
      <c r="AN33" s="61">
        <f t="shared" si="25"/>
        <v>8143500</v>
      </c>
      <c r="AO33" s="61">
        <f t="shared" si="25"/>
        <v>5946525</v>
      </c>
      <c r="AP33" s="61">
        <f t="shared" si="25"/>
        <v>0</v>
      </c>
      <c r="AQ33" s="61">
        <f t="shared" si="25"/>
        <v>6437071</v>
      </c>
      <c r="AR33" s="61">
        <f t="shared" si="25"/>
        <v>7930406.3493626211</v>
      </c>
      <c r="AS33" s="61">
        <f t="shared" si="25"/>
        <v>7314680</v>
      </c>
      <c r="AT33" s="61">
        <f t="shared" si="25"/>
        <v>7156500</v>
      </c>
      <c r="AU33" s="61">
        <f t="shared" si="25"/>
        <v>5946525</v>
      </c>
      <c r="AV33" s="61">
        <f t="shared" si="25"/>
        <v>0</v>
      </c>
      <c r="AW33" s="61">
        <f t="shared" si="25"/>
        <v>6109304</v>
      </c>
      <c r="AX33" s="61">
        <f t="shared" si="25"/>
        <v>7958550.1746124933</v>
      </c>
      <c r="AY33" s="61">
        <f t="shared" si="25"/>
        <v>7153206</v>
      </c>
    </row>
    <row r="35" spans="2:51">
      <c r="C35" s="63" t="s">
        <v>27</v>
      </c>
      <c r="D35" s="68">
        <f>+D33+J33+P33+V33+AB33+AH33+AN33+AT33</f>
        <v>64793100</v>
      </c>
      <c r="E35" s="68">
        <f t="shared" ref="E35:I35" si="26">+E33+K33+Q33+W33+AC33+AI33+AO33+AU33</f>
        <v>59183532</v>
      </c>
      <c r="F35" s="68">
        <f t="shared" si="26"/>
        <v>0</v>
      </c>
      <c r="G35" s="68">
        <f t="shared" si="26"/>
        <v>57352644</v>
      </c>
      <c r="H35" s="68">
        <f t="shared" si="26"/>
        <v>78518130.965853944</v>
      </c>
      <c r="I35" s="67">
        <f t="shared" si="26"/>
        <v>65197588</v>
      </c>
      <c r="J35" s="64"/>
      <c r="K35" s="64"/>
      <c r="L35" s="64"/>
      <c r="M35" s="64"/>
      <c r="N35" s="64"/>
      <c r="O35" s="65"/>
    </row>
    <row r="36" spans="2:51"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</row>
  </sheetData>
  <sheetProtection algorithmName="SHA-512" hashValue="R3cEAyq/KVRn6olMYTv0SH1CngszGD0hRhOEzvS7rTJm+caMQFl0WtWaPOtL9Hv4uGKYWXgitsBXq5pCDO6Ibg==" saltValue="UtO2o/57crqSBDVNmnVgCQ==" spinCount="100000" sheet="1" formatCells="0" formatColumns="0" formatRows="0" insertColumns="0" insertRows="0" insertHyperlinks="0" deleteColumns="0" deleteRows="0" sort="0" autoFilter="0" pivotTables="0"/>
  <autoFilter ref="B4:BX33" xr:uid="{00000000-0009-0000-0000-000001000000}"/>
  <mergeCells count="2">
    <mergeCell ref="B2:C2"/>
    <mergeCell ref="B3:C3"/>
  </mergeCells>
  <pageMargins left="0.7" right="0.7" top="0.75" bottom="0.75" header="0.3" footer="0.3"/>
  <pageSetup paperSize="9" scale="4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DE114"/>
  <sheetViews>
    <sheetView zoomScaleNormal="100" workbookViewId="0">
      <selection activeCell="D33" sqref="D33"/>
    </sheetView>
  </sheetViews>
  <sheetFormatPr baseColWidth="10" defaultColWidth="11" defaultRowHeight="12.75"/>
  <cols>
    <col min="1" max="1" width="11" style="23"/>
    <col min="2" max="2" width="5.85546875" style="23" customWidth="1"/>
    <col min="3" max="3" width="46.28515625" style="49" customWidth="1"/>
    <col min="4" max="4" width="12.5703125" style="23" customWidth="1"/>
    <col min="5" max="6" width="14" style="34" bestFit="1" customWidth="1"/>
    <col min="7" max="8" width="0" style="34" hidden="1" customWidth="1"/>
    <col min="9" max="11" width="14" style="34" hidden="1" customWidth="1"/>
    <col min="12" max="12" width="0" style="34" hidden="1" customWidth="1"/>
    <col min="13" max="13" width="13.140625" style="34" hidden="1" customWidth="1"/>
    <col min="14" max="14" width="16.85546875" style="34" bestFit="1" customWidth="1"/>
    <col min="15" max="15" width="0" style="34" hidden="1" customWidth="1"/>
    <col min="16" max="17" width="13" style="34" hidden="1" customWidth="1"/>
    <col min="18" max="18" width="12.85546875" style="34" hidden="1" customWidth="1"/>
    <col min="19" max="19" width="0" style="34" hidden="1" customWidth="1"/>
    <col min="20" max="20" width="13.85546875" style="34" customWidth="1"/>
    <col min="21" max="16384" width="11" style="23"/>
  </cols>
  <sheetData>
    <row r="2" spans="1:109">
      <c r="B2" s="75" t="s">
        <v>1</v>
      </c>
      <c r="C2" s="75"/>
      <c r="D2" s="75"/>
    </row>
    <row r="3" spans="1:109" ht="51">
      <c r="B3" s="83" t="s">
        <v>69</v>
      </c>
      <c r="C3" s="83"/>
      <c r="D3" s="83"/>
      <c r="E3" s="21" t="s">
        <v>3</v>
      </c>
      <c r="F3" s="21" t="s">
        <v>4</v>
      </c>
      <c r="G3" s="21" t="s">
        <v>5</v>
      </c>
      <c r="H3" s="7"/>
      <c r="I3" s="35" t="s">
        <v>6</v>
      </c>
      <c r="J3" s="35" t="s">
        <v>7</v>
      </c>
      <c r="K3" s="35" t="s">
        <v>8</v>
      </c>
      <c r="L3" s="7"/>
      <c r="M3" s="21" t="s">
        <v>9</v>
      </c>
      <c r="N3" s="21" t="s">
        <v>10</v>
      </c>
      <c r="O3" s="7"/>
      <c r="P3" s="35" t="s">
        <v>6</v>
      </c>
      <c r="Q3" s="35" t="s">
        <v>7</v>
      </c>
      <c r="R3" s="35" t="s">
        <v>8</v>
      </c>
      <c r="S3" s="7"/>
      <c r="T3" s="22" t="s">
        <v>11</v>
      </c>
    </row>
    <row r="4" spans="1:109" ht="51">
      <c r="B4" s="9" t="s">
        <v>12</v>
      </c>
      <c r="C4" s="9" t="s">
        <v>13</v>
      </c>
      <c r="D4" s="9" t="s">
        <v>70</v>
      </c>
      <c r="E4" s="36" t="s">
        <v>71</v>
      </c>
      <c r="F4" s="36" t="s">
        <v>71</v>
      </c>
      <c r="G4" s="36" t="s">
        <v>71</v>
      </c>
      <c r="H4" s="7"/>
      <c r="I4" s="36" t="s">
        <v>71</v>
      </c>
      <c r="J4" s="36" t="s">
        <v>71</v>
      </c>
      <c r="K4" s="36" t="s">
        <v>71</v>
      </c>
      <c r="L4" s="7"/>
      <c r="M4" s="36" t="s">
        <v>71</v>
      </c>
      <c r="N4" s="36" t="s">
        <v>71</v>
      </c>
      <c r="O4" s="7"/>
      <c r="P4" s="36" t="s">
        <v>71</v>
      </c>
      <c r="Q4" s="36" t="s">
        <v>71</v>
      </c>
      <c r="R4" s="36" t="s">
        <v>71</v>
      </c>
      <c r="S4" s="7"/>
      <c r="T4" s="36" t="s">
        <v>71</v>
      </c>
    </row>
    <row r="5" spans="1:109">
      <c r="B5" s="37">
        <v>1</v>
      </c>
      <c r="C5" s="38" t="s">
        <v>72</v>
      </c>
      <c r="D5" s="37" t="s">
        <v>73</v>
      </c>
      <c r="E5" s="39">
        <v>38500</v>
      </c>
      <c r="F5" s="39">
        <v>37474</v>
      </c>
      <c r="G5" s="39"/>
      <c r="I5" s="40">
        <f>+MIN(E5:G5)</f>
        <v>37474</v>
      </c>
      <c r="J5" s="40">
        <f>+ROUND(AVERAGE(E5:G5),0)</f>
        <v>37987</v>
      </c>
      <c r="K5" s="40">
        <f>+ROUND(AVERAGE(I5:J5),0)</f>
        <v>37731</v>
      </c>
      <c r="M5" s="39">
        <f>+K5</f>
        <v>37731</v>
      </c>
      <c r="N5" s="39">
        <v>23809.662911341678</v>
      </c>
      <c r="P5" s="40">
        <f>+MIN(M5:N5)</f>
        <v>23809.662911341678</v>
      </c>
      <c r="Q5" s="40">
        <f>+ROUND(AVERAGE(M5:N5),0)</f>
        <v>30770</v>
      </c>
      <c r="R5" s="40">
        <f>+ROUND(AVERAGE(P5:Q5),0)</f>
        <v>27290</v>
      </c>
      <c r="S5" s="7"/>
      <c r="T5" s="11">
        <f>+Q5</f>
        <v>30770</v>
      </c>
    </row>
    <row r="6" spans="1:109">
      <c r="B6" s="37">
        <v>2</v>
      </c>
      <c r="C6" s="38" t="s">
        <v>74</v>
      </c>
      <c r="D6" s="37" t="s">
        <v>73</v>
      </c>
      <c r="E6" s="39">
        <v>44000</v>
      </c>
      <c r="F6" s="39">
        <v>36021</v>
      </c>
      <c r="G6" s="39"/>
      <c r="I6" s="40">
        <f t="shared" ref="I6:I69" si="0">+MIN(E6:G6)</f>
        <v>36021</v>
      </c>
      <c r="J6" s="40">
        <f t="shared" ref="J6:J69" si="1">+ROUND(AVERAGE(E6:G6),0)</f>
        <v>40011</v>
      </c>
      <c r="K6" s="40">
        <f t="shared" ref="K6:K69" si="2">+ROUND(AVERAGE(I6:J6),0)</f>
        <v>38016</v>
      </c>
      <c r="M6" s="39">
        <f t="shared" ref="M6:M69" si="3">+K6</f>
        <v>38016</v>
      </c>
      <c r="N6" s="39">
        <v>27211.043327247633</v>
      </c>
      <c r="P6" s="40">
        <f t="shared" ref="P6:P69" si="4">+MIN(M6:N6)</f>
        <v>27211.043327247633</v>
      </c>
      <c r="Q6" s="40">
        <f t="shared" ref="Q6:Q69" si="5">+ROUND(AVERAGE(M6:N6),0)</f>
        <v>32614</v>
      </c>
      <c r="R6" s="40">
        <f t="shared" ref="R6:R69" si="6">+ROUND(AVERAGE(P6:Q6),0)</f>
        <v>29913</v>
      </c>
      <c r="S6" s="7"/>
      <c r="T6" s="11">
        <f t="shared" ref="T6:T69" si="7">+Q6</f>
        <v>32614</v>
      </c>
    </row>
    <row r="7" spans="1:109" s="41" customFormat="1">
      <c r="A7" s="23"/>
      <c r="B7" s="37">
        <v>3</v>
      </c>
      <c r="C7" s="38" t="s">
        <v>75</v>
      </c>
      <c r="D7" s="37" t="s">
        <v>73</v>
      </c>
      <c r="E7" s="39">
        <v>52200</v>
      </c>
      <c r="F7" s="39">
        <v>37017</v>
      </c>
      <c r="G7" s="39"/>
      <c r="H7" s="34"/>
      <c r="I7" s="40">
        <f t="shared" si="0"/>
        <v>37017</v>
      </c>
      <c r="J7" s="40">
        <f t="shared" si="1"/>
        <v>44609</v>
      </c>
      <c r="K7" s="40">
        <f t="shared" si="2"/>
        <v>40813</v>
      </c>
      <c r="L7" s="34"/>
      <c r="M7" s="39">
        <f t="shared" si="3"/>
        <v>40813</v>
      </c>
      <c r="N7" s="39">
        <v>28241.764665400951</v>
      </c>
      <c r="O7" s="34"/>
      <c r="P7" s="40">
        <f t="shared" si="4"/>
        <v>28241.764665400951</v>
      </c>
      <c r="Q7" s="40">
        <f t="shared" si="5"/>
        <v>34527</v>
      </c>
      <c r="R7" s="40">
        <f t="shared" si="6"/>
        <v>31384</v>
      </c>
      <c r="S7" s="7"/>
      <c r="T7" s="11">
        <f t="shared" si="7"/>
        <v>34527</v>
      </c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</row>
    <row r="8" spans="1:109" s="41" customFormat="1">
      <c r="A8" s="23"/>
      <c r="B8" s="37">
        <v>4</v>
      </c>
      <c r="C8" s="38" t="s">
        <v>76</v>
      </c>
      <c r="D8" s="37" t="s">
        <v>73</v>
      </c>
      <c r="E8" s="39">
        <v>57700</v>
      </c>
      <c r="F8" s="39">
        <v>72030</v>
      </c>
      <c r="G8" s="39"/>
      <c r="H8" s="34"/>
      <c r="I8" s="40">
        <f t="shared" si="0"/>
        <v>57700</v>
      </c>
      <c r="J8" s="40">
        <f t="shared" si="1"/>
        <v>64865</v>
      </c>
      <c r="K8" s="40">
        <f t="shared" si="2"/>
        <v>61283</v>
      </c>
      <c r="L8" s="34"/>
      <c r="M8" s="39">
        <f t="shared" si="3"/>
        <v>61283</v>
      </c>
      <c r="N8" s="39">
        <v>53700.581717787936</v>
      </c>
      <c r="O8" s="34"/>
      <c r="P8" s="40">
        <f t="shared" si="4"/>
        <v>53700.581717787936</v>
      </c>
      <c r="Q8" s="40">
        <f t="shared" si="5"/>
        <v>57492</v>
      </c>
      <c r="R8" s="40">
        <f t="shared" si="6"/>
        <v>55596</v>
      </c>
      <c r="S8" s="7"/>
      <c r="T8" s="11">
        <f t="shared" si="7"/>
        <v>57492</v>
      </c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</row>
    <row r="9" spans="1:109" s="41" customFormat="1">
      <c r="A9" s="23"/>
      <c r="B9" s="37">
        <v>5</v>
      </c>
      <c r="C9" s="38" t="s">
        <v>77</v>
      </c>
      <c r="D9" s="37" t="s">
        <v>73</v>
      </c>
      <c r="E9" s="39">
        <v>60500</v>
      </c>
      <c r="F9" s="39">
        <v>74014</v>
      </c>
      <c r="G9" s="39"/>
      <c r="H9" s="34"/>
      <c r="I9" s="40">
        <f t="shared" si="0"/>
        <v>60500</v>
      </c>
      <c r="J9" s="40">
        <f t="shared" si="1"/>
        <v>67257</v>
      </c>
      <c r="K9" s="40">
        <f t="shared" si="2"/>
        <v>63879</v>
      </c>
      <c r="L9" s="34"/>
      <c r="M9" s="39">
        <f t="shared" si="3"/>
        <v>63879</v>
      </c>
      <c r="N9" s="39">
        <v>55762.024394094573</v>
      </c>
      <c r="O9" s="34"/>
      <c r="P9" s="40">
        <f t="shared" si="4"/>
        <v>55762.024394094573</v>
      </c>
      <c r="Q9" s="40">
        <f t="shared" si="5"/>
        <v>59821</v>
      </c>
      <c r="R9" s="40">
        <f t="shared" si="6"/>
        <v>57792</v>
      </c>
      <c r="S9" s="7"/>
      <c r="T9" s="11">
        <f t="shared" si="7"/>
        <v>59821</v>
      </c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</row>
    <row r="10" spans="1:109" s="41" customFormat="1">
      <c r="A10" s="23"/>
      <c r="B10" s="37">
        <v>6</v>
      </c>
      <c r="C10" s="38" t="s">
        <v>78</v>
      </c>
      <c r="D10" s="37" t="s">
        <v>73</v>
      </c>
      <c r="E10" s="39">
        <v>66000</v>
      </c>
      <c r="F10" s="39">
        <v>75693</v>
      </c>
      <c r="G10" s="39"/>
      <c r="H10" s="34"/>
      <c r="I10" s="40">
        <f t="shared" si="0"/>
        <v>66000</v>
      </c>
      <c r="J10" s="40">
        <f t="shared" si="1"/>
        <v>70847</v>
      </c>
      <c r="K10" s="40">
        <f t="shared" si="2"/>
        <v>68424</v>
      </c>
      <c r="L10" s="34"/>
      <c r="M10" s="39">
        <f t="shared" si="3"/>
        <v>68424</v>
      </c>
      <c r="N10" s="39">
        <v>57205.034267509225</v>
      </c>
      <c r="O10" s="34"/>
      <c r="P10" s="40">
        <f t="shared" si="4"/>
        <v>57205.034267509225</v>
      </c>
      <c r="Q10" s="40">
        <f t="shared" si="5"/>
        <v>62815</v>
      </c>
      <c r="R10" s="40">
        <f t="shared" si="6"/>
        <v>60010</v>
      </c>
      <c r="S10" s="7"/>
      <c r="T10" s="11">
        <f t="shared" si="7"/>
        <v>62815</v>
      </c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</row>
    <row r="11" spans="1:109" s="41" customFormat="1">
      <c r="A11" s="23"/>
      <c r="B11" s="37">
        <v>7</v>
      </c>
      <c r="C11" s="38" t="s">
        <v>79</v>
      </c>
      <c r="D11" s="37" t="s">
        <v>73</v>
      </c>
      <c r="E11" s="39">
        <v>68700</v>
      </c>
      <c r="F11" s="39">
        <v>77178</v>
      </c>
      <c r="G11" s="39"/>
      <c r="H11" s="34"/>
      <c r="I11" s="40">
        <f t="shared" si="0"/>
        <v>68700</v>
      </c>
      <c r="J11" s="40">
        <f t="shared" si="1"/>
        <v>72939</v>
      </c>
      <c r="K11" s="40">
        <f t="shared" si="2"/>
        <v>70820</v>
      </c>
      <c r="L11" s="34"/>
      <c r="M11" s="39">
        <f t="shared" si="3"/>
        <v>70820</v>
      </c>
      <c r="N11" s="39">
        <v>59266.476943815862</v>
      </c>
      <c r="O11" s="34"/>
      <c r="P11" s="40">
        <f t="shared" si="4"/>
        <v>59266.476943815862</v>
      </c>
      <c r="Q11" s="40">
        <f t="shared" si="5"/>
        <v>65043</v>
      </c>
      <c r="R11" s="40">
        <f t="shared" si="6"/>
        <v>62155</v>
      </c>
      <c r="S11" s="7"/>
      <c r="T11" s="11">
        <f t="shared" si="7"/>
        <v>65043</v>
      </c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</row>
    <row r="12" spans="1:109" s="41" customFormat="1">
      <c r="A12" s="23"/>
      <c r="B12" s="37">
        <v>8</v>
      </c>
      <c r="C12" s="38" t="s">
        <v>80</v>
      </c>
      <c r="D12" s="37" t="s">
        <v>73</v>
      </c>
      <c r="E12" s="39">
        <v>38500</v>
      </c>
      <c r="F12" s="39">
        <v>42048</v>
      </c>
      <c r="G12" s="39"/>
      <c r="H12" s="34"/>
      <c r="I12" s="40">
        <f t="shared" si="0"/>
        <v>38500</v>
      </c>
      <c r="J12" s="40">
        <f t="shared" si="1"/>
        <v>40274</v>
      </c>
      <c r="K12" s="40">
        <f t="shared" si="2"/>
        <v>39387</v>
      </c>
      <c r="L12" s="34"/>
      <c r="M12" s="39">
        <f t="shared" si="3"/>
        <v>39387</v>
      </c>
      <c r="N12" s="39"/>
      <c r="O12" s="34"/>
      <c r="P12" s="40">
        <f t="shared" si="4"/>
        <v>39387</v>
      </c>
      <c r="Q12" s="40">
        <f t="shared" si="5"/>
        <v>39387</v>
      </c>
      <c r="R12" s="40">
        <f t="shared" si="6"/>
        <v>39387</v>
      </c>
      <c r="S12" s="7"/>
      <c r="T12" s="11">
        <f t="shared" si="7"/>
        <v>39387</v>
      </c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</row>
    <row r="13" spans="1:109" s="41" customFormat="1">
      <c r="A13" s="23"/>
      <c r="B13" s="37">
        <v>9</v>
      </c>
      <c r="C13" s="38" t="s">
        <v>81</v>
      </c>
      <c r="D13" s="37" t="s">
        <v>73</v>
      </c>
      <c r="E13" s="39">
        <v>38500</v>
      </c>
      <c r="F13" s="39">
        <v>40566</v>
      </c>
      <c r="G13" s="39"/>
      <c r="H13" s="34"/>
      <c r="I13" s="40">
        <f t="shared" si="0"/>
        <v>38500</v>
      </c>
      <c r="J13" s="40">
        <f t="shared" si="1"/>
        <v>39533</v>
      </c>
      <c r="K13" s="40">
        <f t="shared" si="2"/>
        <v>39017</v>
      </c>
      <c r="L13" s="34"/>
      <c r="M13" s="39">
        <f t="shared" si="3"/>
        <v>39017</v>
      </c>
      <c r="N13" s="39"/>
      <c r="O13" s="34"/>
      <c r="P13" s="40">
        <f t="shared" si="4"/>
        <v>39017</v>
      </c>
      <c r="Q13" s="40">
        <f t="shared" si="5"/>
        <v>39017</v>
      </c>
      <c r="R13" s="40">
        <f t="shared" si="6"/>
        <v>39017</v>
      </c>
      <c r="S13" s="7"/>
      <c r="T13" s="11">
        <f t="shared" si="7"/>
        <v>39017</v>
      </c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</row>
    <row r="14" spans="1:109" s="41" customFormat="1">
      <c r="A14" s="23"/>
      <c r="B14" s="37">
        <v>10</v>
      </c>
      <c r="C14" s="38" t="s">
        <v>82</v>
      </c>
      <c r="D14" s="37" t="s">
        <v>73</v>
      </c>
      <c r="E14" s="39">
        <v>38500</v>
      </c>
      <c r="F14" s="39">
        <v>40566</v>
      </c>
      <c r="G14" s="39"/>
      <c r="H14" s="34"/>
      <c r="I14" s="40">
        <f t="shared" si="0"/>
        <v>38500</v>
      </c>
      <c r="J14" s="40">
        <f t="shared" si="1"/>
        <v>39533</v>
      </c>
      <c r="K14" s="40">
        <f t="shared" si="2"/>
        <v>39017</v>
      </c>
      <c r="L14" s="34"/>
      <c r="M14" s="39">
        <f t="shared" si="3"/>
        <v>39017</v>
      </c>
      <c r="N14" s="39"/>
      <c r="O14" s="34"/>
      <c r="P14" s="40">
        <f t="shared" si="4"/>
        <v>39017</v>
      </c>
      <c r="Q14" s="40">
        <f t="shared" si="5"/>
        <v>39017</v>
      </c>
      <c r="R14" s="40">
        <f t="shared" si="6"/>
        <v>39017</v>
      </c>
      <c r="S14" s="7"/>
      <c r="T14" s="11">
        <f t="shared" si="7"/>
        <v>39017</v>
      </c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</row>
    <row r="15" spans="1:109" s="41" customFormat="1">
      <c r="A15" s="23"/>
      <c r="B15" s="37">
        <v>11</v>
      </c>
      <c r="C15" s="38" t="s">
        <v>83</v>
      </c>
      <c r="D15" s="37" t="s">
        <v>73</v>
      </c>
      <c r="E15" s="39">
        <v>77000</v>
      </c>
      <c r="F15" s="39">
        <v>80741</v>
      </c>
      <c r="G15" s="39"/>
      <c r="H15" s="34"/>
      <c r="I15" s="40">
        <f t="shared" si="0"/>
        <v>77000</v>
      </c>
      <c r="J15" s="40">
        <f t="shared" si="1"/>
        <v>78871</v>
      </c>
      <c r="K15" s="40">
        <f t="shared" si="2"/>
        <v>77936</v>
      </c>
      <c r="L15" s="34"/>
      <c r="M15" s="39">
        <f t="shared" si="3"/>
        <v>77936</v>
      </c>
      <c r="N15" s="39">
        <v>64832.37216984378</v>
      </c>
      <c r="O15" s="34"/>
      <c r="P15" s="40">
        <f t="shared" si="4"/>
        <v>64832.37216984378</v>
      </c>
      <c r="Q15" s="40">
        <f t="shared" si="5"/>
        <v>71384</v>
      </c>
      <c r="R15" s="40">
        <f t="shared" si="6"/>
        <v>68108</v>
      </c>
      <c r="S15" s="7"/>
      <c r="T15" s="11">
        <f t="shared" si="7"/>
        <v>71384</v>
      </c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</row>
    <row r="16" spans="1:109" s="41" customFormat="1">
      <c r="A16" s="23"/>
      <c r="B16" s="37">
        <v>12</v>
      </c>
      <c r="C16" s="38" t="s">
        <v>84</v>
      </c>
      <c r="D16" s="37" t="s">
        <v>73</v>
      </c>
      <c r="E16" s="39">
        <v>38500</v>
      </c>
      <c r="F16" s="39">
        <v>35913</v>
      </c>
      <c r="G16" s="39"/>
      <c r="H16" s="34"/>
      <c r="I16" s="40">
        <f t="shared" si="0"/>
        <v>35913</v>
      </c>
      <c r="J16" s="40">
        <f t="shared" si="1"/>
        <v>37207</v>
      </c>
      <c r="K16" s="40">
        <f t="shared" si="2"/>
        <v>36560</v>
      </c>
      <c r="L16" s="34"/>
      <c r="M16" s="39">
        <f t="shared" si="3"/>
        <v>36560</v>
      </c>
      <c r="N16" s="39">
        <v>24634.239981864332</v>
      </c>
      <c r="O16" s="34"/>
      <c r="P16" s="40">
        <f t="shared" si="4"/>
        <v>24634.239981864332</v>
      </c>
      <c r="Q16" s="40">
        <f t="shared" si="5"/>
        <v>30597</v>
      </c>
      <c r="R16" s="40">
        <f t="shared" si="6"/>
        <v>27616</v>
      </c>
      <c r="S16" s="7"/>
      <c r="T16" s="11">
        <f t="shared" si="7"/>
        <v>30597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</row>
    <row r="17" spans="1:109" s="41" customFormat="1">
      <c r="A17" s="23"/>
      <c r="B17" s="37">
        <v>13</v>
      </c>
      <c r="C17" s="38" t="s">
        <v>85</v>
      </c>
      <c r="D17" s="37" t="s">
        <v>73</v>
      </c>
      <c r="E17" s="39">
        <v>74200</v>
      </c>
      <c r="F17" s="39">
        <v>89532</v>
      </c>
      <c r="G17" s="39"/>
      <c r="H17" s="34"/>
      <c r="I17" s="40">
        <f t="shared" si="0"/>
        <v>74200</v>
      </c>
      <c r="J17" s="40">
        <f t="shared" si="1"/>
        <v>81866</v>
      </c>
      <c r="K17" s="40">
        <f t="shared" si="2"/>
        <v>78033</v>
      </c>
      <c r="L17" s="34"/>
      <c r="M17" s="39">
        <f t="shared" si="3"/>
        <v>78033</v>
      </c>
      <c r="N17" s="39">
        <v>67099.959113781093</v>
      </c>
      <c r="O17" s="34"/>
      <c r="P17" s="40">
        <f t="shared" si="4"/>
        <v>67099.959113781093</v>
      </c>
      <c r="Q17" s="40">
        <f t="shared" si="5"/>
        <v>72566</v>
      </c>
      <c r="R17" s="40">
        <f t="shared" si="6"/>
        <v>69833</v>
      </c>
      <c r="S17" s="7"/>
      <c r="T17" s="11">
        <f t="shared" si="7"/>
        <v>72566</v>
      </c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</row>
    <row r="18" spans="1:109" s="41" customFormat="1">
      <c r="A18" s="23"/>
      <c r="B18" s="37">
        <v>14</v>
      </c>
      <c r="C18" s="38" t="s">
        <v>86</v>
      </c>
      <c r="D18" s="37" t="s">
        <v>73</v>
      </c>
      <c r="E18" s="39">
        <v>79700</v>
      </c>
      <c r="F18" s="39">
        <v>91080</v>
      </c>
      <c r="G18" s="39"/>
      <c r="H18" s="34"/>
      <c r="I18" s="40">
        <f t="shared" si="0"/>
        <v>79700</v>
      </c>
      <c r="J18" s="40">
        <f t="shared" si="1"/>
        <v>85390</v>
      </c>
      <c r="K18" s="40">
        <f t="shared" si="2"/>
        <v>82545</v>
      </c>
      <c r="L18" s="34"/>
      <c r="M18" s="39">
        <f t="shared" si="3"/>
        <v>82545</v>
      </c>
      <c r="N18" s="39">
        <v>68233.752585749739</v>
      </c>
      <c r="O18" s="34"/>
      <c r="P18" s="40">
        <f t="shared" si="4"/>
        <v>68233.752585749739</v>
      </c>
      <c r="Q18" s="40">
        <f t="shared" si="5"/>
        <v>75389</v>
      </c>
      <c r="R18" s="40">
        <f t="shared" si="6"/>
        <v>71811</v>
      </c>
      <c r="S18" s="7"/>
      <c r="T18" s="11">
        <f t="shared" si="7"/>
        <v>75389</v>
      </c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</row>
    <row r="19" spans="1:109" s="41" customFormat="1">
      <c r="A19" s="23"/>
      <c r="B19" s="37">
        <v>15</v>
      </c>
      <c r="C19" s="38" t="s">
        <v>87</v>
      </c>
      <c r="D19" s="37" t="s">
        <v>73</v>
      </c>
      <c r="E19" s="39">
        <v>85200</v>
      </c>
      <c r="F19" s="39">
        <v>92587</v>
      </c>
      <c r="G19" s="39"/>
      <c r="H19" s="34"/>
      <c r="I19" s="40">
        <f t="shared" si="0"/>
        <v>85200</v>
      </c>
      <c r="J19" s="40">
        <f t="shared" si="1"/>
        <v>88894</v>
      </c>
      <c r="K19" s="40">
        <f t="shared" si="2"/>
        <v>87047</v>
      </c>
      <c r="L19" s="34"/>
      <c r="M19" s="39">
        <f t="shared" si="3"/>
        <v>87047</v>
      </c>
      <c r="N19" s="39">
        <v>70604.411663502382</v>
      </c>
      <c r="O19" s="34"/>
      <c r="P19" s="40">
        <f t="shared" si="4"/>
        <v>70604.411663502382</v>
      </c>
      <c r="Q19" s="40">
        <f t="shared" si="5"/>
        <v>78826</v>
      </c>
      <c r="R19" s="40">
        <f t="shared" si="6"/>
        <v>74715</v>
      </c>
      <c r="S19" s="7"/>
      <c r="T19" s="11">
        <f t="shared" si="7"/>
        <v>78826</v>
      </c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</row>
    <row r="20" spans="1:109" s="41" customFormat="1">
      <c r="A20" s="23"/>
      <c r="B20" s="37">
        <v>16</v>
      </c>
      <c r="C20" s="38" t="s">
        <v>88</v>
      </c>
      <c r="D20" s="37" t="s">
        <v>73</v>
      </c>
      <c r="E20" s="39">
        <v>41200</v>
      </c>
      <c r="F20" s="39">
        <v>75069</v>
      </c>
      <c r="G20" s="39"/>
      <c r="H20" s="34"/>
      <c r="I20" s="40">
        <f t="shared" si="0"/>
        <v>41200</v>
      </c>
      <c r="J20" s="40">
        <f t="shared" si="1"/>
        <v>58135</v>
      </c>
      <c r="K20" s="40">
        <f t="shared" si="2"/>
        <v>49668</v>
      </c>
      <c r="L20" s="34"/>
      <c r="M20" s="39">
        <f t="shared" si="3"/>
        <v>49668</v>
      </c>
      <c r="N20" s="39">
        <v>52979.076781080614</v>
      </c>
      <c r="O20" s="34"/>
      <c r="P20" s="40">
        <f t="shared" si="4"/>
        <v>49668</v>
      </c>
      <c r="Q20" s="40">
        <f t="shared" si="5"/>
        <v>51324</v>
      </c>
      <c r="R20" s="40">
        <f t="shared" si="6"/>
        <v>50496</v>
      </c>
      <c r="S20" s="7"/>
      <c r="T20" s="11">
        <f t="shared" si="7"/>
        <v>51324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</row>
    <row r="21" spans="1:109" s="41" customFormat="1">
      <c r="A21" s="23"/>
      <c r="B21" s="37">
        <v>17</v>
      </c>
      <c r="C21" s="38" t="s">
        <v>89</v>
      </c>
      <c r="D21" s="37" t="s">
        <v>73</v>
      </c>
      <c r="E21" s="39">
        <v>93500</v>
      </c>
      <c r="F21" s="39">
        <v>95755</v>
      </c>
      <c r="G21" s="39"/>
      <c r="H21" s="34"/>
      <c r="I21" s="40">
        <f t="shared" si="0"/>
        <v>93500</v>
      </c>
      <c r="J21" s="40">
        <f t="shared" si="1"/>
        <v>94628</v>
      </c>
      <c r="K21" s="40">
        <f t="shared" si="2"/>
        <v>94064</v>
      </c>
      <c r="L21" s="34"/>
      <c r="M21" s="39">
        <f t="shared" si="3"/>
        <v>94064</v>
      </c>
      <c r="N21" s="39">
        <v>76170.3068895303</v>
      </c>
      <c r="O21" s="34"/>
      <c r="P21" s="40">
        <f t="shared" si="4"/>
        <v>76170.3068895303</v>
      </c>
      <c r="Q21" s="40">
        <f t="shared" si="5"/>
        <v>85117</v>
      </c>
      <c r="R21" s="40">
        <f t="shared" si="6"/>
        <v>80644</v>
      </c>
      <c r="S21" s="7"/>
      <c r="T21" s="11">
        <f t="shared" si="7"/>
        <v>85117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</row>
    <row r="22" spans="1:109">
      <c r="B22" s="37">
        <v>18</v>
      </c>
      <c r="C22" s="38" t="s">
        <v>90</v>
      </c>
      <c r="D22" s="37" t="s">
        <v>73</v>
      </c>
      <c r="E22" s="39">
        <v>63200</v>
      </c>
      <c r="F22" s="39">
        <v>76825</v>
      </c>
      <c r="G22" s="39"/>
      <c r="I22" s="40">
        <f t="shared" si="0"/>
        <v>63200</v>
      </c>
      <c r="J22" s="40">
        <f t="shared" si="1"/>
        <v>70013</v>
      </c>
      <c r="K22" s="40">
        <f t="shared" si="2"/>
        <v>66607</v>
      </c>
      <c r="M22" s="39">
        <f t="shared" si="3"/>
        <v>66607</v>
      </c>
      <c r="N22" s="39">
        <v>58854.188408554532</v>
      </c>
      <c r="P22" s="40">
        <f t="shared" si="4"/>
        <v>58854.188408554532</v>
      </c>
      <c r="Q22" s="40">
        <f t="shared" si="5"/>
        <v>62731</v>
      </c>
      <c r="R22" s="40">
        <f t="shared" si="6"/>
        <v>60793</v>
      </c>
      <c r="S22" s="7"/>
      <c r="T22" s="11">
        <f t="shared" si="7"/>
        <v>62731</v>
      </c>
    </row>
    <row r="23" spans="1:109">
      <c r="B23" s="37">
        <v>19</v>
      </c>
      <c r="C23" s="38" t="s">
        <v>91</v>
      </c>
      <c r="D23" s="37" t="s">
        <v>73</v>
      </c>
      <c r="E23" s="39">
        <v>71500</v>
      </c>
      <c r="F23" s="39">
        <v>80000</v>
      </c>
      <c r="G23" s="39"/>
      <c r="I23" s="40">
        <f t="shared" si="0"/>
        <v>71500</v>
      </c>
      <c r="J23" s="40">
        <f t="shared" si="1"/>
        <v>75750</v>
      </c>
      <c r="K23" s="40">
        <f t="shared" si="2"/>
        <v>73625</v>
      </c>
      <c r="M23" s="39">
        <f t="shared" si="3"/>
        <v>73625</v>
      </c>
      <c r="N23" s="39">
        <v>61534.06388775316</v>
      </c>
      <c r="P23" s="40">
        <f t="shared" si="4"/>
        <v>61534.06388775316</v>
      </c>
      <c r="Q23" s="40">
        <f t="shared" si="5"/>
        <v>67580</v>
      </c>
      <c r="R23" s="40">
        <f t="shared" si="6"/>
        <v>64557</v>
      </c>
      <c r="S23" s="7"/>
      <c r="T23" s="11">
        <f t="shared" si="7"/>
        <v>67580</v>
      </c>
    </row>
    <row r="24" spans="1:109">
      <c r="B24" s="37">
        <v>20</v>
      </c>
      <c r="C24" s="38" t="s">
        <v>92</v>
      </c>
      <c r="D24" s="37" t="s">
        <v>73</v>
      </c>
      <c r="E24" s="39">
        <v>107200</v>
      </c>
      <c r="F24" s="39">
        <v>150000</v>
      </c>
      <c r="G24" s="39"/>
      <c r="I24" s="40">
        <f t="shared" si="0"/>
        <v>107200</v>
      </c>
      <c r="J24" s="40">
        <f t="shared" si="1"/>
        <v>128600</v>
      </c>
      <c r="K24" s="40">
        <f t="shared" si="2"/>
        <v>117900</v>
      </c>
      <c r="M24" s="39">
        <f t="shared" si="3"/>
        <v>117900</v>
      </c>
      <c r="N24" s="39">
        <v>149763.81043367728</v>
      </c>
      <c r="P24" s="40">
        <f t="shared" si="4"/>
        <v>117900</v>
      </c>
      <c r="Q24" s="40">
        <f t="shared" si="5"/>
        <v>133832</v>
      </c>
      <c r="R24" s="40">
        <f t="shared" si="6"/>
        <v>125866</v>
      </c>
      <c r="S24" s="7"/>
      <c r="T24" s="11">
        <f t="shared" si="7"/>
        <v>133832</v>
      </c>
    </row>
    <row r="25" spans="1:109">
      <c r="B25" s="37">
        <v>21</v>
      </c>
      <c r="C25" s="38" t="s">
        <v>93</v>
      </c>
      <c r="D25" s="37" t="s">
        <v>73</v>
      </c>
      <c r="E25" s="39">
        <v>134700</v>
      </c>
      <c r="F25" s="39">
        <v>308066</v>
      </c>
      <c r="G25" s="39"/>
      <c r="I25" s="40">
        <f t="shared" si="0"/>
        <v>134700</v>
      </c>
      <c r="J25" s="40">
        <f t="shared" si="1"/>
        <v>221383</v>
      </c>
      <c r="K25" s="40">
        <f t="shared" si="2"/>
        <v>178042</v>
      </c>
      <c r="M25" s="39">
        <f t="shared" si="3"/>
        <v>178042</v>
      </c>
      <c r="N25" s="39">
        <v>206556.55616592517</v>
      </c>
      <c r="P25" s="40">
        <f t="shared" si="4"/>
        <v>178042</v>
      </c>
      <c r="Q25" s="40">
        <f t="shared" si="5"/>
        <v>192299</v>
      </c>
      <c r="R25" s="40">
        <f t="shared" si="6"/>
        <v>185171</v>
      </c>
      <c r="S25" s="7"/>
      <c r="T25" s="11">
        <f t="shared" si="7"/>
        <v>192299</v>
      </c>
    </row>
    <row r="26" spans="1:109">
      <c r="B26" s="37">
        <v>22</v>
      </c>
      <c r="C26" s="38" t="s">
        <v>94</v>
      </c>
      <c r="D26" s="37" t="s">
        <v>73</v>
      </c>
      <c r="E26" s="39">
        <v>107200</v>
      </c>
      <c r="F26" s="39">
        <v>159239</v>
      </c>
      <c r="G26" s="39"/>
      <c r="I26" s="40">
        <f t="shared" si="0"/>
        <v>107200</v>
      </c>
      <c r="J26" s="40">
        <f t="shared" si="1"/>
        <v>133220</v>
      </c>
      <c r="K26" s="40">
        <f t="shared" si="2"/>
        <v>120210</v>
      </c>
      <c r="M26" s="39">
        <f t="shared" si="3"/>
        <v>120210</v>
      </c>
      <c r="N26" s="39">
        <v>124201.92124747498</v>
      </c>
      <c r="P26" s="40">
        <f t="shared" si="4"/>
        <v>120210</v>
      </c>
      <c r="Q26" s="40">
        <f t="shared" si="5"/>
        <v>122206</v>
      </c>
      <c r="R26" s="40">
        <f t="shared" si="6"/>
        <v>121208</v>
      </c>
      <c r="S26" s="7"/>
      <c r="T26" s="11">
        <f t="shared" si="7"/>
        <v>122206</v>
      </c>
    </row>
    <row r="27" spans="1:109">
      <c r="B27" s="37">
        <v>23</v>
      </c>
      <c r="C27" s="38" t="s">
        <v>95</v>
      </c>
      <c r="D27" s="37" t="s">
        <v>73</v>
      </c>
      <c r="E27" s="39">
        <v>107200</v>
      </c>
      <c r="F27" s="39">
        <v>153353</v>
      </c>
      <c r="G27" s="39"/>
      <c r="I27" s="40">
        <f t="shared" si="0"/>
        <v>107200</v>
      </c>
      <c r="J27" s="40">
        <f t="shared" si="1"/>
        <v>130277</v>
      </c>
      <c r="K27" s="40">
        <f t="shared" si="2"/>
        <v>118739</v>
      </c>
      <c r="M27" s="39">
        <f t="shared" si="3"/>
        <v>118739</v>
      </c>
      <c r="N27" s="39">
        <v>118945.24242289305</v>
      </c>
      <c r="P27" s="40">
        <f t="shared" si="4"/>
        <v>118739</v>
      </c>
      <c r="Q27" s="40">
        <f t="shared" si="5"/>
        <v>118842</v>
      </c>
      <c r="R27" s="40">
        <f t="shared" si="6"/>
        <v>118791</v>
      </c>
      <c r="S27" s="7"/>
      <c r="T27" s="11">
        <f t="shared" si="7"/>
        <v>118842</v>
      </c>
    </row>
    <row r="28" spans="1:109">
      <c r="B28" s="37">
        <v>24</v>
      </c>
      <c r="C28" s="38" t="s">
        <v>96</v>
      </c>
      <c r="D28" s="37" t="s">
        <v>73</v>
      </c>
      <c r="E28" s="39">
        <v>121000</v>
      </c>
      <c r="F28" s="39">
        <v>174136</v>
      </c>
      <c r="G28" s="39"/>
      <c r="I28" s="40">
        <f t="shared" si="0"/>
        <v>121000</v>
      </c>
      <c r="J28" s="40">
        <f t="shared" si="1"/>
        <v>147568</v>
      </c>
      <c r="K28" s="40">
        <f t="shared" si="2"/>
        <v>134284</v>
      </c>
      <c r="M28" s="39">
        <f t="shared" si="3"/>
        <v>134284</v>
      </c>
      <c r="N28" s="39">
        <v>137704.37077728348</v>
      </c>
      <c r="P28" s="40">
        <f t="shared" si="4"/>
        <v>134284</v>
      </c>
      <c r="Q28" s="40">
        <f t="shared" si="5"/>
        <v>135994</v>
      </c>
      <c r="R28" s="40">
        <f t="shared" si="6"/>
        <v>135139</v>
      </c>
      <c r="S28" s="7"/>
      <c r="T28" s="11">
        <f t="shared" si="7"/>
        <v>135994</v>
      </c>
    </row>
    <row r="29" spans="1:109">
      <c r="B29" s="37">
        <v>25</v>
      </c>
      <c r="C29" s="38" t="s">
        <v>97</v>
      </c>
      <c r="D29" s="37" t="s">
        <v>73</v>
      </c>
      <c r="E29" s="39">
        <v>121000</v>
      </c>
      <c r="F29" s="39">
        <v>174194</v>
      </c>
      <c r="G29" s="39"/>
      <c r="I29" s="40">
        <f t="shared" si="0"/>
        <v>121000</v>
      </c>
      <c r="J29" s="40">
        <f t="shared" si="1"/>
        <v>147597</v>
      </c>
      <c r="K29" s="40">
        <f t="shared" si="2"/>
        <v>134299</v>
      </c>
      <c r="M29" s="39">
        <f t="shared" si="3"/>
        <v>134299</v>
      </c>
      <c r="N29" s="39">
        <v>136055.21663623815</v>
      </c>
      <c r="P29" s="40">
        <f t="shared" si="4"/>
        <v>134299</v>
      </c>
      <c r="Q29" s="40">
        <f t="shared" si="5"/>
        <v>135177</v>
      </c>
      <c r="R29" s="40">
        <f t="shared" si="6"/>
        <v>134738</v>
      </c>
      <c r="S29" s="7"/>
      <c r="T29" s="11">
        <f t="shared" si="7"/>
        <v>135177</v>
      </c>
    </row>
    <row r="30" spans="1:109">
      <c r="B30" s="37">
        <v>26</v>
      </c>
      <c r="C30" s="38" t="s">
        <v>98</v>
      </c>
      <c r="D30" s="37" t="s">
        <v>73</v>
      </c>
      <c r="E30" s="39">
        <v>130600</v>
      </c>
      <c r="F30" s="39">
        <v>178497</v>
      </c>
      <c r="G30" s="39"/>
      <c r="I30" s="40">
        <f t="shared" si="0"/>
        <v>130600</v>
      </c>
      <c r="J30" s="40">
        <f t="shared" si="1"/>
        <v>154549</v>
      </c>
      <c r="K30" s="40">
        <f t="shared" si="2"/>
        <v>142575</v>
      </c>
      <c r="M30" s="39">
        <f t="shared" si="3"/>
        <v>142575</v>
      </c>
      <c r="N30" s="39">
        <v>133684.55755848551</v>
      </c>
      <c r="P30" s="40">
        <f t="shared" si="4"/>
        <v>133684.55755848551</v>
      </c>
      <c r="Q30" s="40">
        <f t="shared" si="5"/>
        <v>138130</v>
      </c>
      <c r="R30" s="40">
        <f t="shared" si="6"/>
        <v>135907</v>
      </c>
      <c r="S30" s="7"/>
      <c r="T30" s="11">
        <f t="shared" si="7"/>
        <v>138130</v>
      </c>
    </row>
    <row r="31" spans="1:109">
      <c r="B31" s="37">
        <v>27</v>
      </c>
      <c r="C31" s="38" t="s">
        <v>99</v>
      </c>
      <c r="D31" s="37" t="s">
        <v>73</v>
      </c>
      <c r="E31" s="39">
        <v>144400</v>
      </c>
      <c r="F31" s="39">
        <v>191333</v>
      </c>
      <c r="G31" s="39"/>
      <c r="I31" s="40">
        <f t="shared" si="0"/>
        <v>144400</v>
      </c>
      <c r="J31" s="40">
        <f t="shared" si="1"/>
        <v>167867</v>
      </c>
      <c r="K31" s="40">
        <f t="shared" si="2"/>
        <v>156134</v>
      </c>
      <c r="M31" s="39">
        <f t="shared" si="3"/>
        <v>156134</v>
      </c>
      <c r="N31" s="39">
        <v>150073.02683512331</v>
      </c>
      <c r="P31" s="40">
        <f t="shared" si="4"/>
        <v>150073.02683512331</v>
      </c>
      <c r="Q31" s="40">
        <f t="shared" si="5"/>
        <v>153104</v>
      </c>
      <c r="R31" s="40">
        <f t="shared" si="6"/>
        <v>151589</v>
      </c>
      <c r="S31" s="7"/>
      <c r="T31" s="11">
        <f t="shared" si="7"/>
        <v>153104</v>
      </c>
    </row>
    <row r="32" spans="1:109">
      <c r="B32" s="37">
        <v>28</v>
      </c>
      <c r="C32" s="38" t="s">
        <v>100</v>
      </c>
      <c r="D32" s="37" t="s">
        <v>73</v>
      </c>
      <c r="E32" s="39">
        <v>144400</v>
      </c>
      <c r="F32" s="39">
        <v>184548</v>
      </c>
      <c r="G32" s="39"/>
      <c r="I32" s="40">
        <f t="shared" si="0"/>
        <v>144400</v>
      </c>
      <c r="J32" s="40">
        <f t="shared" si="1"/>
        <v>164474</v>
      </c>
      <c r="K32" s="40">
        <f t="shared" si="2"/>
        <v>154437</v>
      </c>
      <c r="M32" s="39">
        <f t="shared" si="3"/>
        <v>154437</v>
      </c>
      <c r="N32" s="39">
        <v>140590.39052411274</v>
      </c>
      <c r="P32" s="40">
        <f t="shared" si="4"/>
        <v>140590.39052411274</v>
      </c>
      <c r="Q32" s="40">
        <f t="shared" si="5"/>
        <v>147514</v>
      </c>
      <c r="R32" s="40">
        <f t="shared" si="6"/>
        <v>144052</v>
      </c>
      <c r="S32" s="7"/>
      <c r="T32" s="11">
        <f t="shared" si="7"/>
        <v>147514</v>
      </c>
    </row>
    <row r="33" spans="2:20">
      <c r="B33" s="37">
        <v>29</v>
      </c>
      <c r="C33" s="38" t="s">
        <v>101</v>
      </c>
      <c r="D33" s="37" t="s">
        <v>73</v>
      </c>
      <c r="E33" s="39">
        <v>144400</v>
      </c>
      <c r="F33" s="39">
        <v>184273</v>
      </c>
      <c r="G33" s="39"/>
      <c r="I33" s="40">
        <f t="shared" si="0"/>
        <v>144400</v>
      </c>
      <c r="J33" s="40">
        <f t="shared" si="1"/>
        <v>164337</v>
      </c>
      <c r="K33" s="40">
        <f t="shared" si="2"/>
        <v>154369</v>
      </c>
      <c r="M33" s="39">
        <f t="shared" si="3"/>
        <v>154369</v>
      </c>
      <c r="N33" s="39">
        <v>140281.17412266677</v>
      </c>
      <c r="P33" s="40">
        <f t="shared" si="4"/>
        <v>140281.17412266677</v>
      </c>
      <c r="Q33" s="40">
        <f t="shared" si="5"/>
        <v>147325</v>
      </c>
      <c r="R33" s="40">
        <f t="shared" si="6"/>
        <v>143803</v>
      </c>
      <c r="S33" s="7"/>
      <c r="T33" s="11">
        <f t="shared" si="7"/>
        <v>147325</v>
      </c>
    </row>
    <row r="34" spans="2:20">
      <c r="B34" s="37">
        <v>30</v>
      </c>
      <c r="C34" s="38" t="s">
        <v>102</v>
      </c>
      <c r="D34" s="37" t="s">
        <v>73</v>
      </c>
      <c r="E34" s="39">
        <v>171900</v>
      </c>
      <c r="F34" s="39">
        <v>210053</v>
      </c>
      <c r="G34" s="39"/>
      <c r="I34" s="40">
        <f t="shared" si="0"/>
        <v>171900</v>
      </c>
      <c r="J34" s="40">
        <f t="shared" si="1"/>
        <v>190977</v>
      </c>
      <c r="K34" s="40">
        <f t="shared" si="2"/>
        <v>181439</v>
      </c>
      <c r="M34" s="39">
        <f t="shared" si="3"/>
        <v>181439</v>
      </c>
      <c r="N34" s="39">
        <v>171924.31920397366</v>
      </c>
      <c r="P34" s="40">
        <f t="shared" si="4"/>
        <v>171924.31920397366</v>
      </c>
      <c r="Q34" s="40">
        <f t="shared" si="5"/>
        <v>176682</v>
      </c>
      <c r="R34" s="40">
        <f t="shared" si="6"/>
        <v>174303</v>
      </c>
      <c r="S34" s="7"/>
      <c r="T34" s="11">
        <f t="shared" si="7"/>
        <v>176682</v>
      </c>
    </row>
    <row r="35" spans="2:20">
      <c r="B35" s="37">
        <v>31</v>
      </c>
      <c r="C35" s="38" t="s">
        <v>103</v>
      </c>
      <c r="D35" s="37" t="s">
        <v>73</v>
      </c>
      <c r="E35" s="39">
        <v>199400</v>
      </c>
      <c r="F35" s="39">
        <v>221310</v>
      </c>
      <c r="G35" s="39"/>
      <c r="I35" s="40">
        <f t="shared" si="0"/>
        <v>199400</v>
      </c>
      <c r="J35" s="40">
        <f t="shared" si="1"/>
        <v>210355</v>
      </c>
      <c r="K35" s="40">
        <f t="shared" si="2"/>
        <v>204878</v>
      </c>
      <c r="M35" s="39">
        <f t="shared" si="3"/>
        <v>204878</v>
      </c>
      <c r="N35" s="39">
        <v>188828.14914968811</v>
      </c>
      <c r="P35" s="40">
        <f t="shared" si="4"/>
        <v>188828.14914968811</v>
      </c>
      <c r="Q35" s="40">
        <f t="shared" si="5"/>
        <v>196853</v>
      </c>
      <c r="R35" s="40">
        <f t="shared" si="6"/>
        <v>192841</v>
      </c>
      <c r="S35" s="7"/>
      <c r="T35" s="11">
        <f t="shared" si="7"/>
        <v>196853</v>
      </c>
    </row>
    <row r="36" spans="2:20">
      <c r="B36" s="37">
        <v>32</v>
      </c>
      <c r="C36" s="38" t="s">
        <v>104</v>
      </c>
      <c r="D36" s="37" t="s">
        <v>73</v>
      </c>
      <c r="E36" s="39">
        <v>199400</v>
      </c>
      <c r="F36" s="39">
        <v>259388</v>
      </c>
      <c r="G36" s="39"/>
      <c r="I36" s="40">
        <f t="shared" si="0"/>
        <v>199400</v>
      </c>
      <c r="J36" s="40">
        <f t="shared" si="1"/>
        <v>229394</v>
      </c>
      <c r="K36" s="40">
        <f t="shared" si="2"/>
        <v>214397</v>
      </c>
      <c r="M36" s="39">
        <f t="shared" si="3"/>
        <v>214397</v>
      </c>
      <c r="N36" s="39">
        <v>214183.89406825975</v>
      </c>
      <c r="P36" s="40">
        <f t="shared" si="4"/>
        <v>214183.89406825975</v>
      </c>
      <c r="Q36" s="40">
        <f t="shared" si="5"/>
        <v>214290</v>
      </c>
      <c r="R36" s="40">
        <f t="shared" si="6"/>
        <v>214237</v>
      </c>
      <c r="S36" s="7"/>
      <c r="T36" s="11">
        <f t="shared" si="7"/>
        <v>214290</v>
      </c>
    </row>
    <row r="37" spans="2:20">
      <c r="B37" s="37">
        <v>33</v>
      </c>
      <c r="C37" s="38" t="s">
        <v>105</v>
      </c>
      <c r="D37" s="37" t="s">
        <v>73</v>
      </c>
      <c r="E37" s="39">
        <v>19200</v>
      </c>
      <c r="F37" s="39">
        <v>33750</v>
      </c>
      <c r="G37" s="39"/>
      <c r="I37" s="40">
        <f t="shared" si="0"/>
        <v>19200</v>
      </c>
      <c r="J37" s="40">
        <f t="shared" si="1"/>
        <v>26475</v>
      </c>
      <c r="K37" s="40">
        <f t="shared" si="2"/>
        <v>22838</v>
      </c>
      <c r="M37" s="39">
        <f t="shared" si="3"/>
        <v>22838</v>
      </c>
      <c r="N37" s="39"/>
      <c r="P37" s="40">
        <f t="shared" si="4"/>
        <v>22838</v>
      </c>
      <c r="Q37" s="40">
        <f t="shared" si="5"/>
        <v>22838</v>
      </c>
      <c r="R37" s="40">
        <f t="shared" si="6"/>
        <v>22838</v>
      </c>
      <c r="S37" s="7"/>
      <c r="T37" s="11">
        <f t="shared" si="7"/>
        <v>22838</v>
      </c>
    </row>
    <row r="38" spans="2:20">
      <c r="B38" s="37">
        <v>34</v>
      </c>
      <c r="C38" s="38" t="s">
        <v>106</v>
      </c>
      <c r="D38" s="37" t="s">
        <v>73</v>
      </c>
      <c r="E38" s="39">
        <v>121000</v>
      </c>
      <c r="F38" s="39">
        <v>201828</v>
      </c>
      <c r="G38" s="39"/>
      <c r="I38" s="40">
        <f t="shared" si="0"/>
        <v>121000</v>
      </c>
      <c r="J38" s="40">
        <f t="shared" si="1"/>
        <v>161414</v>
      </c>
      <c r="K38" s="40">
        <f t="shared" si="2"/>
        <v>141207</v>
      </c>
      <c r="M38" s="39">
        <f t="shared" si="3"/>
        <v>141207</v>
      </c>
      <c r="N38" s="39">
        <v>212225.52352576848</v>
      </c>
      <c r="P38" s="40">
        <f t="shared" si="4"/>
        <v>141207</v>
      </c>
      <c r="Q38" s="40">
        <f t="shared" si="5"/>
        <v>176716</v>
      </c>
      <c r="R38" s="40">
        <f t="shared" si="6"/>
        <v>158962</v>
      </c>
      <c r="S38" s="7"/>
      <c r="T38" s="11">
        <f t="shared" si="7"/>
        <v>176716</v>
      </c>
    </row>
    <row r="39" spans="2:20">
      <c r="B39" s="37">
        <v>35</v>
      </c>
      <c r="C39" s="38" t="s">
        <v>107</v>
      </c>
      <c r="D39" s="37" t="s">
        <v>73</v>
      </c>
      <c r="E39" s="39">
        <v>71500</v>
      </c>
      <c r="F39" s="39">
        <v>138881</v>
      </c>
      <c r="G39" s="39"/>
      <c r="I39" s="40">
        <f t="shared" si="0"/>
        <v>71500</v>
      </c>
      <c r="J39" s="40">
        <f t="shared" si="1"/>
        <v>105191</v>
      </c>
      <c r="K39" s="40">
        <f t="shared" si="2"/>
        <v>88346</v>
      </c>
      <c r="M39" s="39">
        <f t="shared" si="3"/>
        <v>88346</v>
      </c>
      <c r="N39" s="39">
        <v>116162.29480987908</v>
      </c>
      <c r="P39" s="40">
        <f t="shared" si="4"/>
        <v>88346</v>
      </c>
      <c r="Q39" s="40">
        <f t="shared" si="5"/>
        <v>102254</v>
      </c>
      <c r="R39" s="40">
        <f t="shared" si="6"/>
        <v>95300</v>
      </c>
      <c r="S39" s="7"/>
      <c r="T39" s="11">
        <f t="shared" si="7"/>
        <v>102254</v>
      </c>
    </row>
    <row r="40" spans="2:20">
      <c r="B40" s="37">
        <v>36</v>
      </c>
      <c r="C40" s="38" t="s">
        <v>108</v>
      </c>
      <c r="D40" s="37" t="s">
        <v>73</v>
      </c>
      <c r="E40" s="39">
        <v>79700</v>
      </c>
      <c r="F40" s="39">
        <v>187048</v>
      </c>
      <c r="G40" s="39"/>
      <c r="I40" s="40">
        <f t="shared" si="0"/>
        <v>79700</v>
      </c>
      <c r="J40" s="40">
        <f t="shared" si="1"/>
        <v>133374</v>
      </c>
      <c r="K40" s="40">
        <f t="shared" si="2"/>
        <v>106537</v>
      </c>
      <c r="M40" s="39">
        <f t="shared" si="3"/>
        <v>106537</v>
      </c>
      <c r="N40" s="39">
        <v>125438.78685325896</v>
      </c>
      <c r="P40" s="40">
        <f t="shared" si="4"/>
        <v>106537</v>
      </c>
      <c r="Q40" s="40">
        <f t="shared" si="5"/>
        <v>115988</v>
      </c>
      <c r="R40" s="40">
        <f t="shared" si="6"/>
        <v>111263</v>
      </c>
      <c r="S40" s="7"/>
      <c r="T40" s="11">
        <f t="shared" si="7"/>
        <v>115988</v>
      </c>
    </row>
    <row r="41" spans="2:20">
      <c r="B41" s="37">
        <v>37</v>
      </c>
      <c r="C41" s="38" t="s">
        <v>109</v>
      </c>
      <c r="D41" s="37" t="s">
        <v>73</v>
      </c>
      <c r="E41" s="39">
        <v>61900</v>
      </c>
      <c r="F41" s="39">
        <v>135416</v>
      </c>
      <c r="G41" s="39"/>
      <c r="I41" s="40">
        <f t="shared" si="0"/>
        <v>61900</v>
      </c>
      <c r="J41" s="40">
        <f t="shared" si="1"/>
        <v>98658</v>
      </c>
      <c r="K41" s="40">
        <f t="shared" si="2"/>
        <v>80279</v>
      </c>
      <c r="M41" s="39">
        <f t="shared" si="3"/>
        <v>80279</v>
      </c>
      <c r="N41" s="39">
        <v>107504.2355693912</v>
      </c>
      <c r="P41" s="40">
        <f t="shared" si="4"/>
        <v>80279</v>
      </c>
      <c r="Q41" s="40">
        <f t="shared" si="5"/>
        <v>93892</v>
      </c>
      <c r="R41" s="40">
        <f t="shared" si="6"/>
        <v>87086</v>
      </c>
      <c r="S41" s="7"/>
      <c r="T41" s="11">
        <f t="shared" si="7"/>
        <v>93892</v>
      </c>
    </row>
    <row r="42" spans="2:20">
      <c r="B42" s="37">
        <v>38</v>
      </c>
      <c r="C42" s="38" t="s">
        <v>110</v>
      </c>
      <c r="D42" s="37" t="s">
        <v>73</v>
      </c>
      <c r="E42" s="39">
        <v>85200</v>
      </c>
      <c r="F42" s="39">
        <v>145572</v>
      </c>
      <c r="G42" s="39"/>
      <c r="I42" s="40">
        <f t="shared" si="0"/>
        <v>85200</v>
      </c>
      <c r="J42" s="40">
        <f t="shared" si="1"/>
        <v>115386</v>
      </c>
      <c r="K42" s="40">
        <f t="shared" si="2"/>
        <v>100293</v>
      </c>
      <c r="M42" s="39">
        <f t="shared" si="3"/>
        <v>100293</v>
      </c>
      <c r="N42" s="39">
        <v>118326.80962000106</v>
      </c>
      <c r="P42" s="40">
        <f t="shared" si="4"/>
        <v>100293</v>
      </c>
      <c r="Q42" s="40">
        <f t="shared" si="5"/>
        <v>109310</v>
      </c>
      <c r="R42" s="40">
        <f t="shared" si="6"/>
        <v>104802</v>
      </c>
      <c r="S42" s="7"/>
      <c r="T42" s="11">
        <f t="shared" si="7"/>
        <v>109310</v>
      </c>
    </row>
    <row r="43" spans="2:20">
      <c r="B43" s="37">
        <v>39</v>
      </c>
      <c r="C43" s="38" t="s">
        <v>111</v>
      </c>
      <c r="D43" s="37" t="s">
        <v>73</v>
      </c>
      <c r="E43" s="39">
        <v>171900</v>
      </c>
      <c r="F43" s="39">
        <v>210507</v>
      </c>
      <c r="G43" s="39"/>
      <c r="I43" s="40">
        <f t="shared" si="0"/>
        <v>171900</v>
      </c>
      <c r="J43" s="40">
        <f t="shared" si="1"/>
        <v>191204</v>
      </c>
      <c r="K43" s="40">
        <f t="shared" si="2"/>
        <v>181552</v>
      </c>
      <c r="M43" s="39">
        <f t="shared" si="3"/>
        <v>181552</v>
      </c>
      <c r="N43" s="39">
        <v>260154.06574989777</v>
      </c>
      <c r="P43" s="40">
        <f t="shared" si="4"/>
        <v>181552</v>
      </c>
      <c r="Q43" s="40">
        <f t="shared" si="5"/>
        <v>220853</v>
      </c>
      <c r="R43" s="40">
        <f t="shared" si="6"/>
        <v>201203</v>
      </c>
      <c r="S43" s="7"/>
      <c r="T43" s="11">
        <f t="shared" si="7"/>
        <v>220853</v>
      </c>
    </row>
    <row r="44" spans="2:20">
      <c r="B44" s="37">
        <v>40</v>
      </c>
      <c r="C44" s="38" t="s">
        <v>112</v>
      </c>
      <c r="D44" s="37" t="s">
        <v>73</v>
      </c>
      <c r="E44" s="39">
        <v>226900</v>
      </c>
      <c r="F44" s="39">
        <v>213045</v>
      </c>
      <c r="G44" s="39"/>
      <c r="I44" s="40">
        <f t="shared" si="0"/>
        <v>213045</v>
      </c>
      <c r="J44" s="40">
        <f t="shared" si="1"/>
        <v>219973</v>
      </c>
      <c r="K44" s="40">
        <f t="shared" si="2"/>
        <v>216509</v>
      </c>
      <c r="M44" s="39">
        <f t="shared" si="3"/>
        <v>216509</v>
      </c>
      <c r="N44" s="39">
        <v>275717.95795601292</v>
      </c>
      <c r="P44" s="40">
        <f t="shared" si="4"/>
        <v>216509</v>
      </c>
      <c r="Q44" s="40">
        <f t="shared" si="5"/>
        <v>246113</v>
      </c>
      <c r="R44" s="40">
        <f t="shared" si="6"/>
        <v>231311</v>
      </c>
      <c r="S44" s="7"/>
      <c r="T44" s="11">
        <f t="shared" si="7"/>
        <v>246113</v>
      </c>
    </row>
    <row r="45" spans="2:20">
      <c r="B45" s="37">
        <v>41</v>
      </c>
      <c r="C45" s="38" t="s">
        <v>113</v>
      </c>
      <c r="D45" s="37" t="s">
        <v>73</v>
      </c>
      <c r="E45" s="39">
        <v>44000</v>
      </c>
      <c r="F45" s="39">
        <v>38008</v>
      </c>
      <c r="G45" s="39"/>
      <c r="I45" s="40">
        <f t="shared" si="0"/>
        <v>38008</v>
      </c>
      <c r="J45" s="40">
        <f t="shared" si="1"/>
        <v>41004</v>
      </c>
      <c r="K45" s="40">
        <f t="shared" si="2"/>
        <v>39506</v>
      </c>
      <c r="M45" s="39">
        <f t="shared" si="3"/>
        <v>39506</v>
      </c>
      <c r="N45" s="39">
        <v>28550.981066846947</v>
      </c>
      <c r="P45" s="40">
        <f t="shared" si="4"/>
        <v>28550.981066846947</v>
      </c>
      <c r="Q45" s="40">
        <f t="shared" si="5"/>
        <v>34028</v>
      </c>
      <c r="R45" s="40">
        <f t="shared" si="6"/>
        <v>31289</v>
      </c>
      <c r="S45" s="7"/>
      <c r="T45" s="11">
        <f t="shared" si="7"/>
        <v>34028</v>
      </c>
    </row>
    <row r="46" spans="2:20">
      <c r="B46" s="37">
        <v>42</v>
      </c>
      <c r="C46" s="38" t="s">
        <v>114</v>
      </c>
      <c r="D46" s="37" t="s">
        <v>73</v>
      </c>
      <c r="E46" s="39">
        <v>52200</v>
      </c>
      <c r="F46" s="39">
        <v>39029</v>
      </c>
      <c r="G46" s="39"/>
      <c r="I46" s="40">
        <f t="shared" si="0"/>
        <v>39029</v>
      </c>
      <c r="J46" s="40">
        <f t="shared" si="1"/>
        <v>45615</v>
      </c>
      <c r="K46" s="40">
        <f t="shared" si="2"/>
        <v>42322</v>
      </c>
      <c r="M46" s="39">
        <f t="shared" si="3"/>
        <v>42322</v>
      </c>
      <c r="N46" s="39">
        <v>30200.135207892257</v>
      </c>
      <c r="P46" s="40">
        <f t="shared" si="4"/>
        <v>30200.135207892257</v>
      </c>
      <c r="Q46" s="40">
        <f t="shared" si="5"/>
        <v>36261</v>
      </c>
      <c r="R46" s="40">
        <f t="shared" si="6"/>
        <v>33231</v>
      </c>
      <c r="S46" s="7"/>
      <c r="T46" s="11">
        <f t="shared" si="7"/>
        <v>36261</v>
      </c>
    </row>
    <row r="47" spans="2:20">
      <c r="B47" s="37">
        <v>43</v>
      </c>
      <c r="C47" s="38" t="s">
        <v>115</v>
      </c>
      <c r="D47" s="37" t="s">
        <v>73</v>
      </c>
      <c r="E47" s="39">
        <v>30200</v>
      </c>
      <c r="F47" s="39">
        <v>38329</v>
      </c>
      <c r="G47" s="39"/>
      <c r="I47" s="40">
        <f t="shared" si="0"/>
        <v>30200</v>
      </c>
      <c r="J47" s="40">
        <f t="shared" si="1"/>
        <v>34265</v>
      </c>
      <c r="K47" s="40">
        <f t="shared" si="2"/>
        <v>32233</v>
      </c>
      <c r="M47" s="39">
        <f t="shared" si="3"/>
        <v>32233</v>
      </c>
      <c r="N47" s="39">
        <v>29787.846672630927</v>
      </c>
      <c r="P47" s="40">
        <f t="shared" si="4"/>
        <v>29787.846672630927</v>
      </c>
      <c r="Q47" s="40">
        <f t="shared" si="5"/>
        <v>31010</v>
      </c>
      <c r="R47" s="40">
        <f t="shared" si="6"/>
        <v>30399</v>
      </c>
      <c r="S47" s="7"/>
      <c r="T47" s="11">
        <f t="shared" si="7"/>
        <v>31010</v>
      </c>
    </row>
    <row r="48" spans="2:20">
      <c r="B48" s="37">
        <v>44</v>
      </c>
      <c r="C48" s="38" t="s">
        <v>116</v>
      </c>
      <c r="D48" s="37" t="s">
        <v>73</v>
      </c>
      <c r="E48" s="39">
        <v>41200</v>
      </c>
      <c r="F48" s="39">
        <v>42082</v>
      </c>
      <c r="G48" s="39"/>
      <c r="I48" s="40">
        <f t="shared" si="0"/>
        <v>41200</v>
      </c>
      <c r="J48" s="40">
        <f t="shared" si="1"/>
        <v>41641</v>
      </c>
      <c r="K48" s="40">
        <f t="shared" si="2"/>
        <v>41421</v>
      </c>
      <c r="M48" s="39">
        <f t="shared" si="3"/>
        <v>41421</v>
      </c>
      <c r="N48" s="39">
        <v>28241.764665400951</v>
      </c>
      <c r="P48" s="40">
        <f t="shared" si="4"/>
        <v>28241.764665400951</v>
      </c>
      <c r="Q48" s="40">
        <f t="shared" si="5"/>
        <v>34831</v>
      </c>
      <c r="R48" s="40">
        <f t="shared" si="6"/>
        <v>31536</v>
      </c>
      <c r="S48" s="7"/>
      <c r="T48" s="11">
        <f t="shared" si="7"/>
        <v>34831</v>
      </c>
    </row>
    <row r="49" spans="2:20">
      <c r="B49" s="37">
        <v>45</v>
      </c>
      <c r="C49" s="38" t="s">
        <v>117</v>
      </c>
      <c r="D49" s="37" t="s">
        <v>73</v>
      </c>
      <c r="E49" s="39">
        <v>49500</v>
      </c>
      <c r="F49" s="39">
        <v>42921</v>
      </c>
      <c r="G49" s="39"/>
      <c r="I49" s="40">
        <f t="shared" si="0"/>
        <v>42921</v>
      </c>
      <c r="J49" s="40">
        <f t="shared" si="1"/>
        <v>46211</v>
      </c>
      <c r="K49" s="40">
        <f t="shared" si="2"/>
        <v>44566</v>
      </c>
      <c r="M49" s="39">
        <f t="shared" si="3"/>
        <v>44566</v>
      </c>
      <c r="N49" s="39">
        <v>28757.125334477609</v>
      </c>
      <c r="P49" s="40">
        <f t="shared" si="4"/>
        <v>28757.125334477609</v>
      </c>
      <c r="Q49" s="40">
        <f t="shared" si="5"/>
        <v>36662</v>
      </c>
      <c r="R49" s="40">
        <f t="shared" si="6"/>
        <v>32710</v>
      </c>
      <c r="S49" s="7"/>
      <c r="T49" s="11">
        <f t="shared" si="7"/>
        <v>36662</v>
      </c>
    </row>
    <row r="50" spans="2:20">
      <c r="B50" s="37">
        <v>46</v>
      </c>
      <c r="C50" s="38" t="s">
        <v>118</v>
      </c>
      <c r="D50" s="37" t="s">
        <v>73</v>
      </c>
      <c r="E50" s="39">
        <v>185600</v>
      </c>
      <c r="F50" s="39">
        <v>159208</v>
      </c>
      <c r="G50" s="39"/>
      <c r="I50" s="40">
        <f t="shared" si="0"/>
        <v>159208</v>
      </c>
      <c r="J50" s="40">
        <f t="shared" si="1"/>
        <v>172404</v>
      </c>
      <c r="K50" s="40">
        <f t="shared" si="2"/>
        <v>165806</v>
      </c>
      <c r="M50" s="39">
        <f t="shared" si="3"/>
        <v>165806</v>
      </c>
      <c r="N50" s="39">
        <v>135952.14450242283</v>
      </c>
      <c r="P50" s="40">
        <f t="shared" si="4"/>
        <v>135952.14450242283</v>
      </c>
      <c r="Q50" s="40">
        <f t="shared" si="5"/>
        <v>150879</v>
      </c>
      <c r="R50" s="40">
        <f t="shared" si="6"/>
        <v>143416</v>
      </c>
      <c r="S50" s="7"/>
      <c r="T50" s="11">
        <f t="shared" si="7"/>
        <v>150879</v>
      </c>
    </row>
    <row r="51" spans="2:20">
      <c r="B51" s="37">
        <v>47</v>
      </c>
      <c r="C51" s="38" t="s">
        <v>119</v>
      </c>
      <c r="D51" s="37" t="s">
        <v>73</v>
      </c>
      <c r="E51" s="39">
        <v>57700</v>
      </c>
      <c r="F51" s="39">
        <v>95742</v>
      </c>
      <c r="G51" s="39"/>
      <c r="I51" s="40">
        <f t="shared" si="0"/>
        <v>57700</v>
      </c>
      <c r="J51" s="40">
        <f t="shared" si="1"/>
        <v>76721</v>
      </c>
      <c r="K51" s="40">
        <f t="shared" si="2"/>
        <v>67211</v>
      </c>
      <c r="M51" s="39">
        <f t="shared" si="3"/>
        <v>67211</v>
      </c>
      <c r="N51" s="39">
        <v>82766.923453711541</v>
      </c>
      <c r="P51" s="40">
        <f t="shared" si="4"/>
        <v>67211</v>
      </c>
      <c r="Q51" s="40">
        <f t="shared" si="5"/>
        <v>74989</v>
      </c>
      <c r="R51" s="40">
        <f t="shared" si="6"/>
        <v>71100</v>
      </c>
      <c r="S51" s="7"/>
      <c r="T51" s="11">
        <f t="shared" si="7"/>
        <v>74989</v>
      </c>
    </row>
    <row r="52" spans="2:20">
      <c r="B52" s="37">
        <v>48</v>
      </c>
      <c r="C52" s="38" t="s">
        <v>120</v>
      </c>
      <c r="D52" s="37" t="s">
        <v>73</v>
      </c>
      <c r="E52" s="39">
        <v>99000</v>
      </c>
      <c r="F52" s="39">
        <v>133089</v>
      </c>
      <c r="G52" s="39"/>
      <c r="I52" s="40">
        <f t="shared" si="0"/>
        <v>99000</v>
      </c>
      <c r="J52" s="40">
        <f t="shared" si="1"/>
        <v>116045</v>
      </c>
      <c r="K52" s="40">
        <f t="shared" si="2"/>
        <v>107523</v>
      </c>
      <c r="M52" s="39">
        <f t="shared" si="3"/>
        <v>107523</v>
      </c>
      <c r="N52" s="39">
        <v>116780.72761277108</v>
      </c>
      <c r="P52" s="40">
        <f t="shared" si="4"/>
        <v>107523</v>
      </c>
      <c r="Q52" s="40">
        <f t="shared" si="5"/>
        <v>112152</v>
      </c>
      <c r="R52" s="40">
        <f t="shared" si="6"/>
        <v>109838</v>
      </c>
      <c r="S52" s="7"/>
      <c r="T52" s="11">
        <f t="shared" si="7"/>
        <v>112152</v>
      </c>
    </row>
    <row r="53" spans="2:20">
      <c r="B53" s="37">
        <v>49</v>
      </c>
      <c r="C53" s="38" t="s">
        <v>121</v>
      </c>
      <c r="D53" s="37" t="s">
        <v>122</v>
      </c>
      <c r="E53" s="39">
        <v>24700</v>
      </c>
      <c r="F53" s="39">
        <v>43379</v>
      </c>
      <c r="G53" s="39"/>
      <c r="I53" s="40">
        <f t="shared" si="0"/>
        <v>24700</v>
      </c>
      <c r="J53" s="40">
        <f t="shared" si="1"/>
        <v>34040</v>
      </c>
      <c r="K53" s="40">
        <f t="shared" si="2"/>
        <v>29370</v>
      </c>
      <c r="M53" s="39">
        <f t="shared" si="3"/>
        <v>29370</v>
      </c>
      <c r="N53" s="39">
        <v>32776.938553275555</v>
      </c>
      <c r="P53" s="40">
        <f t="shared" si="4"/>
        <v>29370</v>
      </c>
      <c r="Q53" s="40">
        <f t="shared" si="5"/>
        <v>31073</v>
      </c>
      <c r="R53" s="40">
        <f t="shared" si="6"/>
        <v>30222</v>
      </c>
      <c r="S53" s="7"/>
      <c r="T53" s="11">
        <f t="shared" si="7"/>
        <v>31073</v>
      </c>
    </row>
    <row r="54" spans="2:20">
      <c r="B54" s="37">
        <v>50</v>
      </c>
      <c r="C54" s="38" t="s">
        <v>123</v>
      </c>
      <c r="D54" s="37" t="s">
        <v>122</v>
      </c>
      <c r="E54" s="39">
        <v>22000</v>
      </c>
      <c r="F54" s="39">
        <v>34595</v>
      </c>
      <c r="G54" s="39"/>
      <c r="I54" s="40">
        <f t="shared" si="0"/>
        <v>22000</v>
      </c>
      <c r="J54" s="40">
        <f t="shared" si="1"/>
        <v>28298</v>
      </c>
      <c r="K54" s="40">
        <f t="shared" si="2"/>
        <v>25149</v>
      </c>
      <c r="M54" s="39">
        <f t="shared" si="3"/>
        <v>25149</v>
      </c>
      <c r="N54" s="39">
        <v>26901.826925801637</v>
      </c>
      <c r="P54" s="40">
        <f t="shared" si="4"/>
        <v>25149</v>
      </c>
      <c r="Q54" s="40">
        <f t="shared" si="5"/>
        <v>26025</v>
      </c>
      <c r="R54" s="40">
        <f t="shared" si="6"/>
        <v>25587</v>
      </c>
      <c r="S54" s="7"/>
      <c r="T54" s="11">
        <f t="shared" si="7"/>
        <v>26025</v>
      </c>
    </row>
    <row r="55" spans="2:20" ht="25.5">
      <c r="B55" s="37">
        <v>51</v>
      </c>
      <c r="C55" s="38" t="s">
        <v>124</v>
      </c>
      <c r="D55" s="37" t="s">
        <v>73</v>
      </c>
      <c r="E55" s="39">
        <v>171900</v>
      </c>
      <c r="F55" s="39">
        <v>391500</v>
      </c>
      <c r="G55" s="39"/>
      <c r="I55" s="40">
        <f t="shared" si="0"/>
        <v>171900</v>
      </c>
      <c r="J55" s="40">
        <f t="shared" si="1"/>
        <v>281700</v>
      </c>
      <c r="K55" s="40">
        <f t="shared" si="2"/>
        <v>226800</v>
      </c>
      <c r="M55" s="39">
        <f t="shared" si="3"/>
        <v>226800</v>
      </c>
      <c r="N55" s="39">
        <v>274171.87594878295</v>
      </c>
      <c r="P55" s="40">
        <f t="shared" si="4"/>
        <v>226800</v>
      </c>
      <c r="Q55" s="40">
        <f t="shared" si="5"/>
        <v>250486</v>
      </c>
      <c r="R55" s="40">
        <f t="shared" si="6"/>
        <v>238643</v>
      </c>
      <c r="S55" s="7"/>
      <c r="T55" s="11">
        <f t="shared" si="7"/>
        <v>250486</v>
      </c>
    </row>
    <row r="56" spans="2:20" ht="38.25">
      <c r="B56" s="37">
        <v>52</v>
      </c>
      <c r="C56" s="38" t="s">
        <v>125</v>
      </c>
      <c r="D56" s="37" t="s">
        <v>73</v>
      </c>
      <c r="E56" s="39">
        <v>254400</v>
      </c>
      <c r="F56" s="39">
        <v>446806</v>
      </c>
      <c r="G56" s="39"/>
      <c r="I56" s="40">
        <f t="shared" si="0"/>
        <v>254400</v>
      </c>
      <c r="J56" s="40">
        <f t="shared" si="1"/>
        <v>350603</v>
      </c>
      <c r="K56" s="40">
        <f t="shared" si="2"/>
        <v>302502</v>
      </c>
      <c r="M56" s="39">
        <f t="shared" si="3"/>
        <v>302502</v>
      </c>
      <c r="N56" s="39">
        <v>451146.7297097079</v>
      </c>
      <c r="P56" s="40">
        <f t="shared" si="4"/>
        <v>302502</v>
      </c>
      <c r="Q56" s="40">
        <f t="shared" si="5"/>
        <v>376824</v>
      </c>
      <c r="R56" s="40">
        <f t="shared" si="6"/>
        <v>339663</v>
      </c>
      <c r="S56" s="7"/>
      <c r="T56" s="11">
        <f t="shared" si="7"/>
        <v>376824</v>
      </c>
    </row>
    <row r="57" spans="2:20">
      <c r="B57" s="37">
        <v>53</v>
      </c>
      <c r="C57" s="38" t="s">
        <v>126</v>
      </c>
      <c r="D57" s="37" t="s">
        <v>73</v>
      </c>
      <c r="E57" s="39">
        <v>35700</v>
      </c>
      <c r="F57" s="39">
        <v>25177</v>
      </c>
      <c r="G57" s="39"/>
      <c r="I57" s="40">
        <f t="shared" si="0"/>
        <v>25177</v>
      </c>
      <c r="J57" s="40">
        <f t="shared" si="1"/>
        <v>30439</v>
      </c>
      <c r="K57" s="40">
        <f t="shared" si="2"/>
        <v>27808</v>
      </c>
      <c r="M57" s="39">
        <f t="shared" si="3"/>
        <v>27808</v>
      </c>
      <c r="N57" s="39">
        <v>19274.489023467067</v>
      </c>
      <c r="P57" s="40">
        <f t="shared" si="4"/>
        <v>19274.489023467067</v>
      </c>
      <c r="Q57" s="40">
        <f t="shared" si="5"/>
        <v>23541</v>
      </c>
      <c r="R57" s="40">
        <f t="shared" si="6"/>
        <v>21408</v>
      </c>
      <c r="S57" s="7"/>
      <c r="T57" s="11">
        <f t="shared" si="7"/>
        <v>23541</v>
      </c>
    </row>
    <row r="58" spans="2:20">
      <c r="B58" s="37">
        <v>54</v>
      </c>
      <c r="C58" s="38" t="s">
        <v>127</v>
      </c>
      <c r="D58" s="37" t="s">
        <v>73</v>
      </c>
      <c r="E58" s="39">
        <v>30200</v>
      </c>
      <c r="F58" s="39">
        <v>37800</v>
      </c>
      <c r="G58" s="39"/>
      <c r="I58" s="40">
        <f t="shared" si="0"/>
        <v>30200</v>
      </c>
      <c r="J58" s="40">
        <f t="shared" si="1"/>
        <v>34000</v>
      </c>
      <c r="K58" s="40">
        <f t="shared" si="2"/>
        <v>32100</v>
      </c>
      <c r="M58" s="39">
        <f t="shared" si="3"/>
        <v>32100</v>
      </c>
      <c r="N58" s="39"/>
      <c r="P58" s="40">
        <f t="shared" si="4"/>
        <v>32100</v>
      </c>
      <c r="Q58" s="40">
        <f t="shared" si="5"/>
        <v>32100</v>
      </c>
      <c r="R58" s="40">
        <f t="shared" si="6"/>
        <v>32100</v>
      </c>
      <c r="S58" s="7"/>
      <c r="T58" s="11">
        <f t="shared" si="7"/>
        <v>32100</v>
      </c>
    </row>
    <row r="59" spans="2:20">
      <c r="B59" s="37">
        <v>55</v>
      </c>
      <c r="C59" s="38" t="s">
        <v>128</v>
      </c>
      <c r="D59" s="37" t="s">
        <v>73</v>
      </c>
      <c r="E59" s="39">
        <v>52200</v>
      </c>
      <c r="F59" s="39">
        <v>40000</v>
      </c>
      <c r="G59" s="39"/>
      <c r="I59" s="40">
        <f t="shared" si="0"/>
        <v>40000</v>
      </c>
      <c r="J59" s="40">
        <f t="shared" si="1"/>
        <v>46100</v>
      </c>
      <c r="K59" s="40">
        <f t="shared" si="2"/>
        <v>43050</v>
      </c>
      <c r="M59" s="39">
        <f t="shared" si="3"/>
        <v>43050</v>
      </c>
      <c r="N59" s="39"/>
      <c r="P59" s="40">
        <f t="shared" si="4"/>
        <v>43050</v>
      </c>
      <c r="Q59" s="40">
        <f t="shared" si="5"/>
        <v>43050</v>
      </c>
      <c r="R59" s="40">
        <f t="shared" si="6"/>
        <v>43050</v>
      </c>
      <c r="S59" s="7"/>
      <c r="T59" s="11">
        <f t="shared" si="7"/>
        <v>43050</v>
      </c>
    </row>
    <row r="60" spans="2:20">
      <c r="B60" s="37">
        <v>56</v>
      </c>
      <c r="C60" s="38" t="s">
        <v>129</v>
      </c>
      <c r="D60" s="37" t="s">
        <v>73</v>
      </c>
      <c r="E60" s="39">
        <v>1072400</v>
      </c>
      <c r="F60" s="39">
        <v>1343447</v>
      </c>
      <c r="G60" s="39"/>
      <c r="I60" s="40">
        <f t="shared" si="0"/>
        <v>1072400</v>
      </c>
      <c r="J60" s="40">
        <f t="shared" si="1"/>
        <v>1207924</v>
      </c>
      <c r="K60" s="40">
        <f t="shared" si="2"/>
        <v>1140162</v>
      </c>
      <c r="M60" s="39">
        <f t="shared" si="3"/>
        <v>1140162</v>
      </c>
      <c r="N60" s="39">
        <v>900850.44954600104</v>
      </c>
      <c r="P60" s="40">
        <f t="shared" si="4"/>
        <v>900850.44954600104</v>
      </c>
      <c r="Q60" s="40">
        <f t="shared" si="5"/>
        <v>1020506</v>
      </c>
      <c r="R60" s="40">
        <f t="shared" si="6"/>
        <v>960678</v>
      </c>
      <c r="S60" s="7"/>
      <c r="T60" s="11">
        <f t="shared" si="7"/>
        <v>1020506</v>
      </c>
    </row>
    <row r="61" spans="2:20">
      <c r="B61" s="37">
        <v>57</v>
      </c>
      <c r="C61" s="38" t="s">
        <v>130</v>
      </c>
      <c r="D61" s="37" t="s">
        <v>73</v>
      </c>
      <c r="E61" s="39">
        <v>1306200</v>
      </c>
      <c r="F61" s="39">
        <v>1440733</v>
      </c>
      <c r="G61" s="39"/>
      <c r="I61" s="40">
        <f t="shared" si="0"/>
        <v>1306200</v>
      </c>
      <c r="J61" s="40">
        <f t="shared" si="1"/>
        <v>1373467</v>
      </c>
      <c r="K61" s="40">
        <f t="shared" si="2"/>
        <v>1339834</v>
      </c>
      <c r="M61" s="39">
        <f t="shared" si="3"/>
        <v>1339834</v>
      </c>
      <c r="N61" s="39">
        <v>966095.11025110609</v>
      </c>
      <c r="P61" s="40">
        <f t="shared" si="4"/>
        <v>966095.11025110609</v>
      </c>
      <c r="Q61" s="40">
        <f t="shared" si="5"/>
        <v>1152965</v>
      </c>
      <c r="R61" s="40">
        <f t="shared" si="6"/>
        <v>1059530</v>
      </c>
      <c r="S61" s="7"/>
      <c r="T61" s="11">
        <f t="shared" si="7"/>
        <v>1152965</v>
      </c>
    </row>
    <row r="62" spans="2:20">
      <c r="B62" s="37">
        <v>58</v>
      </c>
      <c r="C62" s="38" t="s">
        <v>131</v>
      </c>
      <c r="D62" s="37" t="s">
        <v>73</v>
      </c>
      <c r="E62" s="39">
        <v>107200</v>
      </c>
      <c r="F62" s="39">
        <v>60750</v>
      </c>
      <c r="G62" s="39"/>
      <c r="I62" s="40">
        <f t="shared" si="0"/>
        <v>60750</v>
      </c>
      <c r="J62" s="40">
        <f t="shared" si="1"/>
        <v>83975</v>
      </c>
      <c r="K62" s="40">
        <f t="shared" si="2"/>
        <v>72363</v>
      </c>
      <c r="M62" s="39">
        <f t="shared" si="3"/>
        <v>72363</v>
      </c>
      <c r="N62" s="39"/>
      <c r="P62" s="40">
        <f t="shared" si="4"/>
        <v>72363</v>
      </c>
      <c r="Q62" s="40">
        <f t="shared" si="5"/>
        <v>72363</v>
      </c>
      <c r="R62" s="40">
        <f t="shared" si="6"/>
        <v>72363</v>
      </c>
      <c r="S62" s="7"/>
      <c r="T62" s="11">
        <f t="shared" si="7"/>
        <v>72363</v>
      </c>
    </row>
    <row r="63" spans="2:20">
      <c r="B63" s="37">
        <v>59</v>
      </c>
      <c r="C63" s="38" t="s">
        <v>132</v>
      </c>
      <c r="D63" s="37" t="s">
        <v>122</v>
      </c>
      <c r="E63" s="39">
        <v>46700</v>
      </c>
      <c r="F63" s="39">
        <v>60851</v>
      </c>
      <c r="G63" s="39"/>
      <c r="I63" s="40">
        <f t="shared" si="0"/>
        <v>46700</v>
      </c>
      <c r="J63" s="40">
        <f t="shared" si="1"/>
        <v>53776</v>
      </c>
      <c r="K63" s="40">
        <f t="shared" si="2"/>
        <v>50238</v>
      </c>
      <c r="M63" s="39">
        <f t="shared" si="3"/>
        <v>50238</v>
      </c>
      <c r="N63" s="39">
        <v>42568.791265732092</v>
      </c>
      <c r="P63" s="40">
        <f t="shared" si="4"/>
        <v>42568.791265732092</v>
      </c>
      <c r="Q63" s="40">
        <f t="shared" si="5"/>
        <v>46403</v>
      </c>
      <c r="R63" s="40">
        <f t="shared" si="6"/>
        <v>44486</v>
      </c>
      <c r="S63" s="7"/>
      <c r="T63" s="11">
        <f t="shared" si="7"/>
        <v>46403</v>
      </c>
    </row>
    <row r="64" spans="2:20">
      <c r="B64" s="37">
        <v>60</v>
      </c>
      <c r="C64" s="38" t="s">
        <v>133</v>
      </c>
      <c r="D64" s="37" t="s">
        <v>122</v>
      </c>
      <c r="E64" s="39">
        <v>24700</v>
      </c>
      <c r="F64" s="39">
        <v>42891</v>
      </c>
      <c r="G64" s="39"/>
      <c r="I64" s="40">
        <f t="shared" si="0"/>
        <v>24700</v>
      </c>
      <c r="J64" s="40">
        <f t="shared" si="1"/>
        <v>33796</v>
      </c>
      <c r="K64" s="40">
        <f t="shared" si="2"/>
        <v>29248</v>
      </c>
      <c r="M64" s="39">
        <f t="shared" si="3"/>
        <v>29248</v>
      </c>
      <c r="N64" s="39">
        <v>29787.846672630927</v>
      </c>
      <c r="P64" s="40">
        <f t="shared" si="4"/>
        <v>29248</v>
      </c>
      <c r="Q64" s="40">
        <f t="shared" si="5"/>
        <v>29518</v>
      </c>
      <c r="R64" s="40">
        <f t="shared" si="6"/>
        <v>29383</v>
      </c>
      <c r="S64" s="7"/>
      <c r="T64" s="11">
        <f t="shared" si="7"/>
        <v>29518</v>
      </c>
    </row>
    <row r="65" spans="2:20">
      <c r="B65" s="37">
        <v>61</v>
      </c>
      <c r="C65" s="38" t="s">
        <v>134</v>
      </c>
      <c r="D65" s="37" t="s">
        <v>122</v>
      </c>
      <c r="E65" s="39">
        <v>77000</v>
      </c>
      <c r="F65" s="39">
        <v>79445</v>
      </c>
      <c r="G65" s="39"/>
      <c r="I65" s="40">
        <f t="shared" si="0"/>
        <v>77000</v>
      </c>
      <c r="J65" s="40">
        <f t="shared" si="1"/>
        <v>78223</v>
      </c>
      <c r="K65" s="40">
        <f t="shared" si="2"/>
        <v>77612</v>
      </c>
      <c r="M65" s="39">
        <f t="shared" si="3"/>
        <v>77612</v>
      </c>
      <c r="N65" s="39">
        <v>55452.807992648573</v>
      </c>
      <c r="P65" s="40">
        <f t="shared" si="4"/>
        <v>55452.807992648573</v>
      </c>
      <c r="Q65" s="40">
        <f t="shared" si="5"/>
        <v>66532</v>
      </c>
      <c r="R65" s="40">
        <f t="shared" si="6"/>
        <v>60992</v>
      </c>
      <c r="S65" s="7"/>
      <c r="T65" s="11">
        <f t="shared" si="7"/>
        <v>66532</v>
      </c>
    </row>
    <row r="66" spans="2:20">
      <c r="B66" s="37">
        <v>62</v>
      </c>
      <c r="C66" s="38" t="s">
        <v>135</v>
      </c>
      <c r="D66" s="37" t="s">
        <v>122</v>
      </c>
      <c r="E66" s="39">
        <v>33000</v>
      </c>
      <c r="F66" s="39">
        <v>48431</v>
      </c>
      <c r="G66" s="39"/>
      <c r="I66" s="40">
        <f t="shared" si="0"/>
        <v>33000</v>
      </c>
      <c r="J66" s="40">
        <f t="shared" si="1"/>
        <v>40716</v>
      </c>
      <c r="K66" s="40">
        <f t="shared" si="2"/>
        <v>36858</v>
      </c>
      <c r="M66" s="39">
        <f t="shared" si="3"/>
        <v>36858</v>
      </c>
      <c r="N66" s="39">
        <v>33807.659891428877</v>
      </c>
      <c r="P66" s="40">
        <f t="shared" si="4"/>
        <v>33807.659891428877</v>
      </c>
      <c r="Q66" s="40">
        <f t="shared" si="5"/>
        <v>35333</v>
      </c>
      <c r="R66" s="40">
        <f t="shared" si="6"/>
        <v>34570</v>
      </c>
      <c r="S66" s="7"/>
      <c r="T66" s="11">
        <f t="shared" si="7"/>
        <v>35333</v>
      </c>
    </row>
    <row r="67" spans="2:20">
      <c r="B67" s="37">
        <v>63</v>
      </c>
      <c r="C67" s="38" t="s">
        <v>136</v>
      </c>
      <c r="D67" s="37" t="s">
        <v>122</v>
      </c>
      <c r="E67" s="39">
        <v>57700</v>
      </c>
      <c r="F67" s="39">
        <v>75491</v>
      </c>
      <c r="G67" s="39"/>
      <c r="I67" s="40">
        <f t="shared" si="0"/>
        <v>57700</v>
      </c>
      <c r="J67" s="40">
        <f t="shared" si="1"/>
        <v>66596</v>
      </c>
      <c r="K67" s="40">
        <f t="shared" si="2"/>
        <v>62148</v>
      </c>
      <c r="M67" s="39">
        <f t="shared" si="3"/>
        <v>62148</v>
      </c>
      <c r="N67" s="39">
        <v>52669.860379634621</v>
      </c>
      <c r="P67" s="40">
        <f t="shared" si="4"/>
        <v>52669.860379634621</v>
      </c>
      <c r="Q67" s="40">
        <f t="shared" si="5"/>
        <v>57409</v>
      </c>
      <c r="R67" s="40">
        <f t="shared" si="6"/>
        <v>55039</v>
      </c>
      <c r="S67" s="7"/>
      <c r="T67" s="11">
        <f t="shared" si="7"/>
        <v>57409</v>
      </c>
    </row>
    <row r="68" spans="2:20">
      <c r="B68" s="37">
        <v>64</v>
      </c>
      <c r="C68" s="38" t="s">
        <v>137</v>
      </c>
      <c r="D68" s="37" t="s">
        <v>122</v>
      </c>
      <c r="E68" s="39">
        <v>93500</v>
      </c>
      <c r="F68" s="39">
        <v>107546</v>
      </c>
      <c r="G68" s="39"/>
      <c r="I68" s="40">
        <f t="shared" si="0"/>
        <v>93500</v>
      </c>
      <c r="J68" s="40">
        <f t="shared" si="1"/>
        <v>100523</v>
      </c>
      <c r="K68" s="40">
        <f t="shared" si="2"/>
        <v>97012</v>
      </c>
      <c r="M68" s="39">
        <f t="shared" si="3"/>
        <v>97012</v>
      </c>
      <c r="N68" s="39">
        <v>75242.657685192316</v>
      </c>
      <c r="P68" s="40">
        <f t="shared" si="4"/>
        <v>75242.657685192316</v>
      </c>
      <c r="Q68" s="40">
        <f t="shared" si="5"/>
        <v>86127</v>
      </c>
      <c r="R68" s="40">
        <f t="shared" si="6"/>
        <v>80685</v>
      </c>
      <c r="S68" s="7"/>
      <c r="T68" s="11">
        <f t="shared" si="7"/>
        <v>86127</v>
      </c>
    </row>
    <row r="69" spans="2:20">
      <c r="B69" s="37">
        <v>65</v>
      </c>
      <c r="C69" s="38" t="s">
        <v>138</v>
      </c>
      <c r="D69" s="37" t="s">
        <v>122</v>
      </c>
      <c r="E69" s="39">
        <v>134700</v>
      </c>
      <c r="F69" s="39">
        <v>139130</v>
      </c>
      <c r="G69" s="39"/>
      <c r="I69" s="40">
        <f t="shared" si="0"/>
        <v>134700</v>
      </c>
      <c r="J69" s="40">
        <f t="shared" si="1"/>
        <v>136915</v>
      </c>
      <c r="K69" s="40">
        <f t="shared" si="2"/>
        <v>135808</v>
      </c>
      <c r="M69" s="39">
        <f t="shared" si="3"/>
        <v>135808</v>
      </c>
      <c r="N69" s="39">
        <v>100392.25833613329</v>
      </c>
      <c r="P69" s="40">
        <f t="shared" si="4"/>
        <v>100392.25833613329</v>
      </c>
      <c r="Q69" s="40">
        <f t="shared" si="5"/>
        <v>118100</v>
      </c>
      <c r="R69" s="40">
        <f t="shared" si="6"/>
        <v>109246</v>
      </c>
      <c r="S69" s="7"/>
      <c r="T69" s="11">
        <f t="shared" si="7"/>
        <v>118100</v>
      </c>
    </row>
    <row r="70" spans="2:20">
      <c r="B70" s="37">
        <v>66</v>
      </c>
      <c r="C70" s="38" t="s">
        <v>139</v>
      </c>
      <c r="D70" s="37" t="s">
        <v>122</v>
      </c>
      <c r="E70" s="39">
        <v>35700</v>
      </c>
      <c r="F70" s="39">
        <v>71391</v>
      </c>
      <c r="G70" s="39"/>
      <c r="I70" s="40">
        <f t="shared" ref="I70:I113" si="8">+MIN(E70:G70)</f>
        <v>35700</v>
      </c>
      <c r="J70" s="40">
        <f t="shared" ref="J70:J113" si="9">+ROUND(AVERAGE(E70:G70),0)</f>
        <v>53546</v>
      </c>
      <c r="K70" s="40">
        <f t="shared" ref="K70:K113" si="10">+ROUND(AVERAGE(I70:J70),0)</f>
        <v>44623</v>
      </c>
      <c r="M70" s="39">
        <f t="shared" ref="M70:M113" si="11">+K70</f>
        <v>44623</v>
      </c>
      <c r="N70" s="39">
        <v>49268.479963728663</v>
      </c>
      <c r="P70" s="40">
        <f t="shared" ref="P70:P113" si="12">+MIN(M70:N70)</f>
        <v>44623</v>
      </c>
      <c r="Q70" s="40">
        <f t="shared" ref="Q70:Q113" si="13">+ROUND(AVERAGE(M70:N70),0)</f>
        <v>46946</v>
      </c>
      <c r="R70" s="40">
        <f t="shared" ref="R70:R113" si="14">+ROUND(AVERAGE(P70:Q70),0)</f>
        <v>45785</v>
      </c>
      <c r="S70" s="7"/>
      <c r="T70" s="11">
        <f t="shared" ref="T70:T113" si="15">+Q70</f>
        <v>46946</v>
      </c>
    </row>
    <row r="71" spans="2:20">
      <c r="B71" s="37">
        <v>67</v>
      </c>
      <c r="C71" s="38" t="s">
        <v>140</v>
      </c>
      <c r="D71" s="37" t="s">
        <v>122</v>
      </c>
      <c r="E71" s="39">
        <v>101700</v>
      </c>
      <c r="F71" s="39">
        <v>109126</v>
      </c>
      <c r="G71" s="39"/>
      <c r="I71" s="40">
        <f t="shared" si="8"/>
        <v>101700</v>
      </c>
      <c r="J71" s="40">
        <f t="shared" si="9"/>
        <v>105413</v>
      </c>
      <c r="K71" s="40">
        <f t="shared" si="10"/>
        <v>103557</v>
      </c>
      <c r="M71" s="39">
        <f t="shared" si="11"/>
        <v>103557</v>
      </c>
      <c r="N71" s="39">
        <v>75242.657685192316</v>
      </c>
      <c r="P71" s="40">
        <f t="shared" si="12"/>
        <v>75242.657685192316</v>
      </c>
      <c r="Q71" s="40">
        <f t="shared" si="13"/>
        <v>89400</v>
      </c>
      <c r="R71" s="40">
        <f t="shared" si="14"/>
        <v>82321</v>
      </c>
      <c r="S71" s="7"/>
      <c r="T71" s="11">
        <f t="shared" si="15"/>
        <v>89400</v>
      </c>
    </row>
    <row r="72" spans="2:20">
      <c r="B72" s="37">
        <v>68</v>
      </c>
      <c r="C72" s="38" t="s">
        <v>141</v>
      </c>
      <c r="D72" s="37" t="s">
        <v>73</v>
      </c>
      <c r="E72" s="39">
        <v>44000</v>
      </c>
      <c r="F72" s="39">
        <v>60750</v>
      </c>
      <c r="G72" s="39"/>
      <c r="I72" s="40">
        <f t="shared" si="8"/>
        <v>44000</v>
      </c>
      <c r="J72" s="40">
        <f t="shared" si="9"/>
        <v>52375</v>
      </c>
      <c r="K72" s="40">
        <f t="shared" si="10"/>
        <v>48188</v>
      </c>
      <c r="M72" s="39">
        <f t="shared" si="11"/>
        <v>48188</v>
      </c>
      <c r="N72" s="39"/>
      <c r="P72" s="40">
        <f t="shared" si="12"/>
        <v>48188</v>
      </c>
      <c r="Q72" s="40">
        <f t="shared" si="13"/>
        <v>48188</v>
      </c>
      <c r="R72" s="40">
        <f t="shared" si="14"/>
        <v>48188</v>
      </c>
      <c r="S72" s="7"/>
      <c r="T72" s="11">
        <f t="shared" si="15"/>
        <v>48188</v>
      </c>
    </row>
    <row r="73" spans="2:20">
      <c r="B73" s="37">
        <v>69</v>
      </c>
      <c r="C73" s="38" t="s">
        <v>142</v>
      </c>
      <c r="D73" s="37" t="s">
        <v>73</v>
      </c>
      <c r="E73" s="39">
        <v>33000</v>
      </c>
      <c r="F73" s="39">
        <v>51300</v>
      </c>
      <c r="G73" s="39"/>
      <c r="I73" s="40">
        <f t="shared" si="8"/>
        <v>33000</v>
      </c>
      <c r="J73" s="40">
        <f t="shared" si="9"/>
        <v>42150</v>
      </c>
      <c r="K73" s="40">
        <f t="shared" si="10"/>
        <v>37575</v>
      </c>
      <c r="M73" s="39">
        <f t="shared" si="11"/>
        <v>37575</v>
      </c>
      <c r="N73" s="39"/>
      <c r="P73" s="40">
        <f t="shared" si="12"/>
        <v>37575</v>
      </c>
      <c r="Q73" s="40">
        <f t="shared" si="13"/>
        <v>37575</v>
      </c>
      <c r="R73" s="40">
        <f t="shared" si="14"/>
        <v>37575</v>
      </c>
      <c r="S73" s="7"/>
      <c r="T73" s="11">
        <f t="shared" si="15"/>
        <v>37575</v>
      </c>
    </row>
    <row r="74" spans="2:20">
      <c r="B74" s="37">
        <v>70</v>
      </c>
      <c r="C74" s="38" t="s">
        <v>143</v>
      </c>
      <c r="D74" s="37" t="s">
        <v>73</v>
      </c>
      <c r="E74" s="39">
        <v>24700</v>
      </c>
      <c r="F74" s="39">
        <v>43200</v>
      </c>
      <c r="G74" s="39"/>
      <c r="I74" s="40">
        <f t="shared" si="8"/>
        <v>24700</v>
      </c>
      <c r="J74" s="40">
        <f t="shared" si="9"/>
        <v>33950</v>
      </c>
      <c r="K74" s="40">
        <f t="shared" si="10"/>
        <v>29325</v>
      </c>
      <c r="M74" s="39">
        <f t="shared" si="11"/>
        <v>29325</v>
      </c>
      <c r="N74" s="39"/>
      <c r="P74" s="40">
        <f t="shared" si="12"/>
        <v>29325</v>
      </c>
      <c r="Q74" s="40">
        <f t="shared" si="13"/>
        <v>29325</v>
      </c>
      <c r="R74" s="40">
        <f t="shared" si="14"/>
        <v>29325</v>
      </c>
      <c r="S74" s="7"/>
      <c r="T74" s="11">
        <f t="shared" si="15"/>
        <v>29325</v>
      </c>
    </row>
    <row r="75" spans="2:20">
      <c r="B75" s="37">
        <v>71</v>
      </c>
      <c r="C75" s="38" t="s">
        <v>144</v>
      </c>
      <c r="D75" s="37" t="s">
        <v>73</v>
      </c>
      <c r="E75" s="39">
        <v>16500</v>
      </c>
      <c r="F75" s="39">
        <v>29700</v>
      </c>
      <c r="G75" s="39"/>
      <c r="I75" s="40">
        <f t="shared" si="8"/>
        <v>16500</v>
      </c>
      <c r="J75" s="40">
        <f t="shared" si="9"/>
        <v>23100</v>
      </c>
      <c r="K75" s="40">
        <f t="shared" si="10"/>
        <v>19800</v>
      </c>
      <c r="M75" s="39">
        <f t="shared" si="11"/>
        <v>19800</v>
      </c>
      <c r="N75" s="39"/>
      <c r="P75" s="40">
        <f t="shared" si="12"/>
        <v>19800</v>
      </c>
      <c r="Q75" s="40">
        <f t="shared" si="13"/>
        <v>19800</v>
      </c>
      <c r="R75" s="40">
        <f t="shared" si="14"/>
        <v>19800</v>
      </c>
      <c r="S75" s="7"/>
      <c r="T75" s="11">
        <f t="shared" si="15"/>
        <v>19800</v>
      </c>
    </row>
    <row r="76" spans="2:20" ht="25.5">
      <c r="B76" s="37">
        <v>72</v>
      </c>
      <c r="C76" s="38" t="s">
        <v>145</v>
      </c>
      <c r="D76" s="37" t="s">
        <v>73</v>
      </c>
      <c r="E76" s="39">
        <v>254400</v>
      </c>
      <c r="F76" s="39">
        <v>540593</v>
      </c>
      <c r="G76" s="39"/>
      <c r="I76" s="40">
        <f t="shared" si="8"/>
        <v>254400</v>
      </c>
      <c r="J76" s="40">
        <f t="shared" si="9"/>
        <v>397497</v>
      </c>
      <c r="K76" s="40">
        <f t="shared" si="10"/>
        <v>325949</v>
      </c>
      <c r="M76" s="39">
        <f t="shared" si="11"/>
        <v>325949</v>
      </c>
      <c r="N76" s="39">
        <v>379923.8852433135</v>
      </c>
      <c r="P76" s="40">
        <f t="shared" si="12"/>
        <v>325949</v>
      </c>
      <c r="Q76" s="40">
        <f t="shared" si="13"/>
        <v>352936</v>
      </c>
      <c r="R76" s="40">
        <f t="shared" si="14"/>
        <v>339443</v>
      </c>
      <c r="S76" s="7"/>
      <c r="T76" s="11">
        <f t="shared" si="15"/>
        <v>352936</v>
      </c>
    </row>
    <row r="77" spans="2:20" ht="25.5">
      <c r="B77" s="37">
        <v>73</v>
      </c>
      <c r="C77" s="38" t="s">
        <v>146</v>
      </c>
      <c r="D77" s="37" t="s">
        <v>73</v>
      </c>
      <c r="E77" s="39">
        <v>1168700</v>
      </c>
      <c r="F77" s="39">
        <v>1257861</v>
      </c>
      <c r="G77" s="39"/>
      <c r="I77" s="40">
        <f t="shared" si="8"/>
        <v>1168700</v>
      </c>
      <c r="J77" s="40">
        <f t="shared" si="9"/>
        <v>1213281</v>
      </c>
      <c r="K77" s="40">
        <f t="shared" si="10"/>
        <v>1190991</v>
      </c>
      <c r="M77" s="39">
        <f t="shared" si="11"/>
        <v>1190991</v>
      </c>
      <c r="N77" s="39">
        <v>1307573.0895813007</v>
      </c>
      <c r="P77" s="40">
        <f t="shared" si="12"/>
        <v>1190991</v>
      </c>
      <c r="Q77" s="40">
        <f t="shared" si="13"/>
        <v>1249282</v>
      </c>
      <c r="R77" s="40">
        <f t="shared" si="14"/>
        <v>1220137</v>
      </c>
      <c r="S77" s="7"/>
      <c r="T77" s="11">
        <f t="shared" si="15"/>
        <v>1249282</v>
      </c>
    </row>
    <row r="78" spans="2:20" ht="25.5">
      <c r="B78" s="37">
        <v>74</v>
      </c>
      <c r="C78" s="38" t="s">
        <v>147</v>
      </c>
      <c r="D78" s="37" t="s">
        <v>73</v>
      </c>
      <c r="E78" s="39">
        <v>1223700</v>
      </c>
      <c r="F78" s="39">
        <v>1282134</v>
      </c>
      <c r="G78" s="39"/>
      <c r="I78" s="40">
        <f t="shared" si="8"/>
        <v>1223700</v>
      </c>
      <c r="J78" s="40">
        <f t="shared" si="9"/>
        <v>1252917</v>
      </c>
      <c r="K78" s="40">
        <f t="shared" si="10"/>
        <v>1238309</v>
      </c>
      <c r="M78" s="39">
        <f t="shared" si="11"/>
        <v>1238309</v>
      </c>
      <c r="N78" s="39">
        <v>1383434.1800693853</v>
      </c>
      <c r="P78" s="40">
        <f t="shared" si="12"/>
        <v>1238309</v>
      </c>
      <c r="Q78" s="40">
        <f t="shared" si="13"/>
        <v>1310872</v>
      </c>
      <c r="R78" s="40">
        <f t="shared" si="14"/>
        <v>1274591</v>
      </c>
      <c r="S78" s="7"/>
      <c r="T78" s="11">
        <f t="shared" si="15"/>
        <v>1310872</v>
      </c>
    </row>
    <row r="79" spans="2:20" ht="25.5">
      <c r="B79" s="37">
        <v>75</v>
      </c>
      <c r="C79" s="38" t="s">
        <v>148</v>
      </c>
      <c r="D79" s="37" t="s">
        <v>73</v>
      </c>
      <c r="E79" s="39">
        <v>1443700</v>
      </c>
      <c r="F79" s="39">
        <v>1423843</v>
      </c>
      <c r="G79" s="39"/>
      <c r="I79" s="40">
        <f t="shared" si="8"/>
        <v>1423843</v>
      </c>
      <c r="J79" s="40">
        <f t="shared" si="9"/>
        <v>1433772</v>
      </c>
      <c r="K79" s="40">
        <f t="shared" si="10"/>
        <v>1428808</v>
      </c>
      <c r="M79" s="39">
        <f t="shared" si="11"/>
        <v>1428808</v>
      </c>
      <c r="N79" s="39">
        <v>1553297.0565970524</v>
      </c>
      <c r="P79" s="40">
        <f t="shared" si="12"/>
        <v>1428808</v>
      </c>
      <c r="Q79" s="40">
        <f t="shared" si="13"/>
        <v>1491053</v>
      </c>
      <c r="R79" s="40">
        <f t="shared" si="14"/>
        <v>1459931</v>
      </c>
      <c r="S79" s="7"/>
      <c r="T79" s="11">
        <f t="shared" si="15"/>
        <v>1491053</v>
      </c>
    </row>
    <row r="80" spans="2:20" ht="25.5">
      <c r="B80" s="37">
        <v>76</v>
      </c>
      <c r="C80" s="38" t="s">
        <v>149</v>
      </c>
      <c r="D80" s="37" t="s">
        <v>73</v>
      </c>
      <c r="E80" s="39">
        <v>1498700</v>
      </c>
      <c r="F80" s="39">
        <v>1456702</v>
      </c>
      <c r="G80" s="39"/>
      <c r="I80" s="40">
        <f t="shared" si="8"/>
        <v>1456702</v>
      </c>
      <c r="J80" s="40">
        <f t="shared" si="9"/>
        <v>1477701</v>
      </c>
      <c r="K80" s="40">
        <f t="shared" si="10"/>
        <v>1467202</v>
      </c>
      <c r="M80" s="39">
        <f t="shared" si="11"/>
        <v>1467202</v>
      </c>
      <c r="N80" s="39">
        <v>1645546.6163617743</v>
      </c>
      <c r="P80" s="40">
        <f t="shared" si="12"/>
        <v>1467202</v>
      </c>
      <c r="Q80" s="40">
        <f t="shared" si="13"/>
        <v>1556374</v>
      </c>
      <c r="R80" s="40">
        <f t="shared" si="14"/>
        <v>1511788</v>
      </c>
      <c r="S80" s="7"/>
      <c r="T80" s="11">
        <f t="shared" si="15"/>
        <v>1556374</v>
      </c>
    </row>
    <row r="81" spans="2:20" ht="25.5">
      <c r="B81" s="37">
        <v>77</v>
      </c>
      <c r="C81" s="38" t="s">
        <v>150</v>
      </c>
      <c r="D81" s="37" t="s">
        <v>73</v>
      </c>
      <c r="E81" s="39">
        <v>1856200</v>
      </c>
      <c r="F81" s="39">
        <v>1663131</v>
      </c>
      <c r="G81" s="39"/>
      <c r="I81" s="40">
        <f t="shared" si="8"/>
        <v>1663131</v>
      </c>
      <c r="J81" s="40">
        <f t="shared" si="9"/>
        <v>1759666</v>
      </c>
      <c r="K81" s="40">
        <f t="shared" si="10"/>
        <v>1711399</v>
      </c>
      <c r="M81" s="39">
        <f t="shared" si="11"/>
        <v>1711399</v>
      </c>
      <c r="N81" s="39">
        <v>1879623.4322563931</v>
      </c>
      <c r="P81" s="40">
        <f t="shared" si="12"/>
        <v>1711399</v>
      </c>
      <c r="Q81" s="40">
        <f t="shared" si="13"/>
        <v>1795511</v>
      </c>
      <c r="R81" s="40">
        <f t="shared" si="14"/>
        <v>1753455</v>
      </c>
      <c r="S81" s="7"/>
      <c r="T81" s="11">
        <f t="shared" si="15"/>
        <v>1795511</v>
      </c>
    </row>
    <row r="82" spans="2:20" ht="25.5">
      <c r="B82" s="37">
        <v>78</v>
      </c>
      <c r="C82" s="38" t="s">
        <v>151</v>
      </c>
      <c r="D82" s="37" t="s">
        <v>73</v>
      </c>
      <c r="E82" s="39">
        <v>1924900</v>
      </c>
      <c r="F82" s="39">
        <v>1689398</v>
      </c>
      <c r="G82" s="39"/>
      <c r="I82" s="40">
        <f t="shared" si="8"/>
        <v>1689398</v>
      </c>
      <c r="J82" s="40">
        <f t="shared" si="9"/>
        <v>1807149</v>
      </c>
      <c r="K82" s="40">
        <f t="shared" si="10"/>
        <v>1748274</v>
      </c>
      <c r="M82" s="39">
        <f t="shared" si="11"/>
        <v>1748274</v>
      </c>
      <c r="N82" s="39">
        <v>1935797.7451857491</v>
      </c>
      <c r="P82" s="40">
        <f t="shared" si="12"/>
        <v>1748274</v>
      </c>
      <c r="Q82" s="40">
        <f t="shared" si="13"/>
        <v>1842036</v>
      </c>
      <c r="R82" s="40">
        <f t="shared" si="14"/>
        <v>1795155</v>
      </c>
      <c r="S82" s="7"/>
      <c r="T82" s="11">
        <f t="shared" si="15"/>
        <v>1842036</v>
      </c>
    </row>
    <row r="83" spans="2:20" ht="25.5">
      <c r="B83" s="37">
        <v>79</v>
      </c>
      <c r="C83" s="38" t="s">
        <v>152</v>
      </c>
      <c r="D83" s="37" t="s">
        <v>73</v>
      </c>
      <c r="E83" s="39">
        <v>2474900</v>
      </c>
      <c r="F83" s="39">
        <v>2237873</v>
      </c>
      <c r="G83" s="39"/>
      <c r="I83" s="40">
        <f t="shared" si="8"/>
        <v>2237873</v>
      </c>
      <c r="J83" s="40">
        <f t="shared" si="9"/>
        <v>2356387</v>
      </c>
      <c r="K83" s="40">
        <f t="shared" si="10"/>
        <v>2297130</v>
      </c>
      <c r="M83" s="39">
        <f t="shared" si="11"/>
        <v>2297130</v>
      </c>
      <c r="N83" s="39">
        <v>2770682.0290899379</v>
      </c>
      <c r="P83" s="40">
        <f t="shared" si="12"/>
        <v>2297130</v>
      </c>
      <c r="Q83" s="40">
        <f t="shared" si="13"/>
        <v>2533906</v>
      </c>
      <c r="R83" s="40">
        <f t="shared" si="14"/>
        <v>2415518</v>
      </c>
      <c r="S83" s="7"/>
      <c r="T83" s="11">
        <f t="shared" si="15"/>
        <v>2533906</v>
      </c>
    </row>
    <row r="84" spans="2:20" ht="25.5">
      <c r="B84" s="37">
        <v>80</v>
      </c>
      <c r="C84" s="38" t="s">
        <v>153</v>
      </c>
      <c r="D84" s="37" t="s">
        <v>73</v>
      </c>
      <c r="E84" s="39">
        <v>2557400</v>
      </c>
      <c r="F84" s="39">
        <v>2275099</v>
      </c>
      <c r="G84" s="39"/>
      <c r="I84" s="40">
        <f t="shared" si="8"/>
        <v>2275099</v>
      </c>
      <c r="J84" s="40">
        <f t="shared" si="9"/>
        <v>2416250</v>
      </c>
      <c r="K84" s="40">
        <f t="shared" si="10"/>
        <v>2345675</v>
      </c>
      <c r="M84" s="39">
        <f t="shared" si="11"/>
        <v>2345675</v>
      </c>
      <c r="N84" s="39">
        <v>2728937.8148947279</v>
      </c>
      <c r="P84" s="40">
        <f t="shared" si="12"/>
        <v>2345675</v>
      </c>
      <c r="Q84" s="40">
        <f t="shared" si="13"/>
        <v>2537306</v>
      </c>
      <c r="R84" s="40">
        <f t="shared" si="14"/>
        <v>2441491</v>
      </c>
      <c r="S84" s="7"/>
      <c r="T84" s="11">
        <f t="shared" si="15"/>
        <v>2537306</v>
      </c>
    </row>
    <row r="85" spans="2:20" ht="25.5">
      <c r="B85" s="37">
        <v>81</v>
      </c>
      <c r="C85" s="38" t="s">
        <v>154</v>
      </c>
      <c r="D85" s="37" t="s">
        <v>73</v>
      </c>
      <c r="E85" s="39">
        <v>2612400</v>
      </c>
      <c r="F85" s="39">
        <v>2245069</v>
      </c>
      <c r="G85" s="39"/>
      <c r="I85" s="40">
        <f t="shared" si="8"/>
        <v>2245069</v>
      </c>
      <c r="J85" s="40">
        <f t="shared" si="9"/>
        <v>2428735</v>
      </c>
      <c r="K85" s="40">
        <f t="shared" si="10"/>
        <v>2336902</v>
      </c>
      <c r="M85" s="39">
        <f t="shared" si="11"/>
        <v>2336902</v>
      </c>
      <c r="N85" s="39">
        <v>2796140.8461423246</v>
      </c>
      <c r="P85" s="40">
        <f t="shared" si="12"/>
        <v>2336902</v>
      </c>
      <c r="Q85" s="40">
        <f t="shared" si="13"/>
        <v>2566521</v>
      </c>
      <c r="R85" s="40">
        <f t="shared" si="14"/>
        <v>2451712</v>
      </c>
      <c r="S85" s="7"/>
      <c r="T85" s="11">
        <f t="shared" si="15"/>
        <v>2566521</v>
      </c>
    </row>
    <row r="86" spans="2:20" ht="25.5">
      <c r="B86" s="37">
        <v>82</v>
      </c>
      <c r="C86" s="38" t="s">
        <v>155</v>
      </c>
      <c r="D86" s="37" t="s">
        <v>73</v>
      </c>
      <c r="E86" s="39">
        <v>2694900</v>
      </c>
      <c r="F86" s="39">
        <v>2281898</v>
      </c>
      <c r="G86" s="39"/>
      <c r="I86" s="40">
        <f t="shared" si="8"/>
        <v>2281898</v>
      </c>
      <c r="J86" s="40">
        <f t="shared" si="9"/>
        <v>2488399</v>
      </c>
      <c r="K86" s="40">
        <f t="shared" si="10"/>
        <v>2385149</v>
      </c>
      <c r="M86" s="39">
        <f t="shared" si="11"/>
        <v>2385149</v>
      </c>
      <c r="N86" s="39">
        <v>2728937.8148947279</v>
      </c>
      <c r="P86" s="40">
        <f t="shared" si="12"/>
        <v>2385149</v>
      </c>
      <c r="Q86" s="40">
        <f t="shared" si="13"/>
        <v>2557043</v>
      </c>
      <c r="R86" s="40">
        <f t="shared" si="14"/>
        <v>2471096</v>
      </c>
      <c r="S86" s="7"/>
      <c r="T86" s="11">
        <f t="shared" si="15"/>
        <v>2557043</v>
      </c>
    </row>
    <row r="87" spans="2:20" ht="25.5">
      <c r="B87" s="37">
        <v>83</v>
      </c>
      <c r="C87" s="38" t="s">
        <v>156</v>
      </c>
      <c r="D87" s="37" t="s">
        <v>73</v>
      </c>
      <c r="E87" s="39">
        <v>3918500</v>
      </c>
      <c r="F87" s="39">
        <v>3319567</v>
      </c>
      <c r="G87" s="39"/>
      <c r="I87" s="40">
        <f t="shared" si="8"/>
        <v>3319567</v>
      </c>
      <c r="J87" s="40">
        <f t="shared" si="9"/>
        <v>3619034</v>
      </c>
      <c r="K87" s="40">
        <f t="shared" si="10"/>
        <v>3469301</v>
      </c>
      <c r="M87" s="39">
        <f t="shared" si="11"/>
        <v>3469301</v>
      </c>
      <c r="N87" s="39">
        <v>4505901.4018710498</v>
      </c>
      <c r="P87" s="40">
        <f t="shared" si="12"/>
        <v>3469301</v>
      </c>
      <c r="Q87" s="40">
        <f t="shared" si="13"/>
        <v>3987601</v>
      </c>
      <c r="R87" s="40">
        <f t="shared" si="14"/>
        <v>3728451</v>
      </c>
      <c r="S87" s="7"/>
      <c r="T87" s="11">
        <f t="shared" si="15"/>
        <v>3987601</v>
      </c>
    </row>
    <row r="88" spans="2:20" ht="25.5">
      <c r="B88" s="37">
        <v>84</v>
      </c>
      <c r="C88" s="38" t="s">
        <v>157</v>
      </c>
      <c r="D88" s="37" t="s">
        <v>73</v>
      </c>
      <c r="E88" s="39">
        <v>4056000</v>
      </c>
      <c r="F88" s="39">
        <v>6856879</v>
      </c>
      <c r="G88" s="39"/>
      <c r="I88" s="40">
        <f t="shared" si="8"/>
        <v>4056000</v>
      </c>
      <c r="J88" s="40">
        <f t="shared" si="9"/>
        <v>5456440</v>
      </c>
      <c r="K88" s="40">
        <f t="shared" si="10"/>
        <v>4756220</v>
      </c>
      <c r="M88" s="39">
        <f t="shared" si="11"/>
        <v>4756220</v>
      </c>
      <c r="N88" s="39">
        <v>4598047.8895019572</v>
      </c>
      <c r="P88" s="40">
        <f t="shared" si="12"/>
        <v>4598047.8895019572</v>
      </c>
      <c r="Q88" s="40">
        <f t="shared" si="13"/>
        <v>4677134</v>
      </c>
      <c r="R88" s="40">
        <f t="shared" si="14"/>
        <v>4637591</v>
      </c>
      <c r="S88" s="7"/>
      <c r="T88" s="11">
        <f t="shared" si="15"/>
        <v>4677134</v>
      </c>
    </row>
    <row r="89" spans="2:20">
      <c r="B89" s="37">
        <v>85</v>
      </c>
      <c r="C89" s="38" t="s">
        <v>158</v>
      </c>
      <c r="D89" s="37" t="s">
        <v>73</v>
      </c>
      <c r="E89" s="39">
        <v>226900</v>
      </c>
      <c r="F89" s="39">
        <v>303186</v>
      </c>
      <c r="G89" s="39"/>
      <c r="I89" s="40">
        <f t="shared" si="8"/>
        <v>226900</v>
      </c>
      <c r="J89" s="40">
        <f t="shared" si="9"/>
        <v>265043</v>
      </c>
      <c r="K89" s="40">
        <f t="shared" si="10"/>
        <v>245972</v>
      </c>
      <c r="M89" s="39">
        <f t="shared" si="11"/>
        <v>245972</v>
      </c>
      <c r="N89" s="39">
        <v>458877.1397458578</v>
      </c>
      <c r="P89" s="40">
        <f t="shared" si="12"/>
        <v>245972</v>
      </c>
      <c r="Q89" s="40">
        <f t="shared" si="13"/>
        <v>352425</v>
      </c>
      <c r="R89" s="40">
        <f t="shared" si="14"/>
        <v>299199</v>
      </c>
      <c r="S89" s="7"/>
      <c r="T89" s="11">
        <f t="shared" si="15"/>
        <v>352425</v>
      </c>
    </row>
    <row r="90" spans="2:20">
      <c r="B90" s="37">
        <v>86</v>
      </c>
      <c r="C90" s="38" t="s">
        <v>159</v>
      </c>
      <c r="D90" s="37" t="s">
        <v>73</v>
      </c>
      <c r="E90" s="39">
        <v>268100</v>
      </c>
      <c r="F90" s="39">
        <v>288434</v>
      </c>
      <c r="G90" s="39"/>
      <c r="I90" s="40">
        <f t="shared" si="8"/>
        <v>268100</v>
      </c>
      <c r="J90" s="40">
        <f t="shared" si="9"/>
        <v>278267</v>
      </c>
      <c r="K90" s="40">
        <f t="shared" si="10"/>
        <v>273184</v>
      </c>
      <c r="M90" s="39">
        <f t="shared" si="11"/>
        <v>273184</v>
      </c>
      <c r="N90" s="39">
        <v>448776.07063195523</v>
      </c>
      <c r="P90" s="40">
        <f t="shared" si="12"/>
        <v>273184</v>
      </c>
      <c r="Q90" s="40">
        <f t="shared" si="13"/>
        <v>360980</v>
      </c>
      <c r="R90" s="40">
        <f t="shared" si="14"/>
        <v>317082</v>
      </c>
      <c r="S90" s="7"/>
      <c r="T90" s="11">
        <f t="shared" si="15"/>
        <v>360980</v>
      </c>
    </row>
    <row r="91" spans="2:20">
      <c r="B91" s="37">
        <v>87</v>
      </c>
      <c r="C91" s="38" t="s">
        <v>160</v>
      </c>
      <c r="D91" s="37" t="s">
        <v>73</v>
      </c>
      <c r="E91" s="39">
        <v>336900</v>
      </c>
      <c r="F91" s="39">
        <v>658296</v>
      </c>
      <c r="G91" s="39"/>
      <c r="I91" s="40">
        <f t="shared" si="8"/>
        <v>336900</v>
      </c>
      <c r="J91" s="40">
        <f t="shared" si="9"/>
        <v>497598</v>
      </c>
      <c r="K91" s="40">
        <f t="shared" si="10"/>
        <v>417249</v>
      </c>
      <c r="M91" s="39">
        <f t="shared" si="11"/>
        <v>417249</v>
      </c>
      <c r="N91" s="39">
        <v>485263.6060025827</v>
      </c>
      <c r="P91" s="40">
        <f t="shared" si="12"/>
        <v>417249</v>
      </c>
      <c r="Q91" s="40">
        <f t="shared" si="13"/>
        <v>451256</v>
      </c>
      <c r="R91" s="40">
        <f t="shared" si="14"/>
        <v>434253</v>
      </c>
      <c r="S91" s="7"/>
      <c r="T91" s="11">
        <f t="shared" si="15"/>
        <v>451256</v>
      </c>
    </row>
    <row r="92" spans="2:20" ht="25.5">
      <c r="B92" s="37">
        <v>88</v>
      </c>
      <c r="C92" s="38" t="s">
        <v>161</v>
      </c>
      <c r="D92" s="37" t="s">
        <v>73</v>
      </c>
      <c r="E92" s="39">
        <v>9899500</v>
      </c>
      <c r="F92" s="39">
        <v>5538694</v>
      </c>
      <c r="G92" s="39"/>
      <c r="I92" s="40">
        <f t="shared" si="8"/>
        <v>5538694</v>
      </c>
      <c r="J92" s="40">
        <f t="shared" si="9"/>
        <v>7719097</v>
      </c>
      <c r="K92" s="40">
        <f t="shared" si="10"/>
        <v>6628896</v>
      </c>
      <c r="M92" s="39">
        <f t="shared" si="11"/>
        <v>6628896</v>
      </c>
      <c r="N92" s="39">
        <v>8103634.2326952117</v>
      </c>
      <c r="P92" s="40">
        <f t="shared" si="12"/>
        <v>6628896</v>
      </c>
      <c r="Q92" s="40">
        <f t="shared" si="13"/>
        <v>7366265</v>
      </c>
      <c r="R92" s="40">
        <f t="shared" si="14"/>
        <v>6997581</v>
      </c>
      <c r="S92" s="7"/>
      <c r="T92" s="11">
        <f t="shared" si="15"/>
        <v>7366265</v>
      </c>
    </row>
    <row r="93" spans="2:20" ht="25.5">
      <c r="B93" s="37">
        <v>89</v>
      </c>
      <c r="C93" s="38" t="s">
        <v>162</v>
      </c>
      <c r="D93" s="37" t="s">
        <v>73</v>
      </c>
      <c r="E93" s="39">
        <v>10311900</v>
      </c>
      <c r="F93" s="39">
        <v>5616315</v>
      </c>
      <c r="G93" s="39"/>
      <c r="I93" s="40">
        <f t="shared" si="8"/>
        <v>5616315</v>
      </c>
      <c r="J93" s="40">
        <f t="shared" si="9"/>
        <v>7964108</v>
      </c>
      <c r="K93" s="40">
        <f t="shared" si="10"/>
        <v>6790212</v>
      </c>
      <c r="M93" s="39">
        <f t="shared" si="11"/>
        <v>6790212</v>
      </c>
      <c r="N93" s="39">
        <v>8540969.2964736652</v>
      </c>
      <c r="P93" s="40">
        <f t="shared" si="12"/>
        <v>6790212</v>
      </c>
      <c r="Q93" s="40">
        <f t="shared" si="13"/>
        <v>7665591</v>
      </c>
      <c r="R93" s="40">
        <f t="shared" si="14"/>
        <v>7227902</v>
      </c>
      <c r="S93" s="7"/>
      <c r="T93" s="11">
        <f t="shared" si="15"/>
        <v>7665591</v>
      </c>
    </row>
    <row r="94" spans="2:20" ht="25.5">
      <c r="B94" s="37">
        <v>90</v>
      </c>
      <c r="C94" s="38" t="s">
        <v>163</v>
      </c>
      <c r="D94" s="37" t="s">
        <v>73</v>
      </c>
      <c r="E94" s="39">
        <v>130600</v>
      </c>
      <c r="F94" s="39">
        <v>191391</v>
      </c>
      <c r="G94" s="39"/>
      <c r="I94" s="40">
        <f t="shared" si="8"/>
        <v>130600</v>
      </c>
      <c r="J94" s="40">
        <f t="shared" si="9"/>
        <v>160996</v>
      </c>
      <c r="K94" s="40">
        <f t="shared" si="10"/>
        <v>145798</v>
      </c>
      <c r="M94" s="39">
        <f t="shared" si="11"/>
        <v>145798</v>
      </c>
      <c r="N94" s="39">
        <v>273553.44314589095</v>
      </c>
      <c r="P94" s="40">
        <f t="shared" si="12"/>
        <v>145798</v>
      </c>
      <c r="Q94" s="40">
        <f t="shared" si="13"/>
        <v>209676</v>
      </c>
      <c r="R94" s="40">
        <f t="shared" si="14"/>
        <v>177737</v>
      </c>
      <c r="S94" s="7"/>
      <c r="T94" s="11">
        <f t="shared" si="15"/>
        <v>209676</v>
      </c>
    </row>
    <row r="95" spans="2:20" ht="25.5">
      <c r="B95" s="37">
        <v>91</v>
      </c>
      <c r="C95" s="38" t="s">
        <v>164</v>
      </c>
      <c r="D95" s="37" t="s">
        <v>73</v>
      </c>
      <c r="E95" s="39">
        <v>151200</v>
      </c>
      <c r="F95" s="39">
        <v>197784</v>
      </c>
      <c r="G95" s="39"/>
      <c r="I95" s="40">
        <f t="shared" si="8"/>
        <v>151200</v>
      </c>
      <c r="J95" s="40">
        <f t="shared" si="9"/>
        <v>174492</v>
      </c>
      <c r="K95" s="40">
        <f t="shared" si="10"/>
        <v>162846</v>
      </c>
      <c r="M95" s="39">
        <f t="shared" si="11"/>
        <v>162846</v>
      </c>
      <c r="N95" s="39">
        <v>293858.65350751136</v>
      </c>
      <c r="P95" s="40">
        <f t="shared" si="12"/>
        <v>162846</v>
      </c>
      <c r="Q95" s="40">
        <f t="shared" si="13"/>
        <v>228352</v>
      </c>
      <c r="R95" s="40">
        <f t="shared" si="14"/>
        <v>195599</v>
      </c>
      <c r="S95" s="7"/>
      <c r="T95" s="11">
        <f t="shared" si="15"/>
        <v>228352</v>
      </c>
    </row>
    <row r="96" spans="2:20" ht="25.5">
      <c r="B96" s="37">
        <v>92</v>
      </c>
      <c r="C96" s="38" t="s">
        <v>165</v>
      </c>
      <c r="D96" s="37" t="s">
        <v>73</v>
      </c>
      <c r="E96" s="39">
        <v>171900</v>
      </c>
      <c r="F96" s="39">
        <v>368059</v>
      </c>
      <c r="G96" s="39"/>
      <c r="I96" s="40">
        <f t="shared" si="8"/>
        <v>171900</v>
      </c>
      <c r="J96" s="40">
        <f t="shared" si="9"/>
        <v>269980</v>
      </c>
      <c r="K96" s="40">
        <f t="shared" si="10"/>
        <v>220940</v>
      </c>
      <c r="M96" s="39">
        <f t="shared" si="11"/>
        <v>220940</v>
      </c>
      <c r="N96" s="39">
        <v>511856.21652693837</v>
      </c>
      <c r="P96" s="40">
        <f t="shared" si="12"/>
        <v>220940</v>
      </c>
      <c r="Q96" s="40">
        <f t="shared" si="13"/>
        <v>366398</v>
      </c>
      <c r="R96" s="40">
        <f t="shared" si="14"/>
        <v>293669</v>
      </c>
      <c r="S96" s="7"/>
      <c r="T96" s="11">
        <f t="shared" si="15"/>
        <v>366398</v>
      </c>
    </row>
    <row r="97" spans="2:20">
      <c r="B97" s="37">
        <v>93</v>
      </c>
      <c r="C97" s="38" t="s">
        <v>166</v>
      </c>
      <c r="D97" s="37" t="s">
        <v>73</v>
      </c>
      <c r="E97" s="39">
        <v>556800</v>
      </c>
      <c r="F97" s="39">
        <v>360654</v>
      </c>
      <c r="G97" s="39"/>
      <c r="I97" s="40">
        <f t="shared" si="8"/>
        <v>360654</v>
      </c>
      <c r="J97" s="40">
        <f t="shared" si="9"/>
        <v>458727</v>
      </c>
      <c r="K97" s="40">
        <f t="shared" si="10"/>
        <v>409691</v>
      </c>
      <c r="M97" s="39">
        <f t="shared" si="11"/>
        <v>409691</v>
      </c>
      <c r="N97" s="39">
        <v>637913.43618308939</v>
      </c>
      <c r="P97" s="40">
        <f t="shared" si="12"/>
        <v>409691</v>
      </c>
      <c r="Q97" s="40">
        <f t="shared" si="13"/>
        <v>523802</v>
      </c>
      <c r="R97" s="40">
        <f t="shared" si="14"/>
        <v>466747</v>
      </c>
      <c r="S97" s="7"/>
      <c r="T97" s="11">
        <f t="shared" si="15"/>
        <v>523802</v>
      </c>
    </row>
    <row r="98" spans="2:20" ht="25.5">
      <c r="B98" s="37">
        <v>94</v>
      </c>
      <c r="C98" s="38" t="s">
        <v>167</v>
      </c>
      <c r="D98" s="37" t="s">
        <v>73</v>
      </c>
      <c r="E98" s="39">
        <v>522500</v>
      </c>
      <c r="F98" s="39">
        <v>359165</v>
      </c>
      <c r="G98" s="39"/>
      <c r="I98" s="40">
        <f t="shared" si="8"/>
        <v>359165</v>
      </c>
      <c r="J98" s="40">
        <f t="shared" si="9"/>
        <v>440833</v>
      </c>
      <c r="K98" s="40">
        <f t="shared" si="10"/>
        <v>399999</v>
      </c>
      <c r="M98" s="39">
        <f t="shared" si="11"/>
        <v>399999</v>
      </c>
      <c r="N98" s="39">
        <v>607816.37310901238</v>
      </c>
      <c r="P98" s="40">
        <f t="shared" si="12"/>
        <v>399999</v>
      </c>
      <c r="Q98" s="40">
        <f t="shared" si="13"/>
        <v>503908</v>
      </c>
      <c r="R98" s="40">
        <f t="shared" si="14"/>
        <v>451954</v>
      </c>
      <c r="S98" s="7"/>
      <c r="T98" s="11">
        <f t="shared" si="15"/>
        <v>503908</v>
      </c>
    </row>
    <row r="99" spans="2:20">
      <c r="B99" s="37">
        <v>95</v>
      </c>
      <c r="C99" s="38" t="s">
        <v>168</v>
      </c>
      <c r="D99" s="37" t="s">
        <v>73</v>
      </c>
      <c r="E99" s="39">
        <v>398700</v>
      </c>
      <c r="F99" s="39">
        <v>266958</v>
      </c>
      <c r="G99" s="39"/>
      <c r="I99" s="40">
        <f t="shared" si="8"/>
        <v>266958</v>
      </c>
      <c r="J99" s="40">
        <f t="shared" si="9"/>
        <v>332829</v>
      </c>
      <c r="K99" s="40">
        <f t="shared" si="10"/>
        <v>299894</v>
      </c>
      <c r="M99" s="39">
        <f t="shared" si="11"/>
        <v>299894</v>
      </c>
      <c r="N99" s="39">
        <v>447023.84435709461</v>
      </c>
      <c r="P99" s="40">
        <f t="shared" si="12"/>
        <v>299894</v>
      </c>
      <c r="Q99" s="40">
        <f t="shared" si="13"/>
        <v>373459</v>
      </c>
      <c r="R99" s="40">
        <f t="shared" si="14"/>
        <v>336677</v>
      </c>
      <c r="S99" s="7"/>
      <c r="T99" s="11">
        <f t="shared" si="15"/>
        <v>373459</v>
      </c>
    </row>
    <row r="100" spans="2:20">
      <c r="B100" s="37">
        <v>96</v>
      </c>
      <c r="C100" s="38" t="s">
        <v>169</v>
      </c>
      <c r="D100" s="37" t="s">
        <v>73</v>
      </c>
      <c r="E100" s="39">
        <v>364400</v>
      </c>
      <c r="F100" s="39">
        <v>317105</v>
      </c>
      <c r="G100" s="39"/>
      <c r="I100" s="40">
        <f t="shared" si="8"/>
        <v>317105</v>
      </c>
      <c r="J100" s="40">
        <f t="shared" si="9"/>
        <v>340753</v>
      </c>
      <c r="K100" s="40">
        <f t="shared" si="10"/>
        <v>328929</v>
      </c>
      <c r="M100" s="39">
        <f t="shared" si="11"/>
        <v>328929</v>
      </c>
      <c r="N100" s="39">
        <v>545251.58788310597</v>
      </c>
      <c r="P100" s="40">
        <f t="shared" si="12"/>
        <v>328929</v>
      </c>
      <c r="Q100" s="40">
        <f t="shared" si="13"/>
        <v>437090</v>
      </c>
      <c r="R100" s="40">
        <f t="shared" si="14"/>
        <v>383010</v>
      </c>
      <c r="S100" s="7"/>
      <c r="T100" s="11">
        <f t="shared" si="15"/>
        <v>437090</v>
      </c>
    </row>
    <row r="101" spans="2:20" ht="25.5">
      <c r="B101" s="37">
        <v>97</v>
      </c>
      <c r="C101" s="38" t="s">
        <v>170</v>
      </c>
      <c r="D101" s="37" t="s">
        <v>73</v>
      </c>
      <c r="E101" s="39">
        <v>715000</v>
      </c>
      <c r="F101" s="39">
        <v>454030</v>
      </c>
      <c r="G101" s="39"/>
      <c r="I101" s="40">
        <f t="shared" si="8"/>
        <v>454030</v>
      </c>
      <c r="J101" s="40">
        <f t="shared" si="9"/>
        <v>584515</v>
      </c>
      <c r="K101" s="40">
        <f t="shared" si="10"/>
        <v>519273</v>
      </c>
      <c r="M101" s="39">
        <f t="shared" si="11"/>
        <v>519273</v>
      </c>
      <c r="N101" s="39">
        <v>725318.60565849079</v>
      </c>
      <c r="P101" s="40">
        <f t="shared" si="12"/>
        <v>519273</v>
      </c>
      <c r="Q101" s="40">
        <f t="shared" si="13"/>
        <v>622296</v>
      </c>
      <c r="R101" s="40">
        <f t="shared" si="14"/>
        <v>570785</v>
      </c>
      <c r="S101" s="7"/>
      <c r="T101" s="11">
        <f t="shared" si="15"/>
        <v>622296</v>
      </c>
    </row>
    <row r="102" spans="2:20" ht="25.5">
      <c r="B102" s="37">
        <v>98</v>
      </c>
      <c r="C102" s="38" t="s">
        <v>171</v>
      </c>
      <c r="D102" s="37" t="s">
        <v>73</v>
      </c>
      <c r="E102" s="39">
        <v>742500</v>
      </c>
      <c r="F102" s="39">
        <v>444612</v>
      </c>
      <c r="G102" s="39"/>
      <c r="I102" s="40">
        <f t="shared" si="8"/>
        <v>444612</v>
      </c>
      <c r="J102" s="40">
        <f t="shared" si="9"/>
        <v>593556</v>
      </c>
      <c r="K102" s="40">
        <f t="shared" si="10"/>
        <v>519084</v>
      </c>
      <c r="M102" s="39">
        <f t="shared" si="11"/>
        <v>519084</v>
      </c>
      <c r="N102" s="39">
        <v>709342.42491711443</v>
      </c>
      <c r="P102" s="40">
        <f t="shared" si="12"/>
        <v>519084</v>
      </c>
      <c r="Q102" s="40">
        <f t="shared" si="13"/>
        <v>614213</v>
      </c>
      <c r="R102" s="40">
        <f t="shared" si="14"/>
        <v>566649</v>
      </c>
      <c r="S102" s="7"/>
      <c r="T102" s="11">
        <f t="shared" si="15"/>
        <v>614213</v>
      </c>
    </row>
    <row r="103" spans="2:20">
      <c r="B103" s="37">
        <v>99</v>
      </c>
      <c r="C103" s="38" t="s">
        <v>172</v>
      </c>
      <c r="D103" s="37" t="s">
        <v>73</v>
      </c>
      <c r="E103" s="39">
        <v>185600</v>
      </c>
      <c r="F103" s="39">
        <v>64463</v>
      </c>
      <c r="G103" s="39"/>
      <c r="I103" s="40">
        <f t="shared" si="8"/>
        <v>64463</v>
      </c>
      <c r="J103" s="40">
        <f t="shared" si="9"/>
        <v>125032</v>
      </c>
      <c r="K103" s="40">
        <f t="shared" si="10"/>
        <v>94748</v>
      </c>
      <c r="M103" s="39">
        <f t="shared" si="11"/>
        <v>94748</v>
      </c>
      <c r="N103" s="39">
        <v>65553.87710655111</v>
      </c>
      <c r="P103" s="40">
        <f t="shared" si="12"/>
        <v>65553.87710655111</v>
      </c>
      <c r="Q103" s="40">
        <f t="shared" si="13"/>
        <v>80151</v>
      </c>
      <c r="R103" s="40">
        <f t="shared" si="14"/>
        <v>72852</v>
      </c>
      <c r="S103" s="7"/>
      <c r="T103" s="11">
        <f t="shared" si="15"/>
        <v>80151</v>
      </c>
    </row>
    <row r="104" spans="2:20">
      <c r="B104" s="37">
        <v>100</v>
      </c>
      <c r="C104" s="38" t="s">
        <v>173</v>
      </c>
      <c r="D104" s="37" t="s">
        <v>73</v>
      </c>
      <c r="E104" s="39">
        <v>199400</v>
      </c>
      <c r="F104" s="39">
        <v>236294</v>
      </c>
      <c r="G104" s="39"/>
      <c r="I104" s="40">
        <f t="shared" si="8"/>
        <v>199400</v>
      </c>
      <c r="J104" s="40">
        <f t="shared" si="9"/>
        <v>217847</v>
      </c>
      <c r="K104" s="40">
        <f t="shared" si="10"/>
        <v>208624</v>
      </c>
      <c r="M104" s="39">
        <f t="shared" si="11"/>
        <v>208624</v>
      </c>
      <c r="N104" s="39">
        <v>328284.7462018322</v>
      </c>
      <c r="P104" s="40">
        <f t="shared" si="12"/>
        <v>208624</v>
      </c>
      <c r="Q104" s="40">
        <f t="shared" si="13"/>
        <v>268454</v>
      </c>
      <c r="R104" s="40">
        <f t="shared" si="14"/>
        <v>238539</v>
      </c>
      <c r="S104" s="7"/>
      <c r="T104" s="11">
        <f t="shared" si="15"/>
        <v>268454</v>
      </c>
    </row>
    <row r="105" spans="2:20">
      <c r="B105" s="37">
        <v>101</v>
      </c>
      <c r="C105" s="38" t="s">
        <v>174</v>
      </c>
      <c r="D105" s="37" t="s">
        <v>73</v>
      </c>
      <c r="E105" s="39">
        <v>268100</v>
      </c>
      <c r="F105" s="39">
        <v>384624</v>
      </c>
      <c r="G105" s="39"/>
      <c r="I105" s="40">
        <f t="shared" si="8"/>
        <v>268100</v>
      </c>
      <c r="J105" s="40">
        <f t="shared" si="9"/>
        <v>326362</v>
      </c>
      <c r="K105" s="40">
        <f t="shared" si="10"/>
        <v>297231</v>
      </c>
      <c r="M105" s="39">
        <f t="shared" si="11"/>
        <v>297231</v>
      </c>
      <c r="N105" s="39">
        <v>554631.15206030116</v>
      </c>
      <c r="P105" s="40">
        <f t="shared" si="12"/>
        <v>297231</v>
      </c>
      <c r="Q105" s="40">
        <f t="shared" si="13"/>
        <v>425931</v>
      </c>
      <c r="R105" s="40">
        <f t="shared" si="14"/>
        <v>361581</v>
      </c>
      <c r="S105" s="7"/>
      <c r="T105" s="11">
        <f t="shared" si="15"/>
        <v>425931</v>
      </c>
    </row>
    <row r="106" spans="2:20">
      <c r="B106" s="37">
        <v>102</v>
      </c>
      <c r="C106" s="38" t="s">
        <v>175</v>
      </c>
      <c r="D106" s="37" t="s">
        <v>73</v>
      </c>
      <c r="E106" s="39">
        <v>130600</v>
      </c>
      <c r="F106" s="39">
        <v>157508</v>
      </c>
      <c r="G106" s="39"/>
      <c r="I106" s="40">
        <f t="shared" si="8"/>
        <v>130600</v>
      </c>
      <c r="J106" s="40">
        <f t="shared" si="9"/>
        <v>144054</v>
      </c>
      <c r="K106" s="40">
        <f t="shared" si="10"/>
        <v>137327</v>
      </c>
      <c r="M106" s="39">
        <f t="shared" si="11"/>
        <v>137327</v>
      </c>
      <c r="N106" s="39">
        <v>223357.31397782429</v>
      </c>
      <c r="P106" s="40">
        <f t="shared" si="12"/>
        <v>137327</v>
      </c>
      <c r="Q106" s="40">
        <f t="shared" si="13"/>
        <v>180342</v>
      </c>
      <c r="R106" s="40">
        <f t="shared" si="14"/>
        <v>158835</v>
      </c>
      <c r="S106" s="7"/>
      <c r="T106" s="11">
        <f t="shared" si="15"/>
        <v>180342</v>
      </c>
    </row>
    <row r="107" spans="2:20" ht="25.5">
      <c r="B107" s="37">
        <v>103</v>
      </c>
      <c r="C107" s="38" t="s">
        <v>176</v>
      </c>
      <c r="D107" s="37" t="s">
        <v>73</v>
      </c>
      <c r="E107" s="39">
        <v>199400</v>
      </c>
      <c r="F107" s="39">
        <v>337500</v>
      </c>
      <c r="G107" s="39"/>
      <c r="I107" s="40">
        <f t="shared" si="8"/>
        <v>199400</v>
      </c>
      <c r="J107" s="40">
        <f t="shared" si="9"/>
        <v>268450</v>
      </c>
      <c r="K107" s="40">
        <f t="shared" si="10"/>
        <v>233925</v>
      </c>
      <c r="M107" s="39">
        <f t="shared" si="11"/>
        <v>233925</v>
      </c>
      <c r="N107" s="39">
        <v>285303.66640083876</v>
      </c>
      <c r="P107" s="40">
        <f t="shared" si="12"/>
        <v>233925</v>
      </c>
      <c r="Q107" s="40">
        <f t="shared" si="13"/>
        <v>259614</v>
      </c>
      <c r="R107" s="40">
        <f t="shared" si="14"/>
        <v>246770</v>
      </c>
      <c r="S107" s="7"/>
      <c r="T107" s="11">
        <f t="shared" si="15"/>
        <v>259614</v>
      </c>
    </row>
    <row r="108" spans="2:20" ht="25.5">
      <c r="B108" s="37">
        <v>104</v>
      </c>
      <c r="C108" s="38" t="s">
        <v>177</v>
      </c>
      <c r="D108" s="37" t="s">
        <v>178</v>
      </c>
      <c r="E108" s="39">
        <v>151200</v>
      </c>
      <c r="F108" s="39">
        <v>244308</v>
      </c>
      <c r="G108" s="39"/>
      <c r="I108" s="40">
        <f t="shared" si="8"/>
        <v>151200</v>
      </c>
      <c r="J108" s="40">
        <f t="shared" si="9"/>
        <v>197754</v>
      </c>
      <c r="K108" s="40">
        <f t="shared" si="10"/>
        <v>174477</v>
      </c>
      <c r="M108" s="39">
        <f t="shared" si="11"/>
        <v>174477</v>
      </c>
      <c r="N108" s="39">
        <v>163781.62063256244</v>
      </c>
      <c r="P108" s="40">
        <f t="shared" si="12"/>
        <v>163781.62063256244</v>
      </c>
      <c r="Q108" s="40">
        <f t="shared" si="13"/>
        <v>169129</v>
      </c>
      <c r="R108" s="40">
        <f t="shared" si="14"/>
        <v>166455</v>
      </c>
      <c r="S108" s="7"/>
      <c r="T108" s="11">
        <f t="shared" si="15"/>
        <v>169129</v>
      </c>
    </row>
    <row r="109" spans="2:20">
      <c r="B109" s="37">
        <v>105</v>
      </c>
      <c r="C109" s="38" t="s">
        <v>179</v>
      </c>
      <c r="D109" s="37" t="s">
        <v>122</v>
      </c>
      <c r="E109" s="39">
        <v>6200</v>
      </c>
      <c r="F109" s="39">
        <v>10151</v>
      </c>
      <c r="G109" s="39"/>
      <c r="I109" s="40">
        <f t="shared" si="8"/>
        <v>6200</v>
      </c>
      <c r="J109" s="40">
        <f t="shared" si="9"/>
        <v>8176</v>
      </c>
      <c r="K109" s="40">
        <f t="shared" si="10"/>
        <v>7188</v>
      </c>
      <c r="M109" s="39">
        <f t="shared" si="11"/>
        <v>7188</v>
      </c>
      <c r="N109" s="39">
        <v>6802.7608318119082</v>
      </c>
      <c r="P109" s="40">
        <f t="shared" si="12"/>
        <v>6802.7608318119082</v>
      </c>
      <c r="Q109" s="40">
        <f t="shared" si="13"/>
        <v>6995</v>
      </c>
      <c r="R109" s="40">
        <f t="shared" si="14"/>
        <v>6899</v>
      </c>
      <c r="S109" s="7"/>
      <c r="T109" s="11">
        <f t="shared" si="15"/>
        <v>6995</v>
      </c>
    </row>
    <row r="110" spans="2:20">
      <c r="B110" s="37">
        <v>106</v>
      </c>
      <c r="C110" s="38" t="s">
        <v>180</v>
      </c>
      <c r="D110" s="37" t="s">
        <v>73</v>
      </c>
      <c r="E110" s="39">
        <v>66000</v>
      </c>
      <c r="F110" s="39">
        <v>186597</v>
      </c>
      <c r="G110" s="39"/>
      <c r="I110" s="40">
        <f t="shared" si="8"/>
        <v>66000</v>
      </c>
      <c r="J110" s="40">
        <f t="shared" si="9"/>
        <v>126299</v>
      </c>
      <c r="K110" s="40">
        <f t="shared" si="10"/>
        <v>96150</v>
      </c>
      <c r="M110" s="39">
        <f t="shared" si="11"/>
        <v>96150</v>
      </c>
      <c r="N110" s="39">
        <v>125129.57045181296</v>
      </c>
      <c r="P110" s="40">
        <f t="shared" si="12"/>
        <v>96150</v>
      </c>
      <c r="Q110" s="40">
        <f t="shared" si="13"/>
        <v>110640</v>
      </c>
      <c r="R110" s="40">
        <f t="shared" si="14"/>
        <v>103395</v>
      </c>
      <c r="S110" s="7"/>
      <c r="T110" s="11">
        <f t="shared" si="15"/>
        <v>110640</v>
      </c>
    </row>
    <row r="111" spans="2:20">
      <c r="B111" s="37">
        <v>107</v>
      </c>
      <c r="C111" s="38" t="s">
        <v>181</v>
      </c>
      <c r="D111" s="37" t="s">
        <v>73</v>
      </c>
      <c r="E111" s="39">
        <v>130600</v>
      </c>
      <c r="F111" s="39">
        <v>435068</v>
      </c>
      <c r="G111" s="39"/>
      <c r="I111" s="40">
        <f t="shared" si="8"/>
        <v>130600</v>
      </c>
      <c r="J111" s="40">
        <f t="shared" si="9"/>
        <v>282834</v>
      </c>
      <c r="K111" s="40">
        <f t="shared" si="10"/>
        <v>206717</v>
      </c>
      <c r="M111" s="39">
        <f t="shared" si="11"/>
        <v>206717</v>
      </c>
      <c r="N111" s="39">
        <v>291797.21083120472</v>
      </c>
      <c r="P111" s="40">
        <f t="shared" si="12"/>
        <v>206717</v>
      </c>
      <c r="Q111" s="40">
        <f t="shared" si="13"/>
        <v>249257</v>
      </c>
      <c r="R111" s="40">
        <f t="shared" si="14"/>
        <v>227987</v>
      </c>
      <c r="S111" s="7"/>
      <c r="T111" s="11">
        <f t="shared" si="15"/>
        <v>249257</v>
      </c>
    </row>
    <row r="112" spans="2:20">
      <c r="B112" s="37">
        <v>108</v>
      </c>
      <c r="C112" s="38" t="s">
        <v>182</v>
      </c>
      <c r="D112" s="37" t="s">
        <v>73</v>
      </c>
      <c r="E112" s="39">
        <v>158100</v>
      </c>
      <c r="F112" s="39">
        <v>470066</v>
      </c>
      <c r="G112" s="39"/>
      <c r="I112" s="40">
        <f t="shared" si="8"/>
        <v>158100</v>
      </c>
      <c r="J112" s="40">
        <f t="shared" si="9"/>
        <v>314083</v>
      </c>
      <c r="K112" s="40">
        <f t="shared" si="10"/>
        <v>236092</v>
      </c>
      <c r="M112" s="39">
        <f t="shared" si="11"/>
        <v>236092</v>
      </c>
      <c r="N112" s="39">
        <v>315194.58520728501</v>
      </c>
      <c r="P112" s="40">
        <f t="shared" si="12"/>
        <v>236092</v>
      </c>
      <c r="Q112" s="40">
        <f t="shared" si="13"/>
        <v>275643</v>
      </c>
      <c r="R112" s="40">
        <f t="shared" si="14"/>
        <v>255868</v>
      </c>
      <c r="S112" s="7"/>
      <c r="T112" s="11">
        <f t="shared" si="15"/>
        <v>275643</v>
      </c>
    </row>
    <row r="113" spans="2:20" ht="25.5">
      <c r="B113" s="42">
        <v>109</v>
      </c>
      <c r="C113" s="43" t="s">
        <v>183</v>
      </c>
      <c r="D113" s="42" t="s">
        <v>73</v>
      </c>
      <c r="E113" s="44">
        <v>199400</v>
      </c>
      <c r="F113" s="44">
        <v>425436</v>
      </c>
      <c r="G113" s="44"/>
      <c r="I113" s="45">
        <f t="shared" si="8"/>
        <v>199400</v>
      </c>
      <c r="J113" s="45">
        <f t="shared" si="9"/>
        <v>312418</v>
      </c>
      <c r="K113" s="45">
        <f t="shared" si="10"/>
        <v>255909</v>
      </c>
      <c r="M113" s="44">
        <f t="shared" si="11"/>
        <v>255909</v>
      </c>
      <c r="N113" s="44"/>
      <c r="P113" s="45">
        <f t="shared" si="12"/>
        <v>255909</v>
      </c>
      <c r="Q113" s="45">
        <f t="shared" si="13"/>
        <v>255909</v>
      </c>
      <c r="R113" s="45">
        <f t="shared" si="14"/>
        <v>255909</v>
      </c>
      <c r="S113" s="7"/>
      <c r="T113" s="33">
        <f t="shared" si="15"/>
        <v>255909</v>
      </c>
    </row>
    <row r="114" spans="2:20">
      <c r="B114" s="84" t="s">
        <v>27</v>
      </c>
      <c r="C114" s="84"/>
      <c r="D114" s="84"/>
      <c r="E114" s="46">
        <f>SUM(E5:E113)</f>
        <v>62332300</v>
      </c>
      <c r="F114" s="46">
        <f>SUM(F5:F113)</f>
        <v>57283138</v>
      </c>
      <c r="G114" s="46">
        <f>SUM(G5:G113)</f>
        <v>0</v>
      </c>
      <c r="H114" s="47"/>
      <c r="I114" s="46">
        <f>SUM(I5:I113)</f>
        <v>49506439</v>
      </c>
      <c r="J114" s="46">
        <f>SUM(J5:J113)</f>
        <v>59807744</v>
      </c>
      <c r="K114" s="46">
        <f>SUM(K5:K113)</f>
        <v>54657118</v>
      </c>
      <c r="L114" s="47"/>
      <c r="M114" s="46">
        <f>SUM(M5:M113)</f>
        <v>54657118</v>
      </c>
      <c r="N114" s="46">
        <f>SUM(N5:N113)</f>
        <v>63108284.587514751</v>
      </c>
      <c r="O114" s="47"/>
      <c r="P114" s="46">
        <f>SUM(P5:P113)</f>
        <v>53375980.281969175</v>
      </c>
      <c r="Q114" s="46">
        <f>SUM(Q5:Q113)</f>
        <v>59221981</v>
      </c>
      <c r="R114" s="46">
        <f>SUM(R5:R113)</f>
        <v>56298995</v>
      </c>
      <c r="S114" s="47"/>
      <c r="T114" s="48">
        <f>SUM(T5:T113)</f>
        <v>59221981</v>
      </c>
    </row>
  </sheetData>
  <sheetProtection algorithmName="SHA-512" hashValue="nQ8aBBKJDb19Mgp4YLb7NhAM21PNeMHYV4AtYDUj+i9VEnGnMlvaqxOmmpWVSsPvUzDENrJtWVPdhkf4iT63SQ==" saltValue="CSpEp+y9NKxAcI34nGohCg==" spinCount="100000" sheet="1" formatCells="0" formatColumns="0" formatRows="0" insertColumns="0" insertRows="0" insertHyperlinks="0" deleteColumns="0" deleteRows="0" sort="0" autoFilter="0" pivotTables="0"/>
  <mergeCells count="3">
    <mergeCell ref="B2:D2"/>
    <mergeCell ref="B3:D3"/>
    <mergeCell ref="B114:D114"/>
  </mergeCells>
  <pageMargins left="0.7" right="0.7" top="0.75" bottom="0.75" header="0.3" footer="0.3"/>
  <pageSetup paperSize="14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G7"/>
  <sheetViews>
    <sheetView tabSelected="1" workbookViewId="0">
      <selection activeCell="D25" sqref="D25"/>
    </sheetView>
  </sheetViews>
  <sheetFormatPr baseColWidth="10" defaultColWidth="11" defaultRowHeight="12.75"/>
  <cols>
    <col min="1" max="2" width="11" style="23"/>
    <col min="3" max="3" width="52.28515625" style="23" customWidth="1"/>
    <col min="4" max="5" width="15.42578125" style="23" customWidth="1"/>
    <col min="6" max="6" width="15.42578125" style="23" hidden="1" customWidth="1"/>
    <col min="7" max="7" width="15.42578125" style="23" customWidth="1"/>
    <col min="8" max="16384" width="11" style="23"/>
  </cols>
  <sheetData>
    <row r="2" spans="2:7" ht="38.25">
      <c r="B2" s="75" t="s">
        <v>184</v>
      </c>
      <c r="C2" s="75"/>
      <c r="D2" s="21" t="s">
        <v>3</v>
      </c>
      <c r="E2" s="21" t="s">
        <v>4</v>
      </c>
      <c r="F2" s="7" t="s">
        <v>185</v>
      </c>
      <c r="G2" s="22" t="s">
        <v>11</v>
      </c>
    </row>
    <row r="3" spans="2:7">
      <c r="B3" s="24" t="s">
        <v>186</v>
      </c>
      <c r="C3" s="24" t="s">
        <v>13</v>
      </c>
      <c r="D3" s="25" t="s">
        <v>187</v>
      </c>
      <c r="E3" s="25" t="s">
        <v>187</v>
      </c>
      <c r="F3" s="25" t="s">
        <v>187</v>
      </c>
      <c r="G3" s="25" t="s">
        <v>187</v>
      </c>
    </row>
    <row r="4" spans="2:7">
      <c r="B4" s="26">
        <v>1</v>
      </c>
      <c r="C4" s="27" t="s">
        <v>188</v>
      </c>
      <c r="D4" s="28">
        <f>+'MTO PREVENTICO MAG'!E29</f>
        <v>3460900</v>
      </c>
      <c r="E4" s="28">
        <f>+'MTO PREVENTICO MAG'!F29</f>
        <v>5240000</v>
      </c>
      <c r="F4" s="29">
        <f>+'MTO PREVENTICO MAG'!G29</f>
        <v>0</v>
      </c>
      <c r="G4" s="29">
        <f>+'MTO PREVENTICO MAG'!T29</f>
        <v>3449837</v>
      </c>
    </row>
    <row r="5" spans="2:7">
      <c r="B5" s="26">
        <v>2</v>
      </c>
      <c r="C5" s="30" t="s">
        <v>31</v>
      </c>
      <c r="D5" s="28">
        <f>+'MANO OBRA CORRECTIVOS MAG'!D35</f>
        <v>64793100</v>
      </c>
      <c r="E5" s="28">
        <f>+'MANO OBRA CORRECTIVOS MAG'!E35</f>
        <v>59183532</v>
      </c>
      <c r="F5" s="29">
        <f>+'MANO OBRA CORRECTIVOS MAG'!F35</f>
        <v>0</v>
      </c>
      <c r="G5" s="29">
        <f>+'MANO OBRA CORRECTIVOS MAG'!I35</f>
        <v>65197588</v>
      </c>
    </row>
    <row r="6" spans="2:7">
      <c r="B6" s="26">
        <v>3</v>
      </c>
      <c r="C6" s="27" t="s">
        <v>189</v>
      </c>
      <c r="D6" s="28">
        <f>+'REPUESTOS MAG'!E114</f>
        <v>62332300</v>
      </c>
      <c r="E6" s="28">
        <f>+'REPUESTOS MAG'!F114</f>
        <v>57283138</v>
      </c>
      <c r="F6" s="29">
        <f>+'REPUESTOS MAG'!G114</f>
        <v>0</v>
      </c>
      <c r="G6" s="29">
        <f>+'REPUESTOS MAG'!T114</f>
        <v>59221981</v>
      </c>
    </row>
    <row r="7" spans="2:7">
      <c r="B7" s="85" t="s">
        <v>27</v>
      </c>
      <c r="C7" s="85"/>
      <c r="D7" s="31">
        <f t="shared" ref="D7:G7" si="0">SUM(D4:D6)</f>
        <v>130586300</v>
      </c>
      <c r="E7" s="31">
        <f t="shared" si="0"/>
        <v>121706670</v>
      </c>
      <c r="F7" s="32">
        <f t="shared" si="0"/>
        <v>0</v>
      </c>
      <c r="G7" s="32">
        <f t="shared" si="0"/>
        <v>127869406</v>
      </c>
    </row>
  </sheetData>
  <sheetProtection algorithmName="SHA-512" hashValue="0NMdgYlauicS8Swt6gTbT4QudfT/AuuObIqkzF0E6sm49gqtSrx9yh50sHqOZbiYtQiTWoZPUtr9zSRfpLYjNw==" saltValue="ztM0pluQ5Tfn61KETu0ZaQ==" spinCount="100000" sheet="1" formatCells="0" formatColumns="0" formatRows="0" insertColumns="0" insertRows="0" insertHyperlinks="0" deleteColumns="0" deleteRows="0" sort="0" autoFilter="0" pivotTables="0"/>
  <mergeCells count="2">
    <mergeCell ref="B2:C2"/>
    <mergeCell ref="B7:C7"/>
  </mergeCells>
  <pageMargins left="0.7" right="0.7" top="0.75" bottom="0.75" header="0.3" footer="0.3"/>
  <pageSetup paperSize="1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MTO PREVENTICO MAG</vt:lpstr>
      <vt:lpstr>MANO OBRA CORRECTIVOS MAG</vt:lpstr>
      <vt:lpstr>REPUESTOS MAG</vt:lpstr>
      <vt:lpstr>TOTAL</vt:lpstr>
      <vt:lpstr>'MANO OBRA CORRECTIVOS MAG'!Área_de_impresión</vt:lpstr>
      <vt:lpstr>'MTO PREVENTICO MAG'!Área_de_impresión</vt:lpstr>
      <vt:lpstr>'REPUESTOS MAG'!Área_de_impresión</vt:lpstr>
      <vt:lpstr>TOTAL!Área_de_impresión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Mauricio Alfonso Fontalvo Toncel</cp:lastModifiedBy>
  <dcterms:created xsi:type="dcterms:W3CDTF">2018-02-21T20:24:00Z</dcterms:created>
  <dcterms:modified xsi:type="dcterms:W3CDTF">2026-10-07T20:18:45Z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A54B9122EDEA4ECF9AC237DE8040DE11_12</vt:lpwstr>
  </property>
  <property fmtid="{D5CDD505-2E9C-101B-9397-08002B2CF9AE}" pid="3" name="KSOProductBuildVer">
    <vt:lpwstr>2058-12.1.0.28485</vt:lpwstr>
  </property>
  <property fmtid="{D5CDD505-2E9C-101B-9397-08002B2CF9AE}" pid="4" name="CalculationRule">
    <vt:i4>0</vt:i4>
  </property>
</Properties>
</file>