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7"/>
  <workbookPr codeName="ThisWorkbook"/>
  <mc:AlternateContent xmlns:mc="http://schemas.openxmlformats.org/markup-compatibility/2006">
    <mc:Choice Requires="x15">
      <x15ac:absPath xmlns:x15ac="http://schemas.microsoft.com/office/spreadsheetml/2010/11/ac" url="/Users/neidelcastro/Documents/01. FDLM/05. LICITACION PARTICIPACION/"/>
    </mc:Choice>
  </mc:AlternateContent>
  <xr:revisionPtr revIDLastSave="0" documentId="13_ncr:1_{4060056C-AE23-C348-BC11-1A1854256AA8}" xr6:coauthVersionLast="47" xr6:coauthVersionMax="47" xr10:uidLastSave="{00000000-0000-0000-0000-000000000000}"/>
  <bookViews>
    <workbookView xWindow="-32000" yWindow="-3340" windowWidth="32000" windowHeight="180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CONTEXTO!$B$2:$F$18</definedName>
    <definedName name="_xlnm.Print_Area" localSheetId="2">EVALUACION!$B$2:$L$49</definedName>
    <definedName name="_xlnm.Print_Area" localSheetId="3">'EVALUACION CON CONTROLES'!$B$2:$R$48</definedName>
    <definedName name="_xlnm.Print_Area" localSheetId="1">'IDENTIFICACION Y ANALISIS'!$B$2:$F$46</definedName>
    <definedName name="contratación">'IDENTIFICACION Y ANALISIS'!$B$31:$B$34</definedName>
    <definedName name="ejecución">'IDENTIFICACION Y ANALISIS'!$B$36:$B$46</definedName>
    <definedName name="OPCIONES">'ASIGNACION Y TRATAMIENTO'!$B$44:$B$46</definedName>
    <definedName name="planeación">'IDENTIFICACION Y ANALISIS'!$B$19:$B$25</definedName>
    <definedName name="selección">'IDENTIFICACION Y ANALISIS'!$B$27:$B$29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5" l="1"/>
  <c r="A11" i="11"/>
  <c r="K11" i="11"/>
  <c r="L11" i="11" s="1"/>
  <c r="K18" i="15"/>
  <c r="L18" i="15" s="1"/>
  <c r="B22" i="15"/>
  <c r="C23" i="15"/>
  <c r="I17" i="15" l="1"/>
  <c r="B13" i="6"/>
  <c r="B14" i="6"/>
  <c r="B15" i="6" s="1"/>
  <c r="B16" i="6" s="1"/>
  <c r="B17" i="6" s="1"/>
  <c r="B18" i="6" s="1"/>
  <c r="B19" i="6" s="1"/>
  <c r="B20" i="6" s="1"/>
  <c r="B21" i="6" s="1"/>
  <c r="B22" i="6" s="1"/>
  <c r="B12" i="6"/>
  <c r="G21" i="6"/>
  <c r="H21" i="6"/>
  <c r="I21" i="6"/>
  <c r="N21" i="6"/>
  <c r="S21" i="6"/>
  <c r="T21" i="6"/>
  <c r="U21" i="6"/>
  <c r="V21" i="6"/>
  <c r="W21" i="6"/>
  <c r="X21" i="6"/>
  <c r="G20" i="6"/>
  <c r="H20" i="6"/>
  <c r="I20" i="6"/>
  <c r="N20" i="6"/>
  <c r="S20" i="6"/>
  <c r="T20" i="6"/>
  <c r="U20" i="6"/>
  <c r="V20" i="6"/>
  <c r="W20" i="6"/>
  <c r="X20" i="6"/>
  <c r="G19" i="6"/>
  <c r="H19" i="6"/>
  <c r="I19" i="6"/>
  <c r="N19" i="6"/>
  <c r="S19" i="6"/>
  <c r="T19" i="6"/>
  <c r="U19" i="6"/>
  <c r="V19" i="6"/>
  <c r="W19" i="6"/>
  <c r="X19" i="6"/>
  <c r="G18" i="6"/>
  <c r="H18" i="6"/>
  <c r="I18" i="6"/>
  <c r="N18" i="6"/>
  <c r="S18" i="6"/>
  <c r="T18" i="6"/>
  <c r="U18" i="6"/>
  <c r="V18" i="6"/>
  <c r="W18" i="6"/>
  <c r="X18" i="6"/>
  <c r="B27" i="15" l="1"/>
  <c r="D21" i="6" s="1"/>
  <c r="B24" i="15"/>
  <c r="D18" i="6" s="1"/>
  <c r="B25" i="15"/>
  <c r="D19" i="6" s="1"/>
  <c r="B26" i="15"/>
  <c r="D20" i="6" s="1"/>
  <c r="I22" i="15"/>
  <c r="J22" i="15"/>
  <c r="K22" i="15"/>
  <c r="L22" i="15"/>
  <c r="P18" i="6"/>
  <c r="J25" i="15"/>
  <c r="P19" i="6" s="1"/>
  <c r="P20" i="6"/>
  <c r="J27" i="15"/>
  <c r="P21" i="6" s="1"/>
  <c r="O18" i="6"/>
  <c r="I25" i="15"/>
  <c r="O19" i="6" s="1"/>
  <c r="O20" i="6"/>
  <c r="I27" i="15"/>
  <c r="O21" i="6" s="1"/>
  <c r="C27" i="15"/>
  <c r="C21" i="6" s="1"/>
  <c r="C26" i="15"/>
  <c r="C20" i="6" s="1"/>
  <c r="C25" i="15"/>
  <c r="C19" i="6" s="1"/>
  <c r="C24" i="15"/>
  <c r="C18" i="6" s="1"/>
  <c r="K21" i="11"/>
  <c r="J21" i="6" s="1"/>
  <c r="K20" i="11"/>
  <c r="J20" i="6" s="1"/>
  <c r="K19" i="11"/>
  <c r="K18" i="11"/>
  <c r="J18" i="6" s="1"/>
  <c r="K17" i="11"/>
  <c r="N15" i="6"/>
  <c r="K10" i="11"/>
  <c r="L10" i="11" s="1"/>
  <c r="X11" i="6"/>
  <c r="X12" i="6"/>
  <c r="X13" i="6"/>
  <c r="X14" i="6"/>
  <c r="X15" i="6"/>
  <c r="X16" i="6"/>
  <c r="X17" i="6"/>
  <c r="X22" i="6"/>
  <c r="W11" i="6"/>
  <c r="W12" i="6"/>
  <c r="W13" i="6"/>
  <c r="W14" i="6"/>
  <c r="W15" i="6"/>
  <c r="W16" i="6"/>
  <c r="W17" i="6"/>
  <c r="W22" i="6"/>
  <c r="V11" i="6"/>
  <c r="V12" i="6"/>
  <c r="V13" i="6"/>
  <c r="V14" i="6"/>
  <c r="V15" i="6"/>
  <c r="V16" i="6"/>
  <c r="V17" i="6"/>
  <c r="V22" i="6"/>
  <c r="U11" i="6"/>
  <c r="U12" i="6"/>
  <c r="U13" i="6"/>
  <c r="U14" i="6"/>
  <c r="U15" i="6"/>
  <c r="U16" i="6"/>
  <c r="U17" i="6"/>
  <c r="U22" i="6"/>
  <c r="T11" i="6"/>
  <c r="T12" i="6"/>
  <c r="T13" i="6"/>
  <c r="T14" i="6"/>
  <c r="T15" i="6"/>
  <c r="T16" i="6"/>
  <c r="T17" i="6"/>
  <c r="T22" i="6"/>
  <c r="S11" i="6"/>
  <c r="S12" i="6"/>
  <c r="S13" i="6"/>
  <c r="S14" i="6"/>
  <c r="S15" i="6"/>
  <c r="S16" i="6"/>
  <c r="S17" i="6"/>
  <c r="S22" i="6"/>
  <c r="P11" i="6"/>
  <c r="N11" i="6"/>
  <c r="N12" i="6"/>
  <c r="N13" i="6"/>
  <c r="N14" i="6"/>
  <c r="N16" i="6"/>
  <c r="N17" i="6"/>
  <c r="N22" i="6"/>
  <c r="K14" i="11"/>
  <c r="J15" i="6" s="1"/>
  <c r="I11" i="6"/>
  <c r="I12" i="6"/>
  <c r="I13" i="6"/>
  <c r="I14" i="6"/>
  <c r="I16" i="6"/>
  <c r="I17" i="6"/>
  <c r="I22" i="6"/>
  <c r="H11" i="6"/>
  <c r="H12" i="6"/>
  <c r="H13" i="6"/>
  <c r="H14" i="6"/>
  <c r="H16" i="6"/>
  <c r="H17" i="6"/>
  <c r="H22" i="6"/>
  <c r="G11" i="6"/>
  <c r="G12" i="6"/>
  <c r="G13" i="6"/>
  <c r="G14" i="6"/>
  <c r="G15" i="6"/>
  <c r="G16" i="6"/>
  <c r="G17" i="6"/>
  <c r="G22" i="6"/>
  <c r="A12" i="11"/>
  <c r="A13" i="11" s="1"/>
  <c r="A14" i="11" s="1"/>
  <c r="A15" i="11" s="1"/>
  <c r="B18" i="15"/>
  <c r="D13" i="6" s="1"/>
  <c r="C28" i="15"/>
  <c r="C22" i="6" s="1"/>
  <c r="C20" i="15"/>
  <c r="C15" i="6" s="1"/>
  <c r="C21" i="15"/>
  <c r="C16" i="6" s="1"/>
  <c r="C22" i="15"/>
  <c r="C17" i="6" s="1"/>
  <c r="C18" i="15"/>
  <c r="C13" i="6" s="1"/>
  <c r="F13" i="6" s="1"/>
  <c r="C19" i="15"/>
  <c r="C14" i="6" s="1"/>
  <c r="C17" i="15"/>
  <c r="C12" i="6" s="1"/>
  <c r="F12" i="6" s="1"/>
  <c r="L18" i="11" l="1"/>
  <c r="K18" i="6" s="1"/>
  <c r="L21" i="11"/>
  <c r="K21" i="6" s="1"/>
  <c r="K27" i="15"/>
  <c r="L20" i="11"/>
  <c r="K20" i="6" s="1"/>
  <c r="K26" i="15"/>
  <c r="K25" i="15"/>
  <c r="L19" i="11"/>
  <c r="K19" i="6" s="1"/>
  <c r="J19" i="6"/>
  <c r="K24" i="15"/>
  <c r="A16" i="11"/>
  <c r="A17" i="11" s="1"/>
  <c r="A22" i="11" s="1"/>
  <c r="F22" i="6"/>
  <c r="E22" i="6"/>
  <c r="F14" i="6"/>
  <c r="E14" i="6"/>
  <c r="E17" i="6"/>
  <c r="F17" i="6"/>
  <c r="E16" i="6"/>
  <c r="F16" i="6"/>
  <c r="E15" i="6"/>
  <c r="F15" i="6"/>
  <c r="E13" i="6"/>
  <c r="E12" i="6"/>
  <c r="P13" i="6"/>
  <c r="O13" i="6"/>
  <c r="C16" i="15"/>
  <c r="C11" i="6" s="1"/>
  <c r="B6" i="15"/>
  <c r="B6" i="6"/>
  <c r="Q18" i="6" l="1"/>
  <c r="L24" i="15"/>
  <c r="R18" i="6" s="1"/>
  <c r="Q19" i="6"/>
  <c r="L25" i="15"/>
  <c r="R19" i="6" s="1"/>
  <c r="Q20" i="6"/>
  <c r="L26" i="15"/>
  <c r="R20" i="6" s="1"/>
  <c r="Q21" i="6"/>
  <c r="L27" i="15"/>
  <c r="R21" i="6" s="1"/>
  <c r="E11" i="6"/>
  <c r="F11" i="6"/>
  <c r="K22" i="11"/>
  <c r="L22" i="11" l="1"/>
  <c r="K22" i="6" s="1"/>
  <c r="J22" i="6"/>
  <c r="J21" i="15"/>
  <c r="P16" i="6" s="1"/>
  <c r="P17" i="6"/>
  <c r="J23" i="15"/>
  <c r="J28" i="15"/>
  <c r="P22" i="6" s="1"/>
  <c r="O16" i="6"/>
  <c r="O17" i="6"/>
  <c r="I23" i="15"/>
  <c r="I28" i="15"/>
  <c r="O22" i="6" s="1"/>
  <c r="B28" i="15"/>
  <c r="D22" i="6" s="1"/>
  <c r="B23" i="15"/>
  <c r="D17" i="6"/>
  <c r="B21" i="15"/>
  <c r="D16" i="6" s="1"/>
  <c r="K15" i="11"/>
  <c r="J16" i="6" s="1"/>
  <c r="K16" i="11"/>
  <c r="J17" i="6" s="1"/>
  <c r="L17" i="11" l="1"/>
  <c r="L16" i="11"/>
  <c r="K17" i="6" s="1"/>
  <c r="L15" i="11"/>
  <c r="K16" i="6" s="1"/>
  <c r="L14" i="11"/>
  <c r="K15" i="6" s="1"/>
  <c r="K28" i="15"/>
  <c r="Q22" i="6" s="1"/>
  <c r="K23" i="15"/>
  <c r="Q17" i="6"/>
  <c r="K21" i="15"/>
  <c r="Q16" i="6" s="1"/>
  <c r="B19" i="15"/>
  <c r="D14" i="6" s="1"/>
  <c r="O14" i="6"/>
  <c r="J19" i="15"/>
  <c r="B20" i="15"/>
  <c r="D15" i="6" s="1"/>
  <c r="O15" i="6"/>
  <c r="P15" i="6"/>
  <c r="B16" i="15"/>
  <c r="D11" i="6" s="1"/>
  <c r="I16" i="15"/>
  <c r="O11" i="6" s="1"/>
  <c r="O12" i="6"/>
  <c r="P12" i="6"/>
  <c r="K13" i="11"/>
  <c r="K12" i="11"/>
  <c r="J13" i="6" s="1"/>
  <c r="J12" i="6"/>
  <c r="J11" i="6"/>
  <c r="P14" i="6" l="1"/>
  <c r="K19" i="15"/>
  <c r="L13" i="11"/>
  <c r="K14" i="6" s="1"/>
  <c r="J14" i="6"/>
  <c r="K11" i="6"/>
  <c r="K12" i="6"/>
  <c r="Q13" i="6"/>
  <c r="K16" i="15"/>
  <c r="L21" i="15"/>
  <c r="R16" i="6" s="1"/>
  <c r="R17" i="6"/>
  <c r="L23" i="15"/>
  <c r="L28" i="15"/>
  <c r="R22" i="6" s="1"/>
  <c r="L12" i="11"/>
  <c r="K13" i="6" s="1"/>
  <c r="K17" i="15"/>
  <c r="K20" i="15"/>
  <c r="Q14" i="6"/>
  <c r="L17" i="15" l="1"/>
  <c r="R12" i="6" s="1"/>
  <c r="Q12" i="6"/>
  <c r="Q11" i="6"/>
  <c r="L16" i="15"/>
  <c r="R11" i="6" s="1"/>
  <c r="L20" i="15"/>
  <c r="R15" i="6" s="1"/>
  <c r="Q15" i="6"/>
  <c r="R13" i="6"/>
  <c r="L19" i="15"/>
  <c r="R14" i="6" s="1"/>
</calcChain>
</file>

<file path=xl/sharedStrings.xml><?xml version="1.0" encoding="utf-8"?>
<sst xmlns="http://schemas.openxmlformats.org/spreadsheetml/2006/main" count="521" uniqueCount="202">
  <si>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</si>
  <si>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</si>
  <si>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</si>
  <si>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</si>
  <si>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</si>
  <si>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</si>
  <si>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 xml:space="preserve">Localidad de los Martires </t>
    </r>
  </si>
  <si>
    <r>
      <t xml:space="preserve">Entorno socio ambiental: </t>
    </r>
    <r>
      <rPr>
        <i/>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</si>
  <si>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La Alcaldía Local de los Martires, cumple la normatividad ambiental, mejora continuamente sus procesos para liderar, prevenir, mitigar, proteger, conservar y hacer un uso racional de los recursos naturales y del medio ambiente, siendo modelo de responsabilidad ambiental en la gestión pública.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</si>
  <si>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</si>
  <si>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</si>
  <si>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</si>
  <si>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</si>
  <si>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</si>
  <si>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</si>
  <si>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</si>
  <si>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</si>
  <si>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</si>
  <si>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</si>
  <si>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</si>
  <si>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</si>
  <si>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</si>
  <si>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</si>
  <si>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Inadecuado análisis  económico estimativo del valor del contrato</t>
  </si>
  <si>
    <t>Economicos</t>
  </si>
  <si>
    <t xml:space="preserve">Inadecuada  descripción del bien o servicio requerido </t>
  </si>
  <si>
    <t>Inadecuada elaboración de estudios y diseños</t>
  </si>
  <si>
    <t>Ausencia de fundamentación de la justificación y conveniencia de la contratación</t>
  </si>
  <si>
    <t>Inadecuada identificación de las condiciones contractuales</t>
  </si>
  <si>
    <t>Errores involuntarios en los Estudios Previos, Estudio de Sector y en general cualquier documento que sea parte integral del mismo.</t>
  </si>
  <si>
    <t>SELECCIÓN</t>
  </si>
  <si>
    <t>Confabulacion de los proponentes (Colusión)</t>
  </si>
  <si>
    <t>Externo</t>
  </si>
  <si>
    <t>Falta de claridad en la elaboración de los actos administrativos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</si>
  <si>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</si>
  <si>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</si>
  <si>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Previos.</t>
  </si>
  <si>
    <t>Celebración de contratos sin el lleno de los requisitos legales.</t>
  </si>
  <si>
    <t>Especifico</t>
  </si>
  <si>
    <t>Riesgo de que no se presenten las garantías requeridas en los Documentos del Proceso de Contratación o que su presentación sea tardía.</t>
  </si>
  <si>
    <t>Presentación de reclamos de terceros sobre la selección del oferente que retrasen el perfeccionamiento del contrato.</t>
  </si>
  <si>
    <t>EJECUCIÓN</t>
  </si>
  <si>
    <t>Variación de los precios del mercado</t>
  </si>
  <si>
    <t>Factores políticos o macroeconómicos.</t>
  </si>
  <si>
    <t>Sociales o Políticos</t>
  </si>
  <si>
    <t>Reclamaciones por falta de pago de los contratistas vinculados a las actividades del convenio</t>
  </si>
  <si>
    <t>Accidentes, contingencia, emergencias, perjuicios y/o siniestros presentados en las actividades de formación y en espacio publico</t>
  </si>
  <si>
    <t xml:space="preserve">Contingencias, accidentes o demás dificultades presentadas en los eventos y espacios desarrollados a la interperie y por fuera de las instalaciones de la Alcaldía Local de  los Martires </t>
  </si>
  <si>
    <t>Intoxicaciones y/o enfermedades producidas por el consumo de alimentos contemplados  en el proyecto</t>
  </si>
  <si>
    <t>Incumplimiento por parte del contratista en la entrega de los productos contemplados para cada actividad</t>
  </si>
  <si>
    <t>Imposibilidad de tramitar los permisos para el desarrollo de actividades en espacio publico proyectadas por el proyecto</t>
  </si>
  <si>
    <t>Paros huelgas, situaciones de orden público o situaciones externas como pandemias  que afecten el cumplimiento de obligaciones cuando se hace trabajo en campo</t>
  </si>
  <si>
    <t>Imposición de nuevos trámites o permisos</t>
  </si>
  <si>
    <t>Regulatorios</t>
  </si>
  <si>
    <t>Eventos naturales tales como lluvias, inundaciones y sequias entre otros</t>
  </si>
  <si>
    <t>De la naturaleza</t>
  </si>
  <si>
    <t>Estatal</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</si>
  <si>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</si>
  <si>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</si>
  <si>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</si>
  <si>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</si>
  <si>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</si>
  <si>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</si>
  <si>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</si>
  <si>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</si>
  <si>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</si>
  <si>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</si>
  <si>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</si>
  <si>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</si>
  <si>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</si>
  <si>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</si>
  <si>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</si>
  <si>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</si>
  <si>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</si>
  <si>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</si>
  <si>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</si>
  <si>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</si>
  <si>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</si>
  <si>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</si>
  <si>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</si>
  <si>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</si>
  <si>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</si>
  <si>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</si>
  <si>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</si>
  <si>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</si>
  <si>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</si>
  <si>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</si>
  <si>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</si>
  <si>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</si>
  <si>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</si>
  <si>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</si>
  <si>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</si>
  <si>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</si>
  <si>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</si>
  <si>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</si>
  <si>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</si>
  <si>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</si>
  <si>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</si>
  <si>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</si>
  <si>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</si>
  <si>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</si>
  <si>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</si>
  <si>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</si>
  <si>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</si>
  <si>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</si>
  <si>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</si>
  <si>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</si>
  <si>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</si>
  <si>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</si>
  <si>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</si>
  <si>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</si>
  <si>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</si>
  <si>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</si>
  <si>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</si>
  <si>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 xml:space="preserve">SI </t>
  </si>
  <si>
    <t>Seguimiento del cronograma estipulado y verificación en medios de comunicación y fuentes oficiales de situaciones de orden público</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</si>
  <si>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</si>
  <si>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</si>
  <si>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</si>
  <si>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</si>
  <si>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</si>
  <si>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</si>
  <si>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</si>
  <si>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</si>
  <si>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</si>
  <si>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</si>
  <si>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</si>
  <si>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</si>
  <si>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</si>
  <si>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50 - 50 </t>
  </si>
  <si>
    <t xml:space="preserve">50 -50 </t>
  </si>
  <si>
    <t xml:space="preserve">Categoria </t>
  </si>
  <si>
    <t>Junio</t>
  </si>
  <si>
    <t>Mayo</t>
  </si>
  <si>
    <t>Agosto</t>
  </si>
  <si>
    <t>Haciendo verificación constante al SECOP II, para revisar si los oferantes han realizado observaciones al proceso</t>
  </si>
  <si>
    <t>Verificando que el valor de ofertas económicas del oferentes no sean más altas que el estudio de mercado</t>
  </si>
  <si>
    <t>Contratista y FDLM</t>
  </si>
  <si>
    <t>Contratista</t>
  </si>
  <si>
    <t>FDLM</t>
  </si>
  <si>
    <t>Estapa de contratación</t>
  </si>
  <si>
    <t>Etapa de selección</t>
  </si>
  <si>
    <t>Semanal de acuerdo con el cronograma del contrato</t>
  </si>
  <si>
    <t>Contratista, Supervisor y apoyo a la Supervisión del FDLM</t>
  </si>
  <si>
    <t>50-50</t>
  </si>
  <si>
    <t>Oferente</t>
  </si>
  <si>
    <t>Oferentes y FDLM</t>
  </si>
  <si>
    <r>
      <t xml:space="preserve">Partícipes del Proceso de Contratación: </t>
    </r>
    <r>
      <rPr>
        <b/>
        <sz val="12"/>
        <rFont val="Garamond"/>
        <family val="1"/>
      </rPr>
      <t xml:space="preserve"> </t>
    </r>
    <r>
      <rPr>
        <sz val="12"/>
        <rFont val="Garamond"/>
        <family val="1"/>
      </rPr>
      <t>Profesionales de Planeación, Contratación, Presupuesto - Financiera y Despacho Alcalde Local, IDPAC con los criterios de viabilidad como sector</t>
    </r>
  </si>
  <si>
    <r>
      <t xml:space="preserve">Ciudadanía que se beneficia del Proceso de Contratación: </t>
    </r>
    <r>
      <rPr>
        <sz val="12"/>
        <rFont val="Garamond"/>
        <family val="1"/>
      </rPr>
      <t>Organizaciones Sociales, Instancias de Participación Propiedad Horizontal, JAC y comunidad en general de Localidad de Mártires</t>
    </r>
  </si>
  <si>
    <r>
      <t xml:space="preserve">Sector del objeto del Proceso de Contratación y su mercado: </t>
    </r>
    <r>
      <rPr>
        <sz val="12"/>
        <rFont val="Garamond"/>
        <family val="1"/>
      </rPr>
      <t>Componente de Mujer, IDPAC con los criterios de viabilidad, Federecion Distrital de Juantas de Acción Comunal, Instancias de Participación, Organizaciones sociales proyectos dodne se desarolle participación incidente y demás políticas públicas orientadas por el Distrito.</t>
    </r>
  </si>
  <si>
    <r>
      <t xml:space="preserve">Experiencia propia y de otras Entidades Estatales en Procesos de Contratación del mismo tipo:  </t>
    </r>
    <r>
      <rPr>
        <sz val="12"/>
        <rFont val="Garamond"/>
        <family val="1"/>
      </rPr>
      <t>En en Fondo de Desarrollo Local de Los Martires se identifica que se han desarollado dos contratos el 214-2023 con Dirección y Gestión de Proyectos y el Convenio 345-2024 suscrito con Kluster Latam, con quienes de desarollaron actividades de particpación incidente con JAC, Organizaciones Sociales, Instancias de Participación y comunidad en general.</t>
    </r>
  </si>
  <si>
    <t xml:space="preserve">1. Afectación de los principios de transparencia, selección objetiva y libre competencia. 
2.. Sobreprecios y pérdida de recursos públicos  - inflar artificialmente los costo.
3. Demoras administrativas por investigación y verificación de ofertas.
4. Sanciones administrativas, penales, fiscales según la legislación aplicable. 
</t>
  </si>
  <si>
    <t>1. Retrasos en el perfeccionamiento del contrato.
2. Riesgo de modificaciones o ajustes en la adjudicación.
3.Reestructuración del cronograma e inicio de la ejecución contractual</t>
  </si>
  <si>
    <t>1. Desequilibrio económico del contrato.
2. Incremento de los costos de ejecución.
3. Necesidad de modificar el contrato.
4.Disminución en la calidad de los bienes o servicios.
5.Riesgo de incumplimiento del contratista.
6.Retrasos en el cronograma de ejecución</t>
  </si>
  <si>
    <t>Imposibilidad o afectación en el desarrollo de las especificaciones técnicas  previstas en el contrato, impactando negativamente el cumplimiento de los resultados y objetivos esperados</t>
  </si>
  <si>
    <t xml:space="preserve">1. Lesiones, afectaciones  a la integridad de las personas participantes, formadores o terceros
2. Suspensión temporal o definitiva de las actividades.
3.Generación de responsabilidades civiles, contractuales o extracontractuales.
4.Posibles sanciones o investigaciones por incumplimiento de normas de seguridad.
5.Incremento de costos por atención de emergencias, indemnizaciones o medidas correctivas.
6. Retrasos en el cronograma de ejecución del contrato.
</t>
  </si>
  <si>
    <t>1. Afectaciones a la salud de los participantes, formadores o terceros
2. Posibles sanciones por incumplimiento de normas sanitarias y de manipulación de alimentos.
3.Incremento de costos por atención médica, contingencias o indemnizaciones.
4.Retrasos en el cronograma de ejecución del contrato.
5.Afectación de la imagen y reputación del FLM y del contratista.</t>
  </si>
  <si>
    <t>1. Suspensión temporal de actividades.
2. Incumplimiento de cronograma.
3. Requerimientos y planes de mejora 
4. Posible afectación de las garantías contractuales.
5.Riesgo de terminación o imcuplimiento del contrato</t>
  </si>
  <si>
    <t xml:space="preserve">1. Suspensión temporal de actividades y reprogramación de las mismas.
2. Incumplimiento de cronograma.
3. Daños o pérdida de materiales de elemetos o  insumos para el dearrollo de las acciones.
4. Riesgos para la seguridad de los participantes y del equipo de trabajo..
</t>
  </si>
  <si>
    <t>1. Retraso en ejecución de actividades.
2. Derechos de petición y Tulelas ante el Fondo de Desarrollo Local.
3. Afectación de la imagen y credibilidad de la entidad</t>
  </si>
  <si>
    <t>Garantizar la transparencia del proceso mediante requisitos claros, no restrictivos y promover la pluralidad de oferentes.
Realizar seguimiento y análisis a la presentación de orfetas de los proponentes que permitan identificar posibles confabulaciones. En caso de evidenciarse conductas sospechosas, se deberá poner en conocimiento de las autoridades competentes para las investigaciones correspondientes.</t>
  </si>
  <si>
    <t>Realizar una revisión rigurosa y detallada de los requisitos habilitantes y ponderables establecidos en los documentos precontractuales, verificando el cumplimiento integral de las condiciones exigidas por parte de los oferentes. Asimismo, garantizar que la evaluación se soporte en criterios objetivos, con la debida trazabilidad y respaldo documental, que permita sustentar adecuadamente los resultados y minimizar el riesgo de reclamaciones</t>
  </si>
  <si>
    <t>Elaborar Estudio de Mercado  mediante el análisis de múltiples cotizaciones actualizadas al mes de formulación y verificación de precios en diferentes fuentes del sector. Documentar el análisis con soportes que permitan establecer un presupuesto realista y acorde con las condiciones actuales del mercado.</t>
  </si>
  <si>
    <t>Implementar protocolos de seguridad  para el desarrollo de las actividades, incluyendo la identificación de riesgos en espacios públicos, señalización, control de aforo y medidas preventivas. Asimismo, exigir la constitución de pólizas de responsabilidad civil y demás garantías requeridas, contar con planes de emergencia y atención de contingencia.</t>
  </si>
  <si>
    <t>Hacer seguimiento permanente a la normatividad aplicable para anticipar posibles nuevos trámites o permisos, gestionar oportunamente las autorizaciones requeridas ante las autoridades competentes, y ajustar la planeación y el cronograma de ejecución cuando se presenten cambios.</t>
  </si>
  <si>
    <t>Realizar seguimiento permanente a los pagos del talento humano vinculado al contrato y establecer en las obligaciones específicas la exigencia de efectuar los pagos de manera oportuna, así como la presentación de los respectivos paz y salvo de cada una de las personas contratadas.</t>
  </si>
  <si>
    <t>SI</t>
  </si>
  <si>
    <t>Julio</t>
  </si>
  <si>
    <t>Diciembre</t>
  </si>
  <si>
    <t>verificación constante al SECOP II, para revisar si los oferantes han realizado observaciones al proceso y revisión de los documentos precontractuales de acuerdo a la observación del tercero</t>
  </si>
  <si>
    <t xml:space="preserve">Monitoreo permanente de la situación y contexto del país, ciudad, localidad en aspectos sociales, políticos, económicos de acuerdo con las actividades previstas en el contrato, gestionando su ejecución en el momento en que las condiciones seam las mas adecuadas. </t>
  </si>
  <si>
    <t xml:space="preserve">Acompñamiento  y revisión de los alimentos entregados en cada actividad </t>
  </si>
  <si>
    <t>Solicitar al operador gestionar los permisos con la debida anticipación, de manera que se puedan realizar ajustes o anexar documentación adicional antes de la programación de actividades, evitando afectaciones en el cronograma</t>
  </si>
  <si>
    <t>Requerir al contratista por el no pago de honorarios al talento humano solicitando el desembolso inmediato</t>
  </si>
  <si>
    <t>Objeto Contractual: 
“PRESTAR SERVICIOS PARA EL FORTALECIMIENTO DE ORGANIZACIONES SOCIALES E INSTANCIAS DE PARTICIPACIÓN CIUDADANA, ORGANIZACIONES COMUNALES Y CAPACITACIÓN PARA LA PARTICIPACIÓN INCIDENTE EN LA LOCALIDAD DE LOS MÁRTIRES EN EL MARCO DEL PROYECTO 2716”.</t>
  </si>
  <si>
    <r>
      <t>Objeto del Proceso de Contratación:</t>
    </r>
    <r>
      <rPr>
        <sz val="12"/>
        <rFont val="Garamond"/>
        <family val="1"/>
      </rPr>
      <t xml:space="preserve"> 
“PRESTAR SERVICIOS PARA EL FORTALECIMIENTO DE ORGANIZACIONES SOCIALES E INSTANCIAS DE PARTICIPACIÓN CIUDADANA, ORGANIZACIONES COMUNALES Y CAPACITACIÓN PARA LA PARTICIPACIÓN INCIDENTE EN LA LOCALIDAD DE LOS MÁRTIRES EN EL MARCO DEL PROYECTO 2716”.</t>
    </r>
  </si>
  <si>
    <t>Realizar seguimiento periódico a variables macroeconómicas que puedan afectar la operación logística del contrato, tales como inflación  y la variación de precios de insumos. Asimismo, implementar medidas de planeación anticipada y programación de actividades que permitan minimizar afectaciones operativas y financieras.</t>
  </si>
  <si>
    <t>Exigir al contratista que los proveedores de alimentos cumplan con las normas sanitarias vigentes y cuenten con certificaciones en manipulación de alimentos. Verificar las condiciones de cadena de frío, fechas de vencimiento y certificados sanitarios de proveedores; supervisión durante la entrega y consumo de alimentos</t>
  </si>
  <si>
    <t xml:space="preserve">Prever en la planeación de las acciones territoriales fechas que no coincidan con eventos que impidan su ejecución. En caso de materializarse el riesgo, suspender temporalmente las actividades, informar a la supervisión y /o apoyo a la supervisión, evaluar las condiciones del entorno y reprogramar las actividades </t>
  </si>
  <si>
    <t xml:space="preserve">No ejecutar las actividades de acuerdo a las especificaciones técnicas en los documentos precontractuales y contracatuales </t>
  </si>
  <si>
    <t>No suministrar los elementos y materiales requeridos para la ejecicón de las actividades</t>
  </si>
  <si>
    <t>Mal estado de los espacios y lugares donde se van a desarrollas las actividades</t>
  </si>
  <si>
    <t xml:space="preserve">No vincular la totalidad de participantes a cada una de las actividades establecidas  en el contrato </t>
  </si>
  <si>
    <t>1. Necesidad de realizar cambios o ajustes inmediatos.
2. Realizar requerimiento o posibles procesos de incumplimiento contractual.
3.Desarrollar nuevamente las actividades de acuerdo a las especificaciones de cada actividad y el contratista debe asumir su costo</t>
  </si>
  <si>
    <t>1. Retrasos y suspensión de las actividades programadas.
2. Incumplimiento del cronograma de activiades establecido.
3. Afectación en la asistencia y participación de los beneficiarios</t>
  </si>
  <si>
    <t>1. Suspensión, retraso o reprogramación de las actividades programadas.
2.Riesgo de accidentes o incidentes durante el desarrollo de las actividades.
3. Deterioro o daños en equipos, materiales o elementos  utilizados durante la ejecución de las actividades</t>
  </si>
  <si>
    <t xml:space="preserve">1.Necesidad de reprogramar o reforzar procesos de convocatoria y vinculación de participantes.
2. Incumplimiento de las metas definidas en el contrato.
3.Posible incumplimiento y liberación de los recursos no ejecutados
</t>
  </si>
  <si>
    <t>Equipo evaluador FDLM</t>
  </si>
  <si>
    <t>Formulador FDLM</t>
  </si>
  <si>
    <t>Revión de las metodologìas   de cada actividad contra el aenxo téncio y acompñar las activiades territoriales</t>
  </si>
  <si>
    <t>De acuerdo con el cronograma del contrato</t>
  </si>
  <si>
    <t>Diario</t>
  </si>
  <si>
    <t>Mensual</t>
  </si>
  <si>
    <t xml:space="preserve">Verificación e ingreso almacén de los elementos e insumos minimo cinco días antes de la realización de la actividad. </t>
  </si>
  <si>
    <t>Exigir al contratista cronograma y entrega oportuna de los elementos y materiales requeridos para cada actividad, realizando verificación previa por parte de la apoyo a la supervisión antes de su ejecución. Sin chequeo de elementos no  se comfirma la ejeución de la actividad</t>
  </si>
  <si>
    <t>Realizar seguimiento permanente por parte de la apoyo a la supervisión del contrato, verificando el cumplimiento de las especificaciones técnicas, obligaciones y actividades establecidas en los documentos precontractuales y contractuales, así como la entrega de soportes y evidencias de ejecución.</t>
  </si>
  <si>
    <t>Verificar previamente las condiciones físicas, de seguridad y funcionamiento de los espacios donde se desarrollarán las actividades, con el fin de garantizar su adecuada ejecución.</t>
  </si>
  <si>
    <t>Hacer visita previa a los espacios donde se va desarollar las activiades</t>
  </si>
  <si>
    <t>Acompñamiento a las actividades territoriales y revisión de listados asistencia</t>
  </si>
  <si>
    <t>Hacer seguimiento  a las personas inscritas frente a las que deben ser beneficiadas,  control a la participación de los beneficiarios durante la ejecución de las actividades.</t>
  </si>
  <si>
    <t xml:space="preserve"> 50 - 50 </t>
  </si>
  <si>
    <r>
      <t xml:space="preserve">Normativa aplicable al objeto del Proceso de Contratación:
</t>
    </r>
    <r>
      <rPr>
        <sz val="12"/>
        <rFont val="Garamond"/>
        <family val="1"/>
      </rPr>
      <t xml:space="preserve">Se escogio mediante la modalidad de selección denominada:  Constitución Política de 1991. 
•	Constitución Política de 1991 
•	Ley 80 de 1993. “Por la cual se expide el Estatuto General de Contratación de la Administración Pública”
•	Ley 388 de 1997. “Por la cual se modifica la Ley 9 de 1989, y la Ley 2 de 1991 y se dictan otras disposiciones”. 
•	Ley 1150 de 2007. “Por medio de la cual se introducen medidas para la eficiencia y la transparencia en la Ley 80 de 1993 y se dictan otras disposiciones generales sobre la contratación con Recursos Públicos”.
•	Decreto 1227 de 2005, Por el cual se reglamenta parcialmente la Ley 909 de 2004 y el Decreto- ley 1567 de 1998. 
•	Decreto 1082 de 2015. Por el cual se reglamenta el sistema de compras y contratación pública.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</si>
</sst>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2"/>
      <color rgb="FFFF0000"/>
      <name val="Garamond"/>
      <family val="1"/>
    </font>
    <font>
      <b/>
      <sz val="11"/>
      <color indexed="9"/>
      <name val="Garamond"/>
      <family val="1"/>
    </font>
    <font>
      <b/>
      <sz val="1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medium">
        <color rgb="FF000000"/>
      </left>
      <right/>
      <top style="hair">
        <color indexed="64"/>
      </top>
      <bottom style="thin">
        <color indexed="64"/>
      </bottom>
      <diagonal/>
    </border>
    <border>
      <left style="medium">
        <color rgb="FF000000"/>
      </left>
      <right/>
      <top style="hair">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medium">
        <color indexed="64"/>
      </top>
      <bottom/>
      <diagonal/>
    </border>
  </borders>
  <cellStyleXfs count="1">
    <xf numFmtId="0" fontId="0" fillId="0" borderId="0"/>
  </cellStyleXfs>
  <cellXfs count="331">
    <xf numFmtId="0" fontId="0" fillId="0" borderId="0" xfId="0"/>
    <xf numFmtId="0" fontId="2" fillId="2" borderId="0" xfId="0" applyFont="1" applyFill="1" applyAlignment="1">
      <alignment vertical="top" wrapText="1" readingOrder="1"/>
    </xf>
    <xf numFmtId="0" fontId="0" fillId="0" borderId="1" xfId="0" applyBorder="1"/>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8" fillId="0" borderId="0" xfId="0" applyFont="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 xfId="0"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9" fillId="0" borderId="0" xfId="0" applyFont="1"/>
    <xf numFmtId="0" fontId="0" fillId="0" borderId="0" xfId="0" applyAlignment="1">
      <alignment wrapText="1"/>
    </xf>
    <xf numFmtId="0" fontId="6" fillId="0" borderId="36" xfId="0" applyFont="1" applyBorder="1"/>
    <xf numFmtId="0" fontId="6" fillId="0" borderId="36"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3" fillId="2" borderId="28" xfId="0" applyFont="1" applyFill="1" applyBorder="1" applyAlignment="1">
      <alignment vertical="center" wrapText="1"/>
    </xf>
    <xf numFmtId="0" fontId="13" fillId="2" borderId="23" xfId="0" applyFont="1" applyFill="1" applyBorder="1" applyAlignment="1">
      <alignment horizontal="center" vertical="center" wrapText="1"/>
    </xf>
    <xf numFmtId="0" fontId="15" fillId="0" borderId="12" xfId="0" applyFont="1" applyBorder="1" applyAlignment="1">
      <alignment vertical="center"/>
    </xf>
    <xf numFmtId="0" fontId="19" fillId="2" borderId="20" xfId="0" applyFont="1" applyFill="1" applyBorder="1" applyAlignment="1">
      <alignment vertical="center" wrapText="1"/>
    </xf>
    <xf numFmtId="0" fontId="19" fillId="0" borderId="20" xfId="0" applyFont="1" applyBorder="1"/>
    <xf numFmtId="0" fontId="16" fillId="2" borderId="13" xfId="0" applyFont="1" applyFill="1" applyBorder="1" applyAlignment="1">
      <alignment vertical="center" wrapText="1"/>
    </xf>
    <xf numFmtId="0" fontId="15" fillId="0" borderId="14" xfId="0" applyFont="1" applyBorder="1" applyAlignment="1">
      <alignment vertical="center"/>
    </xf>
    <xf numFmtId="0" fontId="15" fillId="0" borderId="6" xfId="0" applyFont="1" applyBorder="1" applyAlignment="1">
      <alignment vertical="center"/>
    </xf>
    <xf numFmtId="0" fontId="19" fillId="2" borderId="21" xfId="0" applyFont="1" applyFill="1" applyBorder="1" applyAlignment="1">
      <alignment vertical="center" wrapText="1"/>
    </xf>
    <xf numFmtId="0" fontId="19" fillId="0" borderId="21" xfId="0" applyFont="1" applyBorder="1"/>
    <xf numFmtId="0" fontId="16" fillId="2" borderId="15" xfId="0" applyFont="1" applyFill="1" applyBorder="1" applyAlignment="1">
      <alignment vertical="center" wrapText="1"/>
    </xf>
    <xf numFmtId="0" fontId="15" fillId="0" borderId="16" xfId="0" applyFont="1" applyBorder="1" applyAlignment="1">
      <alignment vertical="center"/>
    </xf>
    <xf numFmtId="0" fontId="15" fillId="0" borderId="7" xfId="0" applyFont="1" applyBorder="1" applyAlignment="1">
      <alignment vertical="center"/>
    </xf>
    <xf numFmtId="0" fontId="19" fillId="0" borderId="22" xfId="0" applyFont="1" applyBorder="1"/>
    <xf numFmtId="0" fontId="16" fillId="2" borderId="17" xfId="0" applyFont="1" applyFill="1" applyBorder="1" applyAlignment="1">
      <alignment vertical="center" wrapText="1"/>
    </xf>
    <xf numFmtId="0" fontId="19" fillId="2" borderId="3" xfId="0" applyFont="1" applyFill="1" applyBorder="1" applyAlignment="1">
      <alignment vertical="center" wrapText="1"/>
    </xf>
    <xf numFmtId="0" fontId="16" fillId="2" borderId="18" xfId="0" applyFont="1" applyFill="1" applyBorder="1" applyAlignment="1">
      <alignment vertical="center" wrapText="1"/>
    </xf>
    <xf numFmtId="0" fontId="15" fillId="0" borderId="21" xfId="0" applyFont="1" applyBorder="1" applyAlignment="1">
      <alignment vertical="center"/>
    </xf>
    <xf numFmtId="0" fontId="19" fillId="2" borderId="23" xfId="0" applyFont="1" applyFill="1" applyBorder="1" applyAlignment="1">
      <alignment vertical="center" wrapText="1"/>
    </xf>
    <xf numFmtId="0" fontId="16" fillId="2" borderId="19" xfId="0" applyFont="1" applyFill="1" applyBorder="1" applyAlignment="1">
      <alignment vertical="center" wrapText="1"/>
    </xf>
    <xf numFmtId="0" fontId="19" fillId="0" borderId="23" xfId="0" applyFont="1" applyBorder="1" applyAlignment="1">
      <alignment vertical="center" wrapText="1"/>
    </xf>
    <xf numFmtId="0" fontId="16" fillId="0" borderId="19" xfId="0" applyFont="1" applyBorder="1" applyAlignment="1">
      <alignment vertical="center" wrapText="1"/>
    </xf>
    <xf numFmtId="0" fontId="16" fillId="0" borderId="15"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5" xfId="0" applyFont="1" applyFill="1" applyBorder="1" applyAlignment="1">
      <alignment horizontal="center" vertical="center" wrapText="1"/>
    </xf>
    <xf numFmtId="0" fontId="21" fillId="4" borderId="26" xfId="0" applyFont="1" applyFill="1" applyBorder="1" applyAlignment="1">
      <alignment horizontal="center" vertical="center" wrapText="1"/>
    </xf>
    <xf numFmtId="0" fontId="21" fillId="4" borderId="27"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29" xfId="0" applyFont="1" applyBorder="1" applyAlignment="1">
      <alignment horizontal="left" vertical="center" wrapText="1"/>
    </xf>
    <xf numFmtId="0" fontId="19" fillId="0" borderId="3" xfId="0" applyFont="1" applyBorder="1" applyAlignment="1">
      <alignment horizontal="left" vertical="center" wrapText="1"/>
    </xf>
    <xf numFmtId="0" fontId="16" fillId="0" borderId="18" xfId="0" applyFont="1" applyBorder="1" applyAlignment="1">
      <alignment horizontal="center" vertical="center" wrapText="1"/>
    </xf>
    <xf numFmtId="0" fontId="19" fillId="0" borderId="32" xfId="0" applyFont="1" applyBorder="1"/>
    <xf numFmtId="0" fontId="19" fillId="0" borderId="33" xfId="0" applyFont="1" applyBorder="1"/>
    <xf numFmtId="0" fontId="19" fillId="0" borderId="34"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3" fillId="0" borderId="1" xfId="0" applyFont="1" applyBorder="1" applyAlignment="1">
      <alignment horizontal="right" vertical="center" textRotation="90"/>
    </xf>
    <xf numFmtId="0" fontId="19" fillId="0" borderId="0" xfId="0" applyFont="1" applyAlignment="1">
      <alignment horizontal="center" vertical="center" wrapText="1"/>
    </xf>
    <xf numFmtId="0" fontId="14" fillId="6" borderId="3" xfId="0" applyFont="1" applyFill="1" applyBorder="1" applyAlignment="1">
      <alignment horizontal="center" vertical="center"/>
    </xf>
    <xf numFmtId="0" fontId="14" fillId="6" borderId="24"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4" fillId="6" borderId="3" xfId="0" applyFont="1" applyFill="1" applyBorder="1" applyAlignment="1">
      <alignment vertical="center"/>
    </xf>
    <xf numFmtId="0" fontId="19" fillId="0" borderId="3" xfId="0" applyFont="1" applyBorder="1" applyAlignment="1">
      <alignment vertical="center"/>
    </xf>
    <xf numFmtId="0" fontId="19" fillId="2" borderId="61" xfId="0" applyFont="1" applyFill="1" applyBorder="1" applyAlignment="1">
      <alignment vertical="center" wrapText="1"/>
    </xf>
    <xf numFmtId="0" fontId="19" fillId="0" borderId="61" xfId="0" applyFont="1" applyBorder="1"/>
    <xf numFmtId="0" fontId="16" fillId="2" borderId="62" xfId="0" applyFont="1" applyFill="1" applyBorder="1" applyAlignment="1">
      <alignment vertical="center" wrapText="1"/>
    </xf>
    <xf numFmtId="0" fontId="19" fillId="2" borderId="63" xfId="0" applyFont="1" applyFill="1" applyBorder="1" applyAlignment="1">
      <alignment vertical="center" wrapText="1"/>
    </xf>
    <xf numFmtId="0" fontId="19" fillId="0" borderId="63" xfId="0" applyFont="1" applyBorder="1"/>
    <xf numFmtId="0" fontId="16" fillId="2" borderId="64" xfId="0" applyFont="1" applyFill="1" applyBorder="1" applyAlignment="1">
      <alignment vertical="center" wrapText="1"/>
    </xf>
    <xf numFmtId="0" fontId="15" fillId="5" borderId="66" xfId="0" applyFont="1" applyFill="1" applyBorder="1" applyAlignment="1">
      <alignment vertical="center"/>
    </xf>
    <xf numFmtId="0" fontId="16" fillId="0" borderId="67" xfId="0" applyFont="1" applyBorder="1" applyAlignment="1">
      <alignment horizontal="left" vertical="center" wrapText="1"/>
    </xf>
    <xf numFmtId="0" fontId="19" fillId="0" borderId="40" xfId="0" applyFont="1" applyBorder="1" applyAlignment="1">
      <alignment horizontal="left" vertical="center" wrapText="1"/>
    </xf>
    <xf numFmtId="0" fontId="16" fillId="0" borderId="40" xfId="0" applyFont="1" applyBorder="1" applyAlignment="1">
      <alignment horizontal="center" vertical="center" wrapText="1"/>
    </xf>
    <xf numFmtId="0" fontId="16" fillId="0" borderId="40" xfId="0" applyFont="1" applyBorder="1" applyAlignment="1">
      <alignment horizontal="center" vertical="center"/>
    </xf>
    <xf numFmtId="0" fontId="19" fillId="0" borderId="50" xfId="0" applyFont="1" applyBorder="1" applyAlignment="1">
      <alignment wrapText="1"/>
    </xf>
    <xf numFmtId="0" fontId="15" fillId="5" borderId="65" xfId="0" applyFont="1" applyFill="1" applyBorder="1" applyAlignment="1">
      <alignment vertical="center"/>
    </xf>
    <xf numFmtId="0" fontId="15" fillId="5" borderId="7" xfId="0" applyFont="1" applyFill="1" applyBorder="1" applyAlignment="1">
      <alignment vertical="center"/>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23"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15" fillId="0" borderId="29" xfId="0" applyFont="1" applyBorder="1" applyAlignment="1">
      <alignment horizontal="center" vertical="center" wrapText="1"/>
    </xf>
    <xf numFmtId="0" fontId="15" fillId="0" borderId="68" xfId="0" applyFont="1" applyBorder="1" applyAlignment="1">
      <alignment horizontal="center" vertical="center" wrapText="1"/>
    </xf>
    <xf numFmtId="0" fontId="15" fillId="0" borderId="1" xfId="0" applyFont="1" applyBorder="1"/>
    <xf numFmtId="0" fontId="15" fillId="0" borderId="0" xfId="0" applyFont="1" applyAlignment="1">
      <alignment horizontal="center" vertical="center" wrapText="1"/>
    </xf>
    <xf numFmtId="0" fontId="24" fillId="3" borderId="3" xfId="0" applyFont="1" applyFill="1" applyBorder="1" applyAlignment="1">
      <alignment horizontal="center" vertical="center" wrapText="1"/>
    </xf>
    <xf numFmtId="0" fontId="24" fillId="6" borderId="4" xfId="0" applyFont="1" applyFill="1" applyBorder="1" applyAlignment="1">
      <alignment horizontal="center" vertical="center"/>
    </xf>
    <xf numFmtId="0" fontId="15" fillId="0" borderId="8" xfId="0" applyFont="1" applyBorder="1"/>
    <xf numFmtId="0" fontId="0" fillId="0" borderId="0" xfId="0" applyAlignment="1">
      <alignment horizontal="center" vertical="center"/>
    </xf>
    <xf numFmtId="0" fontId="24" fillId="0" borderId="0" xfId="0" applyFont="1" applyAlignment="1">
      <alignment horizontal="center" vertical="center"/>
    </xf>
    <xf numFmtId="0" fontId="15" fillId="0" borderId="40" xfId="0" applyFont="1" applyBorder="1" applyAlignment="1">
      <alignment horizontal="center" vertical="center" wrapText="1"/>
    </xf>
    <xf numFmtId="0" fontId="15" fillId="0" borderId="0" xfId="0" applyFont="1" applyAlignment="1">
      <alignment horizontal="center" vertical="center"/>
    </xf>
    <xf numFmtId="0" fontId="15" fillId="0" borderId="4" xfId="0"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9" fillId="0" borderId="0" xfId="0" applyFont="1" applyAlignment="1">
      <alignment horizontal="center" vertical="center"/>
    </xf>
    <xf numFmtId="0" fontId="19" fillId="0" borderId="2" xfId="0" applyFont="1" applyBorder="1" applyAlignment="1">
      <alignment horizontal="center" vertical="center"/>
    </xf>
    <xf numFmtId="0" fontId="23" fillId="4" borderId="27" xfId="0" applyFont="1" applyFill="1" applyBorder="1" applyAlignment="1">
      <alignment horizontal="center" vertical="center" wrapText="1"/>
    </xf>
    <xf numFmtId="0" fontId="15" fillId="0" borderId="18"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2" xfId="0" applyFont="1" applyBorder="1" applyAlignment="1">
      <alignment horizontal="center" vertical="center"/>
    </xf>
    <xf numFmtId="0" fontId="15" fillId="0" borderId="11" xfId="0" applyFont="1" applyBorder="1" applyAlignment="1">
      <alignment horizontal="center" vertical="center"/>
    </xf>
    <xf numFmtId="17" fontId="6" fillId="0" borderId="3" xfId="0" applyNumberFormat="1" applyFont="1" applyBorder="1" applyAlignment="1">
      <alignment horizontal="center" vertical="center" wrapText="1"/>
    </xf>
    <xf numFmtId="0" fontId="19" fillId="0" borderId="3" xfId="0" applyFont="1" applyBorder="1" applyAlignment="1">
      <alignment horizontal="left" vertical="top" wrapText="1"/>
    </xf>
    <xf numFmtId="0" fontId="6" fillId="0" borderId="0" xfId="0" applyFont="1" applyAlignment="1">
      <alignment horizontal="left"/>
    </xf>
    <xf numFmtId="0" fontId="6" fillId="0" borderId="36" xfId="0" applyFont="1" applyBorder="1" applyAlignment="1">
      <alignment horizontal="left"/>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9" fillId="6" borderId="3" xfId="0" applyFont="1" applyFill="1" applyBorder="1" applyAlignment="1">
      <alignment horizontal="left" vertical="center" wrapText="1"/>
    </xf>
    <xf numFmtId="0" fontId="6" fillId="0" borderId="10" xfId="0" applyFont="1" applyBorder="1" applyAlignment="1">
      <alignment horizontal="left"/>
    </xf>
    <xf numFmtId="0" fontId="9" fillId="0" borderId="0" xfId="0" applyFont="1" applyAlignment="1">
      <alignment horizontal="left"/>
    </xf>
    <xf numFmtId="0" fontId="6" fillId="0" borderId="10" xfId="0" applyFont="1" applyBorder="1" applyAlignment="1">
      <alignment horizontal="left" vertical="center" wrapText="1"/>
    </xf>
    <xf numFmtId="0" fontId="10" fillId="4" borderId="3" xfId="0" applyFont="1" applyFill="1" applyBorder="1" applyAlignment="1">
      <alignment horizontal="center" vertical="center" wrapText="1"/>
    </xf>
    <xf numFmtId="0" fontId="10" fillId="4" borderId="3" xfId="0" applyFont="1" applyFill="1" applyBorder="1" applyAlignment="1">
      <alignment horizontal="left" vertical="center" wrapText="1"/>
    </xf>
    <xf numFmtId="0" fontId="10" fillId="4" borderId="3" xfId="0" applyFont="1" applyFill="1" applyBorder="1" applyAlignment="1">
      <alignment horizontal="center" vertical="center" textRotation="90" wrapText="1"/>
    </xf>
    <xf numFmtId="0" fontId="15" fillId="0" borderId="5" xfId="0" applyFont="1" applyBorder="1" applyAlignment="1">
      <alignment vertical="center"/>
    </xf>
    <xf numFmtId="0" fontId="19" fillId="2" borderId="0" xfId="0" applyFont="1" applyFill="1" applyAlignment="1">
      <alignment vertical="center" wrapText="1"/>
    </xf>
    <xf numFmtId="0" fontId="15" fillId="0" borderId="29" xfId="0" applyFont="1" applyBorder="1" applyAlignment="1">
      <alignment vertical="center"/>
    </xf>
    <xf numFmtId="17" fontId="15" fillId="0" borderId="3" xfId="0" applyNumberFormat="1" applyFont="1" applyBorder="1" applyAlignment="1">
      <alignment horizontal="center" vertical="center" wrapText="1"/>
    </xf>
    <xf numFmtId="17" fontId="15" fillId="0" borderId="40" xfId="0" applyNumberFormat="1" applyFont="1" applyBorder="1" applyAlignment="1">
      <alignment horizontal="center" vertical="center" wrapText="1"/>
    </xf>
    <xf numFmtId="0" fontId="23" fillId="4" borderId="69" xfId="0" applyFont="1" applyFill="1" applyBorder="1" applyAlignment="1">
      <alignment horizontal="center" vertical="center" wrapText="1"/>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0" borderId="1" xfId="0" applyFont="1" applyBorder="1" applyAlignment="1">
      <alignment horizontal="center" vertical="top" wrapText="1"/>
    </xf>
    <xf numFmtId="0" fontId="9" fillId="0" borderId="0" xfId="0" applyFont="1" applyAlignment="1">
      <alignment horizontal="center" vertical="top" wrapText="1"/>
    </xf>
    <xf numFmtId="0" fontId="11" fillId="0" borderId="32" xfId="0" applyFont="1" applyBorder="1" applyAlignment="1">
      <alignment horizontal="left" vertical="top" wrapText="1"/>
    </xf>
    <xf numFmtId="0" fontId="11" fillId="0" borderId="33" xfId="0" applyFont="1" applyBorder="1" applyAlignment="1">
      <alignment horizontal="left" vertical="top" wrapText="1"/>
    </xf>
    <xf numFmtId="0" fontId="11" fillId="0" borderId="34" xfId="0" applyFont="1" applyBorder="1" applyAlignment="1">
      <alignment horizontal="left" vertical="top" wrapText="1"/>
    </xf>
    <xf numFmtId="0" fontId="9" fillId="2" borderId="0" xfId="0" applyFont="1" applyFill="1" applyAlignment="1">
      <alignment horizontal="center"/>
    </xf>
    <xf numFmtId="0" fontId="9" fillId="0" borderId="44" xfId="0" applyFont="1" applyBorder="1" applyAlignment="1">
      <alignment horizontal="center"/>
    </xf>
    <xf numFmtId="0" fontId="9" fillId="6" borderId="4" xfId="0" applyFont="1" applyFill="1" applyBorder="1" applyAlignment="1">
      <alignment horizontal="center" vertical="center"/>
    </xf>
    <xf numFmtId="0" fontId="9" fillId="6" borderId="2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3" xfId="0" applyFont="1" applyBorder="1" applyAlignment="1">
      <alignment horizontal="center" vertical="center" wrapText="1"/>
    </xf>
    <xf numFmtId="0" fontId="9"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3" xfId="0" applyFont="1" applyFill="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horizontal="center" vertical="center"/>
    </xf>
    <xf numFmtId="0" fontId="9"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3" xfId="0" applyFont="1" applyFill="1" applyBorder="1" applyAlignment="1">
      <alignment horizontal="center"/>
    </xf>
    <xf numFmtId="0" fontId="6" fillId="6" borderId="3" xfId="0" applyFont="1" applyFill="1" applyBorder="1" applyAlignment="1">
      <alignment horizontal="center"/>
    </xf>
    <xf numFmtId="0" fontId="9" fillId="0" borderId="55" xfId="0" applyFont="1" applyBorder="1" applyAlignment="1">
      <alignment horizontal="right" vertical="center" textRotation="90"/>
    </xf>
    <xf numFmtId="0" fontId="16" fillId="0" borderId="48" xfId="0" applyFont="1" applyBorder="1" applyAlignment="1">
      <alignment horizontal="left" vertical="center" wrapText="1"/>
    </xf>
    <xf numFmtId="0" fontId="16" fillId="0" borderId="50" xfId="0" applyFont="1" applyBorder="1" applyAlignment="1">
      <alignment horizontal="left" vertical="center"/>
    </xf>
    <xf numFmtId="0" fontId="16" fillId="0" borderId="56" xfId="0" applyFont="1" applyBorder="1" applyAlignment="1">
      <alignment horizontal="left" vertical="center"/>
    </xf>
    <xf numFmtId="0" fontId="16" fillId="0" borderId="55" xfId="0" applyFont="1" applyBorder="1" applyAlignment="1">
      <alignment horizontal="left" vertical="center"/>
    </xf>
    <xf numFmtId="0" fontId="16" fillId="0" borderId="51" xfId="0" applyFont="1" applyBorder="1" applyAlignment="1">
      <alignment horizontal="left" vertical="center"/>
    </xf>
    <xf numFmtId="0" fontId="16" fillId="0" borderId="52" xfId="0" applyFont="1" applyBorder="1" applyAlignment="1">
      <alignment horizontal="left" vertical="center"/>
    </xf>
    <xf numFmtId="0" fontId="6" fillId="0" borderId="29" xfId="0" applyFont="1" applyBorder="1" applyAlignment="1">
      <alignment horizontal="center" vertical="center" wrapText="1"/>
    </xf>
    <xf numFmtId="0" fontId="6" fillId="0" borderId="18"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3"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3" xfId="0" applyFont="1" applyFill="1" applyBorder="1" applyAlignment="1">
      <alignment horizontal="center" vertical="center"/>
    </xf>
    <xf numFmtId="0" fontId="6" fillId="8" borderId="3" xfId="0" applyFont="1" applyFill="1" applyBorder="1" applyAlignment="1">
      <alignment horizontal="center" vertical="center"/>
    </xf>
    <xf numFmtId="0" fontId="9" fillId="6" borderId="4" xfId="0" applyFont="1" applyFill="1" applyBorder="1" applyAlignment="1">
      <alignment horizontal="center" vertical="center" wrapText="1"/>
    </xf>
    <xf numFmtId="0" fontId="9" fillId="6" borderId="23" xfId="0" applyFont="1" applyFill="1" applyBorder="1" applyAlignment="1">
      <alignment horizontal="center" vertical="center" wrapText="1"/>
    </xf>
    <xf numFmtId="0" fontId="13" fillId="0" borderId="29" xfId="0" applyFont="1" applyBorder="1" applyAlignment="1">
      <alignment horizontal="left" vertical="top" wrapText="1"/>
    </xf>
    <xf numFmtId="0" fontId="13" fillId="0" borderId="3" xfId="0" applyFont="1" applyBorder="1" applyAlignment="1">
      <alignment horizontal="left" vertical="top" wrapText="1"/>
    </xf>
    <xf numFmtId="0" fontId="13" fillId="0" borderId="18" xfId="0" applyFont="1" applyBorder="1" applyAlignment="1">
      <alignment horizontal="left" vertical="top" wrapText="1"/>
    </xf>
    <xf numFmtId="0" fontId="4" fillId="0" borderId="3" xfId="0" applyFont="1" applyBorder="1" applyAlignment="1">
      <alignment horizontal="center"/>
    </xf>
    <xf numFmtId="0" fontId="13" fillId="0" borderId="25" xfId="0" applyFont="1" applyBorder="1" applyAlignment="1">
      <alignment horizontal="center"/>
    </xf>
    <xf numFmtId="0" fontId="13" fillId="0" borderId="26" xfId="0" applyFont="1" applyBorder="1" applyAlignment="1">
      <alignment horizontal="center"/>
    </xf>
    <xf numFmtId="0" fontId="13" fillId="0" borderId="27" xfId="0" applyFont="1" applyBorder="1" applyAlignment="1">
      <alignment horizontal="center"/>
    </xf>
    <xf numFmtId="0" fontId="18" fillId="0" borderId="29" xfId="0" applyFont="1" applyBorder="1" applyAlignment="1">
      <alignment horizontal="left" vertical="top" wrapText="1"/>
    </xf>
    <xf numFmtId="0" fontId="16" fillId="0" borderId="3" xfId="0" applyFont="1" applyBorder="1" applyAlignment="1">
      <alignment horizontal="left" vertical="top" wrapText="1"/>
    </xf>
    <xf numFmtId="0" fontId="16" fillId="0" borderId="18" xfId="0" applyFont="1" applyBorder="1" applyAlignment="1">
      <alignment horizontal="left" vertical="top" wrapText="1"/>
    </xf>
    <xf numFmtId="0" fontId="16" fillId="0" borderId="38" xfId="0" applyFont="1" applyBorder="1" applyAlignment="1">
      <alignment horizontal="left" vertical="center" wrapText="1"/>
    </xf>
    <xf numFmtId="0" fontId="16" fillId="0" borderId="24" xfId="0" applyFont="1" applyBorder="1" applyAlignment="1">
      <alignment horizontal="left" vertical="center" wrapText="1"/>
    </xf>
    <xf numFmtId="0" fontId="16" fillId="0" borderId="39" xfId="0" applyFont="1" applyBorder="1" applyAlignment="1">
      <alignment horizontal="left" vertical="center" wrapText="1"/>
    </xf>
    <xf numFmtId="0" fontId="11" fillId="0" borderId="48" xfId="0" applyFont="1" applyBorder="1" applyAlignment="1">
      <alignment horizontal="center" vertical="center"/>
    </xf>
    <xf numFmtId="0" fontId="11" fillId="0" borderId="49" xfId="0" applyFont="1" applyBorder="1" applyAlignment="1">
      <alignment horizontal="center" vertical="center"/>
    </xf>
    <xf numFmtId="0" fontId="11" fillId="0" borderId="50" xfId="0" applyFont="1" applyBorder="1" applyAlignment="1">
      <alignment horizontal="center" vertical="center"/>
    </xf>
    <xf numFmtId="0" fontId="11" fillId="0" borderId="56" xfId="0" applyFont="1" applyBorder="1" applyAlignment="1">
      <alignment horizontal="center" vertical="center"/>
    </xf>
    <xf numFmtId="0" fontId="11" fillId="0" borderId="0" xfId="0" applyFont="1" applyAlignment="1">
      <alignment horizontal="center" vertical="center"/>
    </xf>
    <xf numFmtId="0" fontId="11" fillId="0" borderId="55" xfId="0" applyFont="1" applyBorder="1" applyAlignment="1">
      <alignment horizontal="center" vertical="center"/>
    </xf>
    <xf numFmtId="0" fontId="11" fillId="0" borderId="51" xfId="0" applyFont="1" applyBorder="1" applyAlignment="1">
      <alignment horizontal="center" vertical="center"/>
    </xf>
    <xf numFmtId="0" fontId="11" fillId="0" borderId="44" xfId="0" applyFont="1" applyBorder="1" applyAlignment="1">
      <alignment horizontal="center" vertical="center"/>
    </xf>
    <xf numFmtId="0" fontId="11" fillId="0" borderId="52" xfId="0" applyFont="1" applyBorder="1" applyAlignment="1">
      <alignment horizontal="center" vertical="center"/>
    </xf>
    <xf numFmtId="0" fontId="16" fillId="0" borderId="40" xfId="0" applyFont="1" applyBorder="1" applyAlignment="1">
      <alignment horizontal="left" vertical="center" wrapText="1"/>
    </xf>
    <xf numFmtId="0" fontId="16" fillId="0" borderId="57" xfId="0" applyFont="1" applyBorder="1" applyAlignment="1">
      <alignment horizontal="left" vertical="center" wrapText="1"/>
    </xf>
    <xf numFmtId="0" fontId="7" fillId="0" borderId="0" xfId="0" applyFont="1" applyAlignment="1">
      <alignment horizontal="left" vertical="center" wrapText="1"/>
    </xf>
    <xf numFmtId="0" fontId="13" fillId="0" borderId="30" xfId="0" applyFont="1" applyBorder="1" applyAlignment="1">
      <alignment horizontal="left" vertical="top" wrapText="1"/>
    </xf>
    <xf numFmtId="0" fontId="13" fillId="0" borderId="9" xfId="0" applyFont="1" applyBorder="1" applyAlignment="1">
      <alignment horizontal="left" vertical="top" wrapText="1"/>
    </xf>
    <xf numFmtId="0" fontId="13" fillId="0" borderId="31" xfId="0" applyFont="1" applyBorder="1" applyAlignment="1">
      <alignment horizontal="left" vertical="top" wrapText="1"/>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4" fillId="0" borderId="43" xfId="0" applyFont="1" applyBorder="1" applyAlignment="1">
      <alignment horizontal="center" vertical="center"/>
    </xf>
    <xf numFmtId="0" fontId="13" fillId="0" borderId="32" xfId="0" applyFont="1" applyBorder="1" applyAlignment="1">
      <alignment horizontal="left" wrapText="1"/>
    </xf>
    <xf numFmtId="0" fontId="13" fillId="0" borderId="33" xfId="0" applyFont="1" applyBorder="1" applyAlignment="1">
      <alignment horizontal="left" wrapText="1"/>
    </xf>
    <xf numFmtId="0" fontId="13" fillId="0" borderId="1"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22" fillId="0" borderId="58" xfId="0" applyFont="1" applyBorder="1" applyAlignment="1">
      <alignment horizontal="left" vertical="center" wrapText="1"/>
    </xf>
    <xf numFmtId="0" fontId="22" fillId="0" borderId="59" xfId="0" applyFont="1" applyBorder="1" applyAlignment="1">
      <alignment horizontal="left" vertical="center" wrapText="1"/>
    </xf>
    <xf numFmtId="0" fontId="22" fillId="0" borderId="60" xfId="0" applyFont="1" applyBorder="1" applyAlignment="1">
      <alignment horizontal="left" vertical="center" wrapText="1"/>
    </xf>
    <xf numFmtId="0" fontId="13" fillId="2" borderId="35" xfId="0" applyFont="1" applyFill="1" applyBorder="1" applyAlignment="1">
      <alignment horizontal="center" vertical="center" wrapText="1"/>
    </xf>
    <xf numFmtId="0" fontId="13" fillId="2" borderId="39" xfId="0" applyFont="1" applyFill="1" applyBorder="1" applyAlignment="1">
      <alignment horizontal="center" vertical="center" wrapText="1"/>
    </xf>
    <xf numFmtId="0" fontId="13" fillId="2" borderId="40"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43" xfId="0" applyFont="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20" fillId="4" borderId="26" xfId="0" applyFont="1" applyFill="1" applyBorder="1" applyAlignment="1">
      <alignment horizontal="center" vertical="center" wrapText="1"/>
    </xf>
    <xf numFmtId="0" fontId="15" fillId="0" borderId="3" xfId="0" applyFont="1" applyBorder="1" applyAlignment="1">
      <alignment horizontal="left" vertical="center" wrapText="1"/>
    </xf>
    <xf numFmtId="0" fontId="14" fillId="0" borderId="46" xfId="0" applyFont="1" applyBorder="1" applyAlignment="1">
      <alignment horizontal="center" vertical="center"/>
    </xf>
    <xf numFmtId="0" fontId="14" fillId="0" borderId="33" xfId="0" applyFont="1" applyBorder="1" applyAlignment="1">
      <alignment horizontal="center" vertical="center"/>
    </xf>
    <xf numFmtId="0" fontId="14" fillId="0" borderId="34" xfId="0" applyFont="1" applyBorder="1" applyAlignment="1">
      <alignment horizontal="center" vertical="center"/>
    </xf>
    <xf numFmtId="0" fontId="20" fillId="4" borderId="41" xfId="0" applyFont="1" applyFill="1" applyBorder="1" applyAlignment="1">
      <alignment horizontal="center" vertical="center" wrapText="1"/>
    </xf>
    <xf numFmtId="0" fontId="20" fillId="4" borderId="42" xfId="0" applyFont="1" applyFill="1" applyBorder="1" applyAlignment="1">
      <alignment horizontal="center" vertical="center" wrapText="1"/>
    </xf>
    <xf numFmtId="0" fontId="20" fillId="4" borderId="47" xfId="0" applyFont="1" applyFill="1" applyBorder="1" applyAlignment="1">
      <alignment horizontal="center" vertical="center" wrapText="1"/>
    </xf>
    <xf numFmtId="0" fontId="12" fillId="2" borderId="41" xfId="0" applyFont="1" applyFill="1" applyBorder="1" applyAlignment="1">
      <alignment horizontal="left" vertical="top" wrapText="1" readingOrder="1"/>
    </xf>
    <xf numFmtId="0" fontId="12" fillId="2" borderId="42" xfId="0" applyFont="1" applyFill="1" applyBorder="1" applyAlignment="1">
      <alignment horizontal="left" vertical="top" wrapText="1" readingOrder="1"/>
    </xf>
    <xf numFmtId="0" fontId="12" fillId="2" borderId="43" xfId="0" applyFont="1" applyFill="1" applyBorder="1" applyAlignment="1">
      <alignment horizontal="left" vertical="top" wrapText="1" readingOrder="1"/>
    </xf>
    <xf numFmtId="0" fontId="16" fillId="0" borderId="50" xfId="0" applyFont="1" applyBorder="1" applyAlignment="1">
      <alignment horizontal="left" vertical="center" wrapText="1"/>
    </xf>
    <xf numFmtId="0" fontId="16" fillId="0" borderId="56" xfId="0" applyFont="1" applyBorder="1" applyAlignment="1">
      <alignment horizontal="left" vertical="center" wrapText="1"/>
    </xf>
    <xf numFmtId="0" fontId="16" fillId="0" borderId="55" xfId="0" applyFont="1" applyBorder="1" applyAlignment="1">
      <alignment horizontal="left" vertical="center" wrapText="1"/>
    </xf>
    <xf numFmtId="0" fontId="16" fillId="0" borderId="51" xfId="0" applyFont="1" applyBorder="1" applyAlignment="1">
      <alignment horizontal="left" vertical="center" wrapText="1"/>
    </xf>
    <xf numFmtId="0" fontId="16" fillId="0" borderId="52" xfId="0" applyFont="1" applyBorder="1" applyAlignment="1">
      <alignment horizontal="left" vertical="center" wrapText="1"/>
    </xf>
    <xf numFmtId="0" fontId="13" fillId="0" borderId="45" xfId="0" applyFont="1" applyBorder="1" applyAlignment="1">
      <alignment horizontal="right" vertical="center" textRotation="90"/>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3" fillId="0" borderId="0" xfId="0" applyFont="1" applyAlignment="1">
      <alignment horizontal="right" vertical="center" textRotation="90"/>
    </xf>
    <xf numFmtId="0" fontId="15" fillId="0" borderId="4" xfId="0" applyFont="1" applyBorder="1" applyAlignment="1">
      <alignment horizontal="left" vertical="center" wrapText="1"/>
    </xf>
    <xf numFmtId="0" fontId="15" fillId="0" borderId="37" xfId="0" applyFont="1" applyBorder="1" applyAlignment="1">
      <alignment horizontal="left" vertical="center" wrapText="1"/>
    </xf>
    <xf numFmtId="0" fontId="15" fillId="0" borderId="23" xfId="0" applyFont="1" applyBorder="1" applyAlignment="1">
      <alignment horizontal="left" vertical="center" wrapText="1"/>
    </xf>
    <xf numFmtId="0" fontId="15" fillId="0" borderId="4"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23" xfId="0" applyFont="1" applyBorder="1" applyAlignment="1">
      <alignment horizontal="center" vertical="center" wrapText="1"/>
    </xf>
    <xf numFmtId="0" fontId="14" fillId="0" borderId="44" xfId="0" applyFont="1" applyBorder="1" applyAlignment="1">
      <alignment horizontal="center"/>
    </xf>
    <xf numFmtId="0" fontId="19" fillId="10" borderId="3" xfId="0" applyFont="1" applyFill="1" applyBorder="1" applyAlignment="1">
      <alignment horizontal="center" vertical="center"/>
    </xf>
    <xf numFmtId="0" fontId="19" fillId="10" borderId="18" xfId="0" applyFont="1" applyFill="1" applyBorder="1" applyAlignment="1">
      <alignment horizontal="center" vertical="center"/>
    </xf>
    <xf numFmtId="0" fontId="19" fillId="9" borderId="3" xfId="0" applyFont="1" applyFill="1" applyBorder="1" applyAlignment="1">
      <alignment horizontal="center" vertical="center"/>
    </xf>
    <xf numFmtId="0" fontId="14" fillId="6" borderId="3" xfId="0" applyFont="1" applyFill="1" applyBorder="1" applyAlignment="1">
      <alignment horizontal="center" vertical="center"/>
    </xf>
    <xf numFmtId="0" fontId="19" fillId="8" borderId="3" xfId="0" applyFont="1" applyFill="1" applyBorder="1" applyAlignment="1">
      <alignment horizontal="center" vertical="center"/>
    </xf>
    <xf numFmtId="0" fontId="14" fillId="2" borderId="0" xfId="0" applyFont="1" applyFill="1" applyAlignment="1">
      <alignment horizontal="center"/>
    </xf>
    <xf numFmtId="0" fontId="14" fillId="0" borderId="0" xfId="0" applyFont="1" applyAlignment="1">
      <alignment horizontal="center"/>
    </xf>
    <xf numFmtId="0" fontId="14" fillId="6" borderId="18" xfId="0" applyFont="1" applyFill="1" applyBorder="1" applyAlignment="1">
      <alignment horizontal="center" vertical="center" wrapText="1"/>
    </xf>
    <xf numFmtId="0" fontId="19" fillId="6" borderId="3" xfId="0" applyFont="1" applyFill="1" applyBorder="1" applyAlignment="1">
      <alignment horizontal="center"/>
    </xf>
    <xf numFmtId="0" fontId="19" fillId="6" borderId="18" xfId="0" applyFont="1" applyFill="1" applyBorder="1" applyAlignment="1">
      <alignment horizontal="center"/>
    </xf>
    <xf numFmtId="0" fontId="19" fillId="0" borderId="18" xfId="0" applyFont="1" applyBorder="1" applyAlignment="1">
      <alignment horizontal="center" vertical="center" wrapText="1"/>
    </xf>
    <xf numFmtId="0" fontId="19" fillId="9" borderId="18"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19" xfId="0" applyFont="1" applyFill="1" applyBorder="1" applyAlignment="1">
      <alignment horizontal="center" vertical="center"/>
    </xf>
    <xf numFmtId="0" fontId="23" fillId="4" borderId="26"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50" xfId="0" applyFont="1" applyBorder="1" applyAlignment="1">
      <alignment horizontal="center" vertical="center" wrapText="1"/>
    </xf>
    <xf numFmtId="0" fontId="16" fillId="0" borderId="56"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51" xfId="0" applyFont="1" applyBorder="1" applyAlignment="1">
      <alignment horizontal="center" vertical="center" wrapText="1"/>
    </xf>
    <xf numFmtId="0" fontId="16" fillId="0" borderId="52" xfId="0" applyFont="1" applyBorder="1" applyAlignment="1">
      <alignment horizontal="center" vertical="center" wrapText="1"/>
    </xf>
    <xf numFmtId="0" fontId="22" fillId="0" borderId="1" xfId="0" applyFont="1" applyBorder="1" applyAlignment="1">
      <alignment vertical="center" wrapText="1"/>
    </xf>
    <xf numFmtId="0" fontId="22" fillId="0" borderId="0" xfId="0" applyFont="1" applyAlignment="1">
      <alignment vertical="center" wrapText="1"/>
    </xf>
    <xf numFmtId="0" fontId="22" fillId="0" borderId="1" xfId="0" applyFont="1" applyBorder="1"/>
    <xf numFmtId="0" fontId="22" fillId="0" borderId="0" xfId="0" applyFont="1"/>
    <xf numFmtId="0" fontId="15" fillId="0" borderId="3" xfId="0" applyFont="1" applyBorder="1" applyAlignment="1">
      <alignment horizontal="center" vertical="center" wrapText="1"/>
    </xf>
    <xf numFmtId="0" fontId="11" fillId="2" borderId="41" xfId="0" applyFont="1" applyFill="1" applyBorder="1" applyAlignment="1">
      <alignment horizontal="left" vertical="top" wrapText="1" readingOrder="1"/>
    </xf>
    <xf numFmtId="0" fontId="11" fillId="2" borderId="42" xfId="0" applyFont="1" applyFill="1" applyBorder="1" applyAlignment="1">
      <alignment horizontal="left" vertical="top" wrapText="1" readingOrder="1"/>
    </xf>
    <xf numFmtId="0" fontId="11" fillId="2" borderId="43" xfId="0" applyFont="1" applyFill="1" applyBorder="1" applyAlignment="1">
      <alignment horizontal="left" vertical="top" wrapText="1" readingOrder="1"/>
    </xf>
    <xf numFmtId="0" fontId="14" fillId="0" borderId="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24" fillId="6" borderId="4" xfId="0" applyFont="1" applyFill="1" applyBorder="1" applyAlignment="1">
      <alignment horizontal="center" vertical="center"/>
    </xf>
    <xf numFmtId="0" fontId="24" fillId="6" borderId="23"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37" xfId="0" applyFont="1" applyFill="1" applyBorder="1" applyAlignment="1">
      <alignment horizontal="center" vertical="center"/>
    </xf>
    <xf numFmtId="0" fontId="15" fillId="9" borderId="23"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3"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3"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3" xfId="0" applyFont="1" applyFill="1" applyBorder="1" applyAlignment="1">
      <alignment horizontal="center" vertical="center"/>
    </xf>
    <xf numFmtId="0" fontId="24" fillId="2" borderId="44" xfId="0" applyFont="1" applyFill="1" applyBorder="1" applyAlignment="1">
      <alignment horizontal="center" vertical="center"/>
    </xf>
    <xf numFmtId="0" fontId="24" fillId="0" borderId="44" xfId="0" applyFont="1" applyBorder="1" applyAlignment="1">
      <alignment horizontal="center" vertical="center"/>
    </xf>
    <xf numFmtId="0" fontId="24" fillId="6" borderId="4" xfId="0" applyFont="1" applyFill="1" applyBorder="1" applyAlignment="1">
      <alignment horizontal="center" vertical="center" wrapText="1"/>
    </xf>
    <xf numFmtId="0" fontId="24" fillId="6" borderId="23" xfId="0" applyFont="1" applyFill="1" applyBorder="1" applyAlignment="1">
      <alignment horizontal="center" vertical="center" wrapText="1"/>
    </xf>
    <xf numFmtId="0" fontId="15" fillId="6" borderId="4" xfId="0" applyFont="1" applyFill="1" applyBorder="1" applyAlignment="1">
      <alignment horizontal="center" vertical="center"/>
    </xf>
    <xf numFmtId="0" fontId="15" fillId="6" borderId="23" xfId="0" applyFont="1" applyFill="1" applyBorder="1" applyAlignment="1">
      <alignment horizontal="center" vertical="center"/>
    </xf>
    <xf numFmtId="0" fontId="15" fillId="6" borderId="37" xfId="0" applyFont="1" applyFill="1" applyBorder="1" applyAlignment="1">
      <alignment horizontal="center" vertical="center"/>
    </xf>
    <xf numFmtId="0" fontId="15" fillId="7" borderId="37" xfId="0" applyFont="1" applyFill="1" applyBorder="1" applyAlignment="1">
      <alignment horizontal="center" vertical="center"/>
    </xf>
    <xf numFmtId="0" fontId="24" fillId="0" borderId="45" xfId="0" applyFont="1" applyBorder="1" applyAlignment="1">
      <alignment horizontal="right" vertical="center" textRotation="90"/>
    </xf>
    <xf numFmtId="0" fontId="24" fillId="6" borderId="37" xfId="0" applyFont="1" applyFill="1" applyBorder="1" applyAlignment="1">
      <alignment horizontal="center" vertical="center" wrapText="1"/>
    </xf>
    <xf numFmtId="0" fontId="24" fillId="6" borderId="48" xfId="0" applyFont="1" applyFill="1" applyBorder="1" applyAlignment="1">
      <alignment horizontal="center" vertical="center" wrapText="1"/>
    </xf>
    <xf numFmtId="0" fontId="24" fillId="6" borderId="49" xfId="0" applyFont="1" applyFill="1" applyBorder="1" applyAlignment="1">
      <alignment horizontal="center" vertical="center" wrapText="1"/>
    </xf>
    <xf numFmtId="0" fontId="24" fillId="6" borderId="50" xfId="0" applyFont="1" applyFill="1" applyBorder="1" applyAlignment="1">
      <alignment horizontal="center" vertical="center" wrapText="1"/>
    </xf>
    <xf numFmtId="0" fontId="24" fillId="6" borderId="51" xfId="0" applyFont="1" applyFill="1" applyBorder="1" applyAlignment="1">
      <alignment horizontal="center" vertical="center" wrapText="1"/>
    </xf>
    <xf numFmtId="0" fontId="24" fillId="6" borderId="44" xfId="0" applyFont="1" applyFill="1" applyBorder="1" applyAlignment="1">
      <alignment horizontal="center" vertical="center" wrapText="1"/>
    </xf>
    <xf numFmtId="0" fontId="24" fillId="6" borderId="52" xfId="0" applyFont="1" applyFill="1" applyBorder="1" applyAlignment="1">
      <alignment horizontal="center" vertical="center" wrapText="1"/>
    </xf>
    <xf numFmtId="0" fontId="24" fillId="6" borderId="40" xfId="0" applyFont="1" applyFill="1" applyBorder="1" applyAlignment="1">
      <alignment horizontal="center" vertical="center" wrapText="1"/>
    </xf>
    <xf numFmtId="0" fontId="24" fillId="6" borderId="24" xfId="0" applyFont="1" applyFill="1" applyBorder="1" applyAlignment="1">
      <alignment horizontal="center" vertical="center" wrapText="1"/>
    </xf>
    <xf numFmtId="0" fontId="24" fillId="6" borderId="37" xfId="0" applyFont="1" applyFill="1" applyBorder="1" applyAlignment="1">
      <alignment horizontal="center" vertical="center"/>
    </xf>
    <xf numFmtId="0" fontId="15" fillId="8" borderId="37" xfId="0" applyFont="1" applyFill="1" applyBorder="1" applyAlignment="1">
      <alignment horizontal="center" vertical="center"/>
    </xf>
    <xf numFmtId="0" fontId="15" fillId="7" borderId="53" xfId="0" applyFont="1" applyFill="1" applyBorder="1" applyAlignment="1">
      <alignment horizontal="center" vertical="center"/>
    </xf>
    <xf numFmtId="0" fontId="15" fillId="7" borderId="54"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718608</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2086429</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showGridLines="0" tabSelected="1" topLeftCell="A9" zoomScale="94" zoomScaleNormal="94" zoomScalePageLayoutView="40" workbookViewId="0">
      <selection activeCell="B15" sqref="B15:F15"/>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93"/>
      <c r="C2" s="203" t="s">
        <v>0</v>
      </c>
      <c r="D2" s="204"/>
      <c r="E2" s="205"/>
      <c r="F2" s="212" t="s">
        <v>1</v>
      </c>
    </row>
    <row r="3" spans="2:6" ht="42.75" customHeight="1" x14ac:dyDescent="0.15">
      <c r="B3" s="193"/>
      <c r="C3" s="206"/>
      <c r="D3" s="207"/>
      <c r="E3" s="208"/>
      <c r="F3" s="213"/>
    </row>
    <row r="4" spans="2:6" ht="41.25" customHeight="1" x14ac:dyDescent="0.15">
      <c r="B4" s="193"/>
      <c r="C4" s="209"/>
      <c r="D4" s="210"/>
      <c r="E4" s="211"/>
      <c r="F4" s="201"/>
    </row>
    <row r="5" spans="2:6" ht="37.5" customHeight="1" thickBot="1" x14ac:dyDescent="0.25">
      <c r="B5" s="9"/>
      <c r="C5" s="10"/>
      <c r="D5" s="10"/>
      <c r="E5" s="10"/>
      <c r="F5" s="10"/>
    </row>
    <row r="6" spans="2:6" ht="21" customHeight="1" thickBot="1" x14ac:dyDescent="0.25">
      <c r="B6" s="194" t="s">
        <v>2</v>
      </c>
      <c r="C6" s="195"/>
      <c r="D6" s="195"/>
      <c r="E6" s="195"/>
      <c r="F6" s="196"/>
    </row>
    <row r="7" spans="2:6" ht="78.75" customHeight="1" x14ac:dyDescent="0.15">
      <c r="B7" s="200" t="s">
        <v>3</v>
      </c>
      <c r="C7" s="201"/>
      <c r="D7" s="201"/>
      <c r="E7" s="201"/>
      <c r="F7" s="202"/>
    </row>
    <row r="8" spans="2:6" ht="61" customHeight="1" x14ac:dyDescent="0.15">
      <c r="B8" s="197" t="s">
        <v>175</v>
      </c>
      <c r="C8" s="198"/>
      <c r="D8" s="198"/>
      <c r="E8" s="198"/>
      <c r="F8" s="199"/>
    </row>
    <row r="9" spans="2:6" ht="34.5" customHeight="1" x14ac:dyDescent="0.15">
      <c r="B9" s="197" t="s">
        <v>147</v>
      </c>
      <c r="C9" s="191"/>
      <c r="D9" s="191"/>
      <c r="E9" s="191"/>
      <c r="F9" s="192"/>
    </row>
    <row r="10" spans="2:6" ht="36" customHeight="1" x14ac:dyDescent="0.15">
      <c r="B10" s="190" t="s">
        <v>148</v>
      </c>
      <c r="C10" s="191"/>
      <c r="D10" s="191"/>
      <c r="E10" s="191"/>
      <c r="F10" s="192"/>
    </row>
    <row r="11" spans="2:6" ht="72" customHeight="1" x14ac:dyDescent="0.15">
      <c r="B11" s="190" t="s">
        <v>4</v>
      </c>
      <c r="C11" s="191"/>
      <c r="D11" s="191"/>
      <c r="E11" s="191"/>
      <c r="F11" s="192"/>
    </row>
    <row r="12" spans="2:6" ht="34.5" customHeight="1" x14ac:dyDescent="0.15">
      <c r="B12" s="190" t="s">
        <v>5</v>
      </c>
      <c r="C12" s="191"/>
      <c r="D12" s="191"/>
      <c r="E12" s="191"/>
      <c r="F12" s="192"/>
    </row>
    <row r="13" spans="2:6" ht="44.25" customHeight="1" x14ac:dyDescent="0.15">
      <c r="B13" s="190" t="s">
        <v>6</v>
      </c>
      <c r="C13" s="191"/>
      <c r="D13" s="191"/>
      <c r="E13" s="191"/>
      <c r="F13" s="192"/>
    </row>
    <row r="14" spans="2:6" ht="26.25" customHeight="1" x14ac:dyDescent="0.15">
      <c r="B14" s="190" t="s">
        <v>7</v>
      </c>
      <c r="C14" s="191"/>
      <c r="D14" s="191"/>
      <c r="E14" s="191"/>
      <c r="F14" s="192"/>
    </row>
    <row r="15" spans="2:6" ht="91.5" customHeight="1" x14ac:dyDescent="0.15">
      <c r="B15" s="190" t="s">
        <v>8</v>
      </c>
      <c r="C15" s="191"/>
      <c r="D15" s="191"/>
      <c r="E15" s="191"/>
      <c r="F15" s="192"/>
    </row>
    <row r="16" spans="2:6" ht="36.75" customHeight="1" x14ac:dyDescent="0.15">
      <c r="B16" s="190" t="s">
        <v>149</v>
      </c>
      <c r="C16" s="191"/>
      <c r="D16" s="191"/>
      <c r="E16" s="191"/>
      <c r="F16" s="192"/>
    </row>
    <row r="17" spans="2:6" ht="160" customHeight="1" x14ac:dyDescent="0.15">
      <c r="B17" s="190" t="s">
        <v>201</v>
      </c>
      <c r="C17" s="191"/>
      <c r="D17" s="191"/>
      <c r="E17" s="191"/>
      <c r="F17" s="192"/>
    </row>
    <row r="18" spans="2:6" ht="60" customHeight="1" thickBot="1" x14ac:dyDescent="0.2">
      <c r="B18" s="215" t="s">
        <v>150</v>
      </c>
      <c r="C18" s="216"/>
      <c r="D18" s="216"/>
      <c r="E18" s="216"/>
      <c r="F18" s="217"/>
    </row>
    <row r="19" spans="2:6" ht="14.25" customHeight="1" x14ac:dyDescent="0.15">
      <c r="B19" s="5"/>
    </row>
    <row r="20" spans="2:6" x14ac:dyDescent="0.15">
      <c r="B20" s="6"/>
    </row>
    <row r="21" spans="2:6" ht="17.25" customHeight="1" x14ac:dyDescent="0.15">
      <c r="B21" s="214"/>
      <c r="C21" s="214"/>
      <c r="D21" s="214"/>
      <c r="E21" s="214"/>
      <c r="F21" s="214"/>
    </row>
  </sheetData>
  <mergeCells count="17">
    <mergeCell ref="B21:F21"/>
    <mergeCell ref="B15:F15"/>
    <mergeCell ref="B16:F16"/>
    <mergeCell ref="B17:F17"/>
    <mergeCell ref="B18:F18"/>
    <mergeCell ref="B2:B4"/>
    <mergeCell ref="B6:F6"/>
    <mergeCell ref="B8:F8"/>
    <mergeCell ref="B9:F9"/>
    <mergeCell ref="B7:F7"/>
    <mergeCell ref="C2:E4"/>
    <mergeCell ref="F2:F4"/>
    <mergeCell ref="B10:F10"/>
    <mergeCell ref="B11:F11"/>
    <mergeCell ref="B12:F12"/>
    <mergeCell ref="B13:F13"/>
    <mergeCell ref="B14:F1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2"/>
  <sheetViews>
    <sheetView showGridLines="0" topLeftCell="A11" zoomScale="80" zoomScaleNormal="80" zoomScalePageLayoutView="85" workbookViewId="0">
      <selection activeCell="D47" sqref="D47"/>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93"/>
      <c r="C2" s="203" t="s">
        <v>9</v>
      </c>
      <c r="D2" s="204"/>
      <c r="E2" s="205"/>
      <c r="F2" s="212" t="s">
        <v>1</v>
      </c>
    </row>
    <row r="3" spans="2:6" ht="51" customHeight="1" x14ac:dyDescent="0.15">
      <c r="B3" s="193"/>
      <c r="C3" s="206"/>
      <c r="D3" s="207"/>
      <c r="E3" s="208"/>
      <c r="F3" s="213"/>
    </row>
    <row r="4" spans="2:6" ht="54" customHeight="1" x14ac:dyDescent="0.15">
      <c r="B4" s="193"/>
      <c r="C4" s="209"/>
      <c r="D4" s="210"/>
      <c r="E4" s="211"/>
      <c r="F4" s="201"/>
    </row>
    <row r="5" spans="2:6" ht="24.75" customHeight="1" thickBot="1" x14ac:dyDescent="0.25">
      <c r="B5" s="9"/>
      <c r="C5" s="10"/>
      <c r="D5" s="10"/>
      <c r="E5" s="10"/>
      <c r="F5" s="10"/>
    </row>
    <row r="6" spans="2:6" ht="18" customHeight="1" thickBot="1" x14ac:dyDescent="0.2">
      <c r="B6" s="218" t="s">
        <v>10</v>
      </c>
      <c r="C6" s="219"/>
      <c r="D6" s="219"/>
      <c r="E6" s="219"/>
      <c r="F6" s="220"/>
    </row>
    <row r="7" spans="2:6" ht="42.75" customHeight="1" x14ac:dyDescent="0.15">
      <c r="B7" s="221" t="s">
        <v>11</v>
      </c>
      <c r="C7" s="222"/>
      <c r="D7" s="222"/>
      <c r="E7" s="222"/>
      <c r="F7" s="222"/>
    </row>
    <row r="8" spans="2:6" ht="63" customHeight="1" x14ac:dyDescent="0.15">
      <c r="B8" s="223"/>
      <c r="C8" s="224"/>
      <c r="D8" s="224"/>
      <c r="E8" s="224"/>
      <c r="F8" s="224"/>
    </row>
    <row r="9" spans="2:6" ht="37.5" customHeight="1" x14ac:dyDescent="0.15">
      <c r="B9" s="223"/>
      <c r="C9" s="224"/>
      <c r="D9" s="224"/>
      <c r="E9" s="224"/>
      <c r="F9" s="224"/>
    </row>
    <row r="10" spans="2:6" ht="43.5" customHeight="1" x14ac:dyDescent="0.15">
      <c r="B10" s="223"/>
      <c r="C10" s="224"/>
      <c r="D10" s="224"/>
      <c r="E10" s="224"/>
      <c r="F10" s="224"/>
    </row>
    <row r="11" spans="2:6" ht="58.5" customHeight="1" x14ac:dyDescent="0.15">
      <c r="B11" s="223"/>
      <c r="C11" s="224"/>
      <c r="D11" s="224"/>
      <c r="E11" s="224"/>
      <c r="F11" s="224"/>
    </row>
    <row r="12" spans="2:6" ht="46.5" customHeight="1" x14ac:dyDescent="0.15">
      <c r="B12" s="223"/>
      <c r="C12" s="224"/>
      <c r="D12" s="224"/>
      <c r="E12" s="224"/>
      <c r="F12" s="224"/>
    </row>
    <row r="13" spans="2:6" ht="47.25" customHeight="1" x14ac:dyDescent="0.15">
      <c r="B13" s="223"/>
      <c r="C13" s="224"/>
      <c r="D13" s="224"/>
      <c r="E13" s="224"/>
      <c r="F13" s="224"/>
    </row>
    <row r="14" spans="2:6" ht="22.5" customHeight="1" thickBot="1" x14ac:dyDescent="0.2">
      <c r="B14" s="225"/>
      <c r="C14" s="226"/>
      <c r="D14" s="226"/>
      <c r="E14" s="226"/>
      <c r="F14" s="226"/>
    </row>
    <row r="15" spans="2:6" ht="16.5" customHeight="1" thickBot="1" x14ac:dyDescent="0.2">
      <c r="B15" s="234" t="s">
        <v>12</v>
      </c>
      <c r="C15" s="235"/>
      <c r="D15" s="235"/>
      <c r="E15" s="235"/>
      <c r="F15" s="236"/>
    </row>
    <row r="16" spans="2:6" ht="127.5" customHeight="1" x14ac:dyDescent="0.15">
      <c r="B16" s="227" t="s">
        <v>13</v>
      </c>
      <c r="C16" s="228"/>
      <c r="D16" s="228"/>
      <c r="E16" s="228"/>
      <c r="F16" s="229"/>
    </row>
    <row r="17" spans="2:6" ht="19.5" customHeight="1" x14ac:dyDescent="0.15">
      <c r="B17" s="34"/>
      <c r="C17" s="35" t="s">
        <v>14</v>
      </c>
      <c r="D17" s="232" t="s">
        <v>15</v>
      </c>
      <c r="E17" s="232" t="s">
        <v>16</v>
      </c>
      <c r="F17" s="230" t="s">
        <v>17</v>
      </c>
    </row>
    <row r="18" spans="2:6" ht="21" customHeight="1" x14ac:dyDescent="0.15">
      <c r="B18" s="34"/>
      <c r="C18" s="35" t="s">
        <v>18</v>
      </c>
      <c r="D18" s="233"/>
      <c r="E18" s="233"/>
      <c r="F18" s="231"/>
    </row>
    <row r="19" spans="2:6" ht="18.75" customHeight="1" x14ac:dyDescent="0.2">
      <c r="B19" s="36" t="s">
        <v>19</v>
      </c>
      <c r="D19" s="37" t="s">
        <v>20</v>
      </c>
      <c r="E19" s="38" t="s">
        <v>21</v>
      </c>
      <c r="F19" s="39" t="s">
        <v>22</v>
      </c>
    </row>
    <row r="20" spans="2:6" ht="18.75" customHeight="1" x14ac:dyDescent="0.2">
      <c r="B20" s="40" t="s">
        <v>23</v>
      </c>
      <c r="C20" s="41"/>
      <c r="D20" s="42" t="s">
        <v>20</v>
      </c>
      <c r="E20" s="43" t="s">
        <v>21</v>
      </c>
      <c r="F20" s="44" t="s">
        <v>24</v>
      </c>
    </row>
    <row r="21" spans="2:6" ht="18.75" customHeight="1" x14ac:dyDescent="0.2">
      <c r="B21" s="40" t="s">
        <v>25</v>
      </c>
      <c r="C21" s="41"/>
      <c r="D21" s="42" t="s">
        <v>20</v>
      </c>
      <c r="E21" s="43" t="s">
        <v>21</v>
      </c>
      <c r="F21" s="44" t="s">
        <v>22</v>
      </c>
    </row>
    <row r="22" spans="2:6" ht="18.75" customHeight="1" x14ac:dyDescent="0.2">
      <c r="B22" s="40" t="s">
        <v>26</v>
      </c>
      <c r="C22" s="41"/>
      <c r="D22" s="42" t="s">
        <v>20</v>
      </c>
      <c r="E22" s="43" t="s">
        <v>21</v>
      </c>
      <c r="F22" s="44" t="s">
        <v>22</v>
      </c>
    </row>
    <row r="23" spans="2:6" ht="18.75" customHeight="1" x14ac:dyDescent="0.2">
      <c r="B23" s="40" t="s">
        <v>27</v>
      </c>
      <c r="C23" s="41"/>
      <c r="D23" s="42" t="s">
        <v>20</v>
      </c>
      <c r="E23" s="43" t="s">
        <v>21</v>
      </c>
      <c r="F23" s="44" t="s">
        <v>22</v>
      </c>
    </row>
    <row r="24" spans="2:6" ht="18.75" customHeight="1" x14ac:dyDescent="0.2">
      <c r="B24" s="40" t="s">
        <v>28</v>
      </c>
      <c r="C24" s="41"/>
      <c r="D24" s="42" t="s">
        <v>20</v>
      </c>
      <c r="E24" s="43" t="s">
        <v>21</v>
      </c>
      <c r="F24" s="44" t="s">
        <v>22</v>
      </c>
    </row>
    <row r="25" spans="2:6" ht="18.75" customHeight="1" x14ac:dyDescent="0.2">
      <c r="B25" s="45" t="s">
        <v>29</v>
      </c>
      <c r="C25" s="46"/>
      <c r="D25" s="42" t="s">
        <v>20</v>
      </c>
      <c r="E25" s="47" t="s">
        <v>21</v>
      </c>
      <c r="F25" s="48" t="s">
        <v>22</v>
      </c>
    </row>
    <row r="26" spans="2:6" ht="24" customHeight="1" x14ac:dyDescent="0.15">
      <c r="B26" s="34"/>
      <c r="C26" s="35" t="s">
        <v>30</v>
      </c>
      <c r="D26" s="49"/>
      <c r="E26" s="49"/>
      <c r="F26" s="50"/>
    </row>
    <row r="27" spans="2:6" ht="19.5" customHeight="1" x14ac:dyDescent="0.2">
      <c r="B27" s="40" t="s">
        <v>31</v>
      </c>
      <c r="C27" s="41"/>
      <c r="D27" s="42" t="s">
        <v>20</v>
      </c>
      <c r="E27" s="43" t="s">
        <v>32</v>
      </c>
      <c r="F27" s="44" t="s">
        <v>22</v>
      </c>
    </row>
    <row r="28" spans="2:6" ht="19.5" customHeight="1" x14ac:dyDescent="0.2">
      <c r="B28" s="40" t="s">
        <v>33</v>
      </c>
      <c r="C28" s="41"/>
      <c r="D28" s="42" t="s">
        <v>20</v>
      </c>
      <c r="E28" s="43" t="s">
        <v>21</v>
      </c>
      <c r="F28" s="44" t="s">
        <v>22</v>
      </c>
    </row>
    <row r="29" spans="2:6" ht="19.5" customHeight="1" x14ac:dyDescent="0.2">
      <c r="B29" s="102" t="s">
        <v>34</v>
      </c>
      <c r="C29" s="103"/>
      <c r="D29" s="93" t="s">
        <v>20</v>
      </c>
      <c r="E29" s="94" t="s">
        <v>32</v>
      </c>
      <c r="F29" s="95" t="s">
        <v>22</v>
      </c>
    </row>
    <row r="30" spans="2:6" ht="23.25" customHeight="1" x14ac:dyDescent="0.15">
      <c r="B30" s="34"/>
      <c r="C30" s="35" t="s">
        <v>35</v>
      </c>
      <c r="D30" s="52"/>
      <c r="E30" s="52"/>
      <c r="F30" s="53"/>
    </row>
    <row r="31" spans="2:6" ht="19.5" customHeight="1" x14ac:dyDescent="0.2">
      <c r="B31" s="237" t="s">
        <v>36</v>
      </c>
      <c r="C31" s="238"/>
      <c r="D31" s="37" t="s">
        <v>20</v>
      </c>
      <c r="E31" s="38" t="s">
        <v>21</v>
      </c>
      <c r="F31" s="39" t="s">
        <v>22</v>
      </c>
    </row>
    <row r="32" spans="2:6" ht="19.5" customHeight="1" x14ac:dyDescent="0.2">
      <c r="B32" s="237" t="s">
        <v>37</v>
      </c>
      <c r="C32" s="238"/>
      <c r="D32" s="90" t="s">
        <v>38</v>
      </c>
      <c r="E32" s="91" t="s">
        <v>21</v>
      </c>
      <c r="F32" s="92" t="s">
        <v>22</v>
      </c>
    </row>
    <row r="33" spans="2:6" ht="19.5" customHeight="1" x14ac:dyDescent="0.2">
      <c r="B33" s="237" t="s">
        <v>39</v>
      </c>
      <c r="C33" s="238"/>
      <c r="D33" s="90" t="s">
        <v>38</v>
      </c>
      <c r="E33" s="91" t="s">
        <v>32</v>
      </c>
      <c r="F33" s="92" t="s">
        <v>22</v>
      </c>
    </row>
    <row r="34" spans="2:6" ht="19.5" customHeight="1" x14ac:dyDescent="0.2">
      <c r="B34" s="96" t="s">
        <v>40</v>
      </c>
      <c r="C34" s="51"/>
      <c r="D34" s="42" t="s">
        <v>20</v>
      </c>
      <c r="E34" s="43" t="s">
        <v>32</v>
      </c>
      <c r="F34" s="44" t="s">
        <v>22</v>
      </c>
    </row>
    <row r="35" spans="2:6" ht="23.25" customHeight="1" x14ac:dyDescent="0.15">
      <c r="B35" s="34"/>
      <c r="C35" s="35" t="s">
        <v>41</v>
      </c>
      <c r="D35" s="54"/>
      <c r="E35" s="54"/>
      <c r="F35" s="55"/>
    </row>
    <row r="36" spans="2:6" ht="19.5" customHeight="1" x14ac:dyDescent="0.2">
      <c r="B36" s="36" t="s">
        <v>42</v>
      </c>
      <c r="C36" s="143"/>
      <c r="D36" s="42" t="s">
        <v>20</v>
      </c>
      <c r="E36" s="43" t="s">
        <v>32</v>
      </c>
      <c r="F36" s="56" t="s">
        <v>24</v>
      </c>
    </row>
    <row r="37" spans="2:6" ht="19.5" customHeight="1" x14ac:dyDescent="0.2">
      <c r="B37" s="36" t="s">
        <v>43</v>
      </c>
      <c r="C37" s="143"/>
      <c r="D37" s="42" t="s">
        <v>20</v>
      </c>
      <c r="E37" s="43" t="s">
        <v>32</v>
      </c>
      <c r="F37" s="56" t="s">
        <v>44</v>
      </c>
    </row>
    <row r="38" spans="2:6" ht="19.5" customHeight="1" x14ac:dyDescent="0.2">
      <c r="B38" s="36" t="s">
        <v>45</v>
      </c>
      <c r="C38" s="143"/>
      <c r="D38" s="42" t="s">
        <v>38</v>
      </c>
      <c r="E38" s="43" t="s">
        <v>32</v>
      </c>
      <c r="F38" s="56" t="s">
        <v>24</v>
      </c>
    </row>
    <row r="39" spans="2:6" ht="19.5" customHeight="1" x14ac:dyDescent="0.2">
      <c r="B39" s="36" t="s">
        <v>46</v>
      </c>
      <c r="C39" s="143"/>
      <c r="D39" s="42" t="s">
        <v>38</v>
      </c>
      <c r="E39" s="43" t="s">
        <v>32</v>
      </c>
      <c r="F39" s="56" t="s">
        <v>24</v>
      </c>
    </row>
    <row r="40" spans="2:6" ht="21" customHeight="1" x14ac:dyDescent="0.2">
      <c r="B40" s="36" t="s">
        <v>47</v>
      </c>
      <c r="C40" s="143"/>
      <c r="D40" s="42" t="s">
        <v>38</v>
      </c>
      <c r="E40" s="43" t="s">
        <v>32</v>
      </c>
      <c r="F40" s="56" t="s">
        <v>24</v>
      </c>
    </row>
    <row r="41" spans="2:6" ht="19.5" customHeight="1" x14ac:dyDescent="0.2">
      <c r="B41" s="36" t="s">
        <v>48</v>
      </c>
      <c r="C41" s="143"/>
      <c r="D41" s="42" t="s">
        <v>38</v>
      </c>
      <c r="E41" s="43" t="s">
        <v>32</v>
      </c>
      <c r="F41" s="56" t="s">
        <v>24</v>
      </c>
    </row>
    <row r="42" spans="2:6" ht="19.5" customHeight="1" x14ac:dyDescent="0.2">
      <c r="B42" s="36" t="s">
        <v>49</v>
      </c>
      <c r="C42" s="143"/>
      <c r="D42" s="42" t="s">
        <v>20</v>
      </c>
      <c r="E42" s="43" t="s">
        <v>32</v>
      </c>
      <c r="F42" s="56" t="s">
        <v>22</v>
      </c>
    </row>
    <row r="43" spans="2:6" ht="19.5" customHeight="1" x14ac:dyDescent="0.2">
      <c r="B43" s="36" t="s">
        <v>50</v>
      </c>
      <c r="C43" s="143"/>
      <c r="D43" s="42" t="s">
        <v>38</v>
      </c>
      <c r="E43" s="43" t="s">
        <v>32</v>
      </c>
      <c r="F43" s="56" t="s">
        <v>22</v>
      </c>
    </row>
    <row r="44" spans="2:6" ht="19.5" customHeight="1" x14ac:dyDescent="0.2">
      <c r="B44" s="36" t="s">
        <v>51</v>
      </c>
      <c r="C44" s="36"/>
      <c r="D44" s="42" t="s">
        <v>20</v>
      </c>
      <c r="E44" s="43" t="s">
        <v>32</v>
      </c>
      <c r="F44" s="56" t="s">
        <v>22</v>
      </c>
    </row>
    <row r="45" spans="2:6" ht="19.5" customHeight="1" x14ac:dyDescent="0.2">
      <c r="B45" s="36" t="s">
        <v>52</v>
      </c>
      <c r="C45" s="145"/>
      <c r="D45" s="42" t="s">
        <v>20</v>
      </c>
      <c r="E45" s="43" t="s">
        <v>32</v>
      </c>
      <c r="F45" s="56" t="s">
        <v>53</v>
      </c>
    </row>
    <row r="46" spans="2:6" ht="19.5" customHeight="1" x14ac:dyDescent="0.2">
      <c r="B46" s="36" t="s">
        <v>54</v>
      </c>
      <c r="C46" s="36"/>
      <c r="D46" s="42" t="s">
        <v>20</v>
      </c>
      <c r="E46" s="43" t="s">
        <v>32</v>
      </c>
      <c r="F46" s="56" t="s">
        <v>55</v>
      </c>
    </row>
    <row r="47" spans="2:6" ht="19.5" customHeight="1" x14ac:dyDescent="0.2">
      <c r="B47" s="36" t="s">
        <v>179</v>
      </c>
      <c r="C47" s="36"/>
      <c r="D47" s="144" t="s">
        <v>20</v>
      </c>
      <c r="E47" s="58" t="s">
        <v>32</v>
      </c>
      <c r="F47" s="56" t="s">
        <v>22</v>
      </c>
    </row>
    <row r="48" spans="2:6" ht="19.5" customHeight="1" x14ac:dyDescent="0.2">
      <c r="B48" s="36" t="s">
        <v>180</v>
      </c>
      <c r="C48" s="36"/>
      <c r="D48" s="144" t="s">
        <v>20</v>
      </c>
      <c r="E48" s="58" t="s">
        <v>32</v>
      </c>
      <c r="F48" s="56" t="s">
        <v>22</v>
      </c>
    </row>
    <row r="49" spans="2:6" ht="19.5" customHeight="1" x14ac:dyDescent="0.2">
      <c r="B49" s="36" t="s">
        <v>181</v>
      </c>
      <c r="C49" s="36"/>
      <c r="D49" s="144" t="s">
        <v>20</v>
      </c>
      <c r="E49" s="58" t="s">
        <v>32</v>
      </c>
      <c r="F49" s="56" t="s">
        <v>22</v>
      </c>
    </row>
    <row r="50" spans="2:6" ht="19.5" customHeight="1" x14ac:dyDescent="0.2">
      <c r="B50" s="36" t="s">
        <v>182</v>
      </c>
      <c r="C50" s="36"/>
      <c r="D50" s="144" t="s">
        <v>20</v>
      </c>
      <c r="E50" s="58" t="s">
        <v>21</v>
      </c>
      <c r="F50" s="56" t="s">
        <v>22</v>
      </c>
    </row>
    <row r="51" spans="2:6" x14ac:dyDescent="0.15">
      <c r="B51" s="6" t="s">
        <v>123</v>
      </c>
    </row>
    <row r="52" spans="2:6" x14ac:dyDescent="0.15">
      <c r="B52" s="6" t="s">
        <v>139</v>
      </c>
    </row>
    <row r="53" spans="2:6" x14ac:dyDescent="0.15">
      <c r="B53" s="6" t="s">
        <v>137</v>
      </c>
    </row>
    <row r="54" spans="2:6" x14ac:dyDescent="0.15">
      <c r="B54" s="6" t="s">
        <v>138</v>
      </c>
    </row>
    <row r="55" spans="2:6" ht="14" hidden="1" x14ac:dyDescent="0.15">
      <c r="B55" s="5" t="s">
        <v>20</v>
      </c>
    </row>
    <row r="56" spans="2:6" hidden="1" x14ac:dyDescent="0.15">
      <c r="B56" s="6" t="s">
        <v>56</v>
      </c>
    </row>
    <row r="57" spans="2:6" hidden="1" x14ac:dyDescent="0.15">
      <c r="B57" s="6" t="s">
        <v>38</v>
      </c>
    </row>
    <row r="58" spans="2:6" hidden="1" x14ac:dyDescent="0.15"/>
    <row r="59" spans="2:6" hidden="1" x14ac:dyDescent="0.15">
      <c r="B59" t="s">
        <v>21</v>
      </c>
    </row>
    <row r="60" spans="2:6" hidden="1" x14ac:dyDescent="0.15">
      <c r="B60" t="s">
        <v>32</v>
      </c>
    </row>
    <row r="61" spans="2:6" x14ac:dyDescent="0.15">
      <c r="B61" s="6" t="s">
        <v>145</v>
      </c>
    </row>
    <row r="62" spans="2:6" x14ac:dyDescent="0.15">
      <c r="B62" s="6" t="s">
        <v>146</v>
      </c>
    </row>
  </sheetData>
  <mergeCells count="13">
    <mergeCell ref="F17:F18"/>
    <mergeCell ref="E17:E18"/>
    <mergeCell ref="D17:D18"/>
    <mergeCell ref="B15:F15"/>
    <mergeCell ref="B33:C33"/>
    <mergeCell ref="B31:C31"/>
    <mergeCell ref="B32:C32"/>
    <mergeCell ref="B6:F6"/>
    <mergeCell ref="B7:F14"/>
    <mergeCell ref="B16:F16"/>
    <mergeCell ref="C2:E4"/>
    <mergeCell ref="F2:F4"/>
    <mergeCell ref="B2:B4"/>
  </mergeCells>
  <phoneticPr fontId="1" type="noConversion"/>
  <dataValidations count="2">
    <dataValidation type="list" allowBlank="1" showInputMessage="1" showErrorMessage="1" sqref="D19:D25 D27:D29 D31:D34 D36:D50" xr:uid="{00000000-0002-0000-0100-000000000000}">
      <formula1>$B$55:$B$57</formula1>
    </dataValidation>
    <dataValidation type="list" allowBlank="1" showInputMessage="1" showErrorMessage="1" sqref="E19:E25 E27:E29 E31:E34 E36:E50" xr:uid="{00000000-0002-0000-0100-000001000000}">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54"/>
  <sheetViews>
    <sheetView showGridLines="0" topLeftCell="A9" zoomScale="90" zoomScaleNormal="90" zoomScalePageLayoutView="70" workbookViewId="0">
      <selection activeCell="J14" sqref="J14"/>
    </sheetView>
  </sheetViews>
  <sheetFormatPr baseColWidth="10" defaultColWidth="11.5" defaultRowHeight="13" x14ac:dyDescent="0.15"/>
  <cols>
    <col min="1" max="1" width="6.1640625" bestFit="1" customWidth="1"/>
    <col min="2" max="2" width="28.1640625" customWidth="1"/>
    <col min="3" max="3" width="20.1640625" customWidth="1"/>
    <col min="4" max="4" width="10.6640625" customWidth="1"/>
    <col min="5" max="5" width="12.5" customWidth="1"/>
    <col min="6" max="6" width="14.83203125" customWidth="1"/>
    <col min="7" max="7" width="13.83203125" customWidth="1"/>
    <col min="8" max="8" width="39.83203125" style="8" customWidth="1"/>
    <col min="9" max="9" width="14.6640625" customWidth="1"/>
    <col min="10" max="10" width="11.83203125" customWidth="1"/>
    <col min="11" max="11" width="14" customWidth="1"/>
    <col min="12" max="12" width="15.33203125" style="3" customWidth="1"/>
    <col min="13" max="13" width="4.83203125" customWidth="1"/>
  </cols>
  <sheetData>
    <row r="1" spans="1:17" x14ac:dyDescent="0.15">
      <c r="H1"/>
      <c r="L1"/>
    </row>
    <row r="2" spans="1:17" ht="48.75" customHeight="1" x14ac:dyDescent="0.15">
      <c r="B2" s="193"/>
      <c r="C2" s="203" t="s">
        <v>9</v>
      </c>
      <c r="D2" s="204"/>
      <c r="E2" s="204"/>
      <c r="F2" s="204"/>
      <c r="G2" s="204"/>
      <c r="H2" s="204"/>
      <c r="I2" s="204"/>
      <c r="J2" s="205"/>
      <c r="K2" s="174" t="s">
        <v>1</v>
      </c>
      <c r="L2" s="250"/>
    </row>
    <row r="3" spans="1:17" ht="42" customHeight="1" x14ac:dyDescent="0.15">
      <c r="B3" s="193"/>
      <c r="C3" s="206"/>
      <c r="D3" s="207"/>
      <c r="E3" s="207"/>
      <c r="F3" s="207"/>
      <c r="G3" s="207"/>
      <c r="H3" s="207"/>
      <c r="I3" s="207"/>
      <c r="J3" s="208"/>
      <c r="K3" s="251"/>
      <c r="L3" s="252"/>
    </row>
    <row r="4" spans="1:17" ht="36.75" customHeight="1" x14ac:dyDescent="0.15">
      <c r="B4" s="193"/>
      <c r="C4" s="209"/>
      <c r="D4" s="210"/>
      <c r="E4" s="210"/>
      <c r="F4" s="210"/>
      <c r="G4" s="210"/>
      <c r="H4" s="210"/>
      <c r="I4" s="210"/>
      <c r="J4" s="211"/>
      <c r="K4" s="253"/>
      <c r="L4" s="254"/>
    </row>
    <row r="5" spans="1:17" ht="24.75" customHeight="1" thickBot="1" x14ac:dyDescent="0.25">
      <c r="C5" s="9"/>
      <c r="D5" s="10"/>
      <c r="E5" s="10"/>
      <c r="F5" s="10"/>
      <c r="G5" s="10"/>
      <c r="H5"/>
      <c r="L5"/>
    </row>
    <row r="6" spans="1:17" ht="103.5" customHeight="1" thickBot="1" x14ac:dyDescent="0.2">
      <c r="B6" s="247" t="s">
        <v>174</v>
      </c>
      <c r="C6" s="248"/>
      <c r="D6" s="248"/>
      <c r="E6" s="248"/>
      <c r="F6" s="248"/>
      <c r="G6" s="248"/>
      <c r="H6" s="248"/>
      <c r="I6" s="248"/>
      <c r="J6" s="248"/>
      <c r="K6" s="248"/>
      <c r="L6" s="249"/>
      <c r="M6" s="1"/>
      <c r="N6" s="1"/>
      <c r="O6" s="1"/>
      <c r="P6" s="1"/>
      <c r="Q6" s="1"/>
    </row>
    <row r="7" spans="1:17" ht="7.5" customHeight="1" thickBot="1" x14ac:dyDescent="0.25">
      <c r="B7" s="60"/>
      <c r="C7" s="61"/>
      <c r="D7" s="61"/>
      <c r="E7" s="61"/>
      <c r="F7" s="61"/>
      <c r="G7" s="61"/>
      <c r="H7" s="61"/>
      <c r="I7" s="61"/>
      <c r="J7" s="61"/>
      <c r="K7" s="61"/>
      <c r="L7" s="62"/>
    </row>
    <row r="8" spans="1:17" ht="33.75" customHeight="1" thickBot="1" x14ac:dyDescent="0.2">
      <c r="B8" s="244" t="s">
        <v>57</v>
      </c>
      <c r="C8" s="245"/>
      <c r="D8" s="245"/>
      <c r="E8" s="245"/>
      <c r="F8" s="245"/>
      <c r="G8" s="246"/>
      <c r="H8" s="241" t="s">
        <v>58</v>
      </c>
      <c r="I8" s="242"/>
      <c r="J8" s="242"/>
      <c r="K8" s="242"/>
      <c r="L8" s="243"/>
    </row>
    <row r="9" spans="1:17" ht="40.5" customHeight="1" thickBot="1" x14ac:dyDescent="0.2">
      <c r="B9" s="63" t="s">
        <v>59</v>
      </c>
      <c r="C9" s="239" t="s">
        <v>60</v>
      </c>
      <c r="D9" s="239"/>
      <c r="E9" s="239"/>
      <c r="F9" s="239"/>
      <c r="G9" s="239"/>
      <c r="H9" s="64" t="s">
        <v>61</v>
      </c>
      <c r="I9" s="64" t="s">
        <v>62</v>
      </c>
      <c r="J9" s="64" t="s">
        <v>63</v>
      </c>
      <c r="K9" s="64" t="s">
        <v>64</v>
      </c>
      <c r="L9" s="65" t="s">
        <v>65</v>
      </c>
    </row>
    <row r="10" spans="1:17" ht="109.25" customHeight="1" x14ac:dyDescent="0.15">
      <c r="A10">
        <v>1</v>
      </c>
      <c r="B10" s="68" t="s">
        <v>30</v>
      </c>
      <c r="C10" s="240" t="s">
        <v>31</v>
      </c>
      <c r="D10" s="240"/>
      <c r="E10" s="240"/>
      <c r="F10" s="240"/>
      <c r="G10" s="240"/>
      <c r="H10" s="131" t="s">
        <v>151</v>
      </c>
      <c r="I10" s="66">
        <v>1</v>
      </c>
      <c r="J10" s="67">
        <v>2</v>
      </c>
      <c r="K10" s="67">
        <f t="shared" ref="K10:K16" si="0">+I10+J10</f>
        <v>3</v>
      </c>
      <c r="L10" s="70" t="str">
        <f t="shared" ref="L10:L21" si="1">IF(K10&lt;=4,"BAJO",IF(K10=5,"MEDIO",IF(K10=6,"ALTO",IF(K10=7,"ALTO","EXTREMO"))))</f>
        <v>BAJO</v>
      </c>
    </row>
    <row r="11" spans="1:17" ht="88.75" customHeight="1" x14ac:dyDescent="0.15">
      <c r="A11" t="e">
        <f>+#REF!+1</f>
        <v>#REF!</v>
      </c>
      <c r="B11" s="68" t="s">
        <v>30</v>
      </c>
      <c r="C11" s="259" t="s">
        <v>40</v>
      </c>
      <c r="D11" s="260"/>
      <c r="E11" s="260"/>
      <c r="F11" s="260"/>
      <c r="G11" s="261"/>
      <c r="H11" s="69" t="s">
        <v>152</v>
      </c>
      <c r="I11" s="66">
        <v>3</v>
      </c>
      <c r="J11" s="67">
        <v>2</v>
      </c>
      <c r="K11" s="67">
        <f t="shared" si="0"/>
        <v>5</v>
      </c>
      <c r="L11" s="70" t="str">
        <f t="shared" si="1"/>
        <v>MEDIO</v>
      </c>
    </row>
    <row r="12" spans="1:17" ht="102.5" customHeight="1" x14ac:dyDescent="0.15">
      <c r="A12" t="e">
        <f>+A11+1</f>
        <v>#REF!</v>
      </c>
      <c r="B12" s="68" t="s">
        <v>41</v>
      </c>
      <c r="C12" s="240" t="s">
        <v>42</v>
      </c>
      <c r="D12" s="240"/>
      <c r="E12" s="240"/>
      <c r="F12" s="240"/>
      <c r="G12" s="240"/>
      <c r="H12" s="69" t="s">
        <v>153</v>
      </c>
      <c r="I12" s="66">
        <v>3</v>
      </c>
      <c r="J12" s="67">
        <v>2</v>
      </c>
      <c r="K12" s="67">
        <f t="shared" si="0"/>
        <v>5</v>
      </c>
      <c r="L12" s="70" t="str">
        <f t="shared" si="1"/>
        <v>MEDIO</v>
      </c>
    </row>
    <row r="13" spans="1:17" ht="53.25" customHeight="1" x14ac:dyDescent="0.15">
      <c r="A13" t="e">
        <f t="shared" ref="A13:A15" si="2">+A12+1</f>
        <v>#REF!</v>
      </c>
      <c r="B13" s="68" t="s">
        <v>41</v>
      </c>
      <c r="C13" s="240" t="s">
        <v>43</v>
      </c>
      <c r="D13" s="240"/>
      <c r="E13" s="240"/>
      <c r="F13" s="240"/>
      <c r="G13" s="240"/>
      <c r="H13" s="69" t="s">
        <v>154</v>
      </c>
      <c r="I13" s="66">
        <v>2</v>
      </c>
      <c r="J13" s="67">
        <v>2</v>
      </c>
      <c r="K13" s="67">
        <f t="shared" si="0"/>
        <v>4</v>
      </c>
      <c r="L13" s="70" t="str">
        <f t="shared" si="1"/>
        <v>BAJO</v>
      </c>
    </row>
    <row r="14" spans="1:17" ht="117.5" customHeight="1" x14ac:dyDescent="0.15">
      <c r="A14" t="e">
        <f t="shared" si="2"/>
        <v>#REF!</v>
      </c>
      <c r="B14" s="97" t="s">
        <v>41</v>
      </c>
      <c r="C14" s="240" t="s">
        <v>46</v>
      </c>
      <c r="D14" s="240"/>
      <c r="E14" s="240"/>
      <c r="F14" s="240"/>
      <c r="G14" s="240"/>
      <c r="H14" s="98" t="s">
        <v>155</v>
      </c>
      <c r="I14" s="99">
        <v>3</v>
      </c>
      <c r="J14" s="100">
        <v>2</v>
      </c>
      <c r="K14" s="67">
        <f>+I14+J14</f>
        <v>5</v>
      </c>
      <c r="L14" s="70" t="str">
        <f t="shared" si="1"/>
        <v>MEDIO</v>
      </c>
    </row>
    <row r="15" spans="1:17" ht="108.5" customHeight="1" x14ac:dyDescent="0.2">
      <c r="A15" t="e">
        <f t="shared" si="2"/>
        <v>#REF!</v>
      </c>
      <c r="B15" s="97" t="s">
        <v>41</v>
      </c>
      <c r="C15" s="240" t="s">
        <v>48</v>
      </c>
      <c r="D15" s="240"/>
      <c r="E15" s="240"/>
      <c r="F15" s="240"/>
      <c r="G15" s="240"/>
      <c r="H15" s="101" t="s">
        <v>156</v>
      </c>
      <c r="I15" s="99">
        <v>2</v>
      </c>
      <c r="J15" s="100">
        <v>2</v>
      </c>
      <c r="K15" s="67">
        <f t="shared" si="0"/>
        <v>4</v>
      </c>
      <c r="L15" s="70" t="str">
        <f t="shared" si="1"/>
        <v>BAJO</v>
      </c>
    </row>
    <row r="16" spans="1:17" ht="87.5" customHeight="1" x14ac:dyDescent="0.15">
      <c r="A16" t="e">
        <f>+A15+1</f>
        <v>#REF!</v>
      </c>
      <c r="B16" s="97" t="s">
        <v>41</v>
      </c>
      <c r="C16" s="240" t="s">
        <v>51</v>
      </c>
      <c r="D16" s="240"/>
      <c r="E16" s="240"/>
      <c r="F16" s="240"/>
      <c r="G16" s="240"/>
      <c r="H16" s="98" t="s">
        <v>157</v>
      </c>
      <c r="I16" s="99">
        <v>3</v>
      </c>
      <c r="J16" s="100">
        <v>2</v>
      </c>
      <c r="K16" s="67">
        <f t="shared" si="0"/>
        <v>5</v>
      </c>
      <c r="L16" s="70" t="str">
        <f t="shared" si="1"/>
        <v>MEDIO</v>
      </c>
    </row>
    <row r="17" spans="1:14" ht="106.25" customHeight="1" x14ac:dyDescent="0.15">
      <c r="A17" t="e">
        <f>+#REF!+1</f>
        <v>#REF!</v>
      </c>
      <c r="B17" s="97" t="s">
        <v>41</v>
      </c>
      <c r="C17" s="240" t="s">
        <v>54</v>
      </c>
      <c r="D17" s="240"/>
      <c r="E17" s="240"/>
      <c r="F17" s="240"/>
      <c r="G17" s="240"/>
      <c r="H17" s="98" t="s">
        <v>158</v>
      </c>
      <c r="I17" s="99">
        <v>3</v>
      </c>
      <c r="J17" s="100">
        <v>2</v>
      </c>
      <c r="K17" s="67">
        <f>+I17+J17</f>
        <v>5</v>
      </c>
      <c r="L17" s="70" t="str">
        <f t="shared" si="1"/>
        <v>MEDIO</v>
      </c>
    </row>
    <row r="18" spans="1:14" ht="87" customHeight="1" x14ac:dyDescent="0.15">
      <c r="B18" s="97" t="s">
        <v>41</v>
      </c>
      <c r="C18" s="262" t="s">
        <v>179</v>
      </c>
      <c r="D18" s="263"/>
      <c r="E18" s="263"/>
      <c r="F18" s="263"/>
      <c r="G18" s="264"/>
      <c r="H18" s="98" t="s">
        <v>183</v>
      </c>
      <c r="I18" s="99">
        <v>2</v>
      </c>
      <c r="J18" s="100">
        <v>3</v>
      </c>
      <c r="K18" s="67">
        <f>+I18+J18</f>
        <v>5</v>
      </c>
      <c r="L18" s="70" t="str">
        <f t="shared" si="1"/>
        <v>MEDIO</v>
      </c>
    </row>
    <row r="19" spans="1:14" ht="87" customHeight="1" x14ac:dyDescent="0.15">
      <c r="B19" s="97" t="s">
        <v>41</v>
      </c>
      <c r="C19" s="262" t="s">
        <v>180</v>
      </c>
      <c r="D19" s="263"/>
      <c r="E19" s="263"/>
      <c r="F19" s="263"/>
      <c r="G19" s="264"/>
      <c r="H19" s="98" t="s">
        <v>184</v>
      </c>
      <c r="I19" s="99">
        <v>3</v>
      </c>
      <c r="J19" s="100">
        <v>3</v>
      </c>
      <c r="K19" s="67">
        <f>+I19+J19</f>
        <v>6</v>
      </c>
      <c r="L19" s="70" t="str">
        <f t="shared" si="1"/>
        <v>ALTO</v>
      </c>
    </row>
    <row r="20" spans="1:14" ht="93.5" customHeight="1" x14ac:dyDescent="0.15">
      <c r="B20" s="97" t="s">
        <v>41</v>
      </c>
      <c r="C20" s="262" t="s">
        <v>181</v>
      </c>
      <c r="D20" s="263"/>
      <c r="E20" s="263"/>
      <c r="F20" s="263"/>
      <c r="G20" s="264"/>
      <c r="H20" s="98" t="s">
        <v>185</v>
      </c>
      <c r="I20" s="99">
        <v>1</v>
      </c>
      <c r="J20" s="100">
        <v>2</v>
      </c>
      <c r="K20" s="67">
        <f>+I20+J20</f>
        <v>3</v>
      </c>
      <c r="L20" s="70" t="str">
        <f t="shared" si="1"/>
        <v>BAJO</v>
      </c>
    </row>
    <row r="21" spans="1:14" ht="87" customHeight="1" x14ac:dyDescent="0.15">
      <c r="B21" s="97" t="s">
        <v>41</v>
      </c>
      <c r="C21" s="262" t="s">
        <v>182</v>
      </c>
      <c r="D21" s="263"/>
      <c r="E21" s="263"/>
      <c r="F21" s="263"/>
      <c r="G21" s="264"/>
      <c r="H21" s="98" t="s">
        <v>186</v>
      </c>
      <c r="I21" s="99">
        <v>2</v>
      </c>
      <c r="J21" s="100">
        <v>3</v>
      </c>
      <c r="K21" s="67">
        <f>+I21+J21</f>
        <v>5</v>
      </c>
      <c r="L21" s="70" t="str">
        <f t="shared" si="1"/>
        <v>MEDIO</v>
      </c>
    </row>
    <row r="22" spans="1:14" ht="75.5" customHeight="1" thickBot="1" x14ac:dyDescent="0.2">
      <c r="A22" t="e">
        <f>+A17+1</f>
        <v>#REF!</v>
      </c>
      <c r="B22" s="97" t="s">
        <v>41</v>
      </c>
      <c r="C22" s="240" t="s">
        <v>45</v>
      </c>
      <c r="D22" s="240"/>
      <c r="E22" s="240"/>
      <c r="F22" s="240"/>
      <c r="G22" s="240"/>
      <c r="H22" s="98" t="s">
        <v>159</v>
      </c>
      <c r="I22" s="99">
        <v>3</v>
      </c>
      <c r="J22" s="100">
        <v>3</v>
      </c>
      <c r="K22" s="67">
        <f t="shared" ref="K22" si="3">+I22+J22</f>
        <v>6</v>
      </c>
      <c r="L22" s="70" t="str">
        <f t="shared" ref="L22" si="4">IF(K22&lt;=4,"BAJO",IF(K22=5,"MEDIO",IF(K22=6,"ALTO",IF(K22=7,"ALTO","EXTREMO"))))</f>
        <v>ALTO</v>
      </c>
    </row>
    <row r="23" spans="1:14" ht="12.75" customHeight="1" x14ac:dyDescent="0.2">
      <c r="B23" s="71"/>
      <c r="C23" s="72"/>
      <c r="D23" s="72"/>
      <c r="E23" s="72"/>
      <c r="F23" s="72"/>
      <c r="G23" s="72"/>
      <c r="H23" s="72"/>
      <c r="I23" s="72"/>
      <c r="J23" s="72"/>
      <c r="K23" s="72"/>
      <c r="L23" s="73"/>
    </row>
    <row r="24" spans="1:14" ht="14" x14ac:dyDescent="0.2">
      <c r="B24" s="57"/>
      <c r="C24" s="271"/>
      <c r="D24" s="271"/>
      <c r="E24" s="271"/>
      <c r="F24" s="58"/>
      <c r="G24" s="58"/>
      <c r="H24" s="265"/>
      <c r="I24" s="265"/>
      <c r="J24" s="58"/>
      <c r="K24" s="58"/>
      <c r="L24" s="59"/>
    </row>
    <row r="25" spans="1:14" ht="19.5" customHeight="1" x14ac:dyDescent="0.2">
      <c r="B25" s="255" t="s">
        <v>66</v>
      </c>
      <c r="C25" s="256" t="s">
        <v>67</v>
      </c>
      <c r="D25" s="256"/>
      <c r="E25" s="74" t="s">
        <v>68</v>
      </c>
      <c r="F25" s="58"/>
      <c r="G25" s="258" t="s">
        <v>63</v>
      </c>
      <c r="H25" s="75" t="s">
        <v>69</v>
      </c>
      <c r="I25" s="75" t="s">
        <v>68</v>
      </c>
      <c r="J25" s="58"/>
      <c r="K25" s="58"/>
      <c r="L25" s="59"/>
    </row>
    <row r="26" spans="1:14" ht="21" customHeight="1" x14ac:dyDescent="0.2">
      <c r="B26" s="255"/>
      <c r="C26" s="257" t="s">
        <v>70</v>
      </c>
      <c r="D26" s="257"/>
      <c r="E26" s="76">
        <v>1</v>
      </c>
      <c r="F26" s="58"/>
      <c r="G26" s="258"/>
      <c r="H26" s="76" t="s">
        <v>71</v>
      </c>
      <c r="I26" s="77">
        <v>1</v>
      </c>
      <c r="J26" s="58"/>
      <c r="K26" s="58"/>
      <c r="L26" s="59"/>
    </row>
    <row r="27" spans="1:14" ht="15.75" customHeight="1" x14ac:dyDescent="0.2">
      <c r="B27" s="255"/>
      <c r="C27" s="257" t="s">
        <v>72</v>
      </c>
      <c r="D27" s="257"/>
      <c r="E27" s="76">
        <v>2</v>
      </c>
      <c r="F27" s="58"/>
      <c r="G27" s="258"/>
      <c r="H27" s="76" t="s">
        <v>73</v>
      </c>
      <c r="I27" s="77">
        <v>2</v>
      </c>
      <c r="J27" s="58"/>
      <c r="K27" s="58"/>
      <c r="L27" s="59"/>
      <c r="N27" s="4"/>
    </row>
    <row r="28" spans="1:14" ht="24.75" customHeight="1" x14ac:dyDescent="0.2">
      <c r="B28" s="255"/>
      <c r="C28" s="257" t="s">
        <v>74</v>
      </c>
      <c r="D28" s="257"/>
      <c r="E28" s="76">
        <v>3</v>
      </c>
      <c r="F28" s="58"/>
      <c r="G28" s="258"/>
      <c r="H28" s="76" t="s">
        <v>75</v>
      </c>
      <c r="I28" s="77">
        <v>3</v>
      </c>
      <c r="J28" s="58"/>
      <c r="K28" s="58"/>
      <c r="L28" s="59"/>
    </row>
    <row r="29" spans="1:14" ht="18" customHeight="1" x14ac:dyDescent="0.2">
      <c r="B29" s="255"/>
      <c r="C29" s="257" t="s">
        <v>76</v>
      </c>
      <c r="D29" s="257"/>
      <c r="E29" s="76">
        <v>4</v>
      </c>
      <c r="F29" s="58"/>
      <c r="G29" s="258"/>
      <c r="H29" s="76" t="s">
        <v>77</v>
      </c>
      <c r="I29" s="77">
        <v>4</v>
      </c>
      <c r="J29" s="58"/>
      <c r="K29" s="58"/>
      <c r="L29" s="59"/>
    </row>
    <row r="30" spans="1:14" ht="29.25" customHeight="1" x14ac:dyDescent="0.2">
      <c r="B30" s="255"/>
      <c r="C30" s="257" t="s">
        <v>78</v>
      </c>
      <c r="D30" s="257"/>
      <c r="E30" s="76">
        <v>5</v>
      </c>
      <c r="F30" s="58"/>
      <c r="G30" s="258"/>
      <c r="H30" s="76" t="s">
        <v>79</v>
      </c>
      <c r="I30" s="77">
        <v>5</v>
      </c>
      <c r="J30" s="58"/>
      <c r="K30" s="58"/>
      <c r="L30" s="59"/>
    </row>
    <row r="31" spans="1:14" ht="16.5" customHeight="1" x14ac:dyDescent="0.2">
      <c r="B31" s="78"/>
      <c r="C31" s="79"/>
      <c r="D31" s="79"/>
      <c r="E31" s="79"/>
      <c r="F31" s="58"/>
      <c r="G31" s="79"/>
      <c r="H31" s="79"/>
      <c r="I31" s="79"/>
      <c r="J31" s="79"/>
      <c r="K31" s="79"/>
      <c r="L31" s="59"/>
    </row>
    <row r="32" spans="1:14" ht="16.5" customHeight="1" x14ac:dyDescent="0.2">
      <c r="B32" s="78"/>
      <c r="C32" s="265" t="s">
        <v>80</v>
      </c>
      <c r="D32" s="265"/>
      <c r="E32" s="265"/>
      <c r="F32" s="265"/>
      <c r="G32" s="265"/>
      <c r="H32" s="272"/>
      <c r="I32" s="272"/>
      <c r="J32" s="272"/>
      <c r="K32" s="272"/>
      <c r="L32" s="59"/>
    </row>
    <row r="33" spans="2:12" ht="69.75" customHeight="1" x14ac:dyDescent="0.15">
      <c r="B33" s="78"/>
      <c r="C33" s="257" t="s">
        <v>81</v>
      </c>
      <c r="D33" s="257"/>
      <c r="E33" s="257"/>
      <c r="F33" s="76" t="s">
        <v>82</v>
      </c>
      <c r="G33" s="76" t="s">
        <v>83</v>
      </c>
      <c r="H33" s="76" t="s">
        <v>84</v>
      </c>
      <c r="I33" s="257" t="s">
        <v>85</v>
      </c>
      <c r="J33" s="257"/>
      <c r="K33" s="257" t="s">
        <v>86</v>
      </c>
      <c r="L33" s="276"/>
    </row>
    <row r="34" spans="2:12" ht="69.75" customHeight="1" x14ac:dyDescent="0.15">
      <c r="B34" s="78"/>
      <c r="C34" s="257" t="s">
        <v>87</v>
      </c>
      <c r="D34" s="257"/>
      <c r="E34" s="257"/>
      <c r="F34" s="76" t="s">
        <v>88</v>
      </c>
      <c r="G34" s="76" t="s">
        <v>89</v>
      </c>
      <c r="H34" s="76" t="s">
        <v>90</v>
      </c>
      <c r="I34" s="257" t="s">
        <v>91</v>
      </c>
      <c r="J34" s="257"/>
      <c r="K34" s="257" t="s">
        <v>92</v>
      </c>
      <c r="L34" s="276"/>
    </row>
    <row r="35" spans="2:12" ht="14" x14ac:dyDescent="0.2">
      <c r="B35" s="57"/>
      <c r="C35" s="256" t="s">
        <v>93</v>
      </c>
      <c r="D35" s="256"/>
      <c r="E35" s="256" t="s">
        <v>68</v>
      </c>
      <c r="F35" s="80" t="s">
        <v>71</v>
      </c>
      <c r="G35" s="80" t="s">
        <v>73</v>
      </c>
      <c r="H35" s="81" t="s">
        <v>75</v>
      </c>
      <c r="I35" s="269" t="s">
        <v>77</v>
      </c>
      <c r="J35" s="269"/>
      <c r="K35" s="256" t="s">
        <v>79</v>
      </c>
      <c r="L35" s="273"/>
    </row>
    <row r="36" spans="2:12" ht="14" x14ac:dyDescent="0.2">
      <c r="B36" s="57"/>
      <c r="C36" s="256"/>
      <c r="D36" s="256"/>
      <c r="E36" s="256"/>
      <c r="F36" s="82">
        <v>1</v>
      </c>
      <c r="G36" s="82">
        <v>2</v>
      </c>
      <c r="H36" s="82">
        <v>3</v>
      </c>
      <c r="I36" s="274">
        <v>4</v>
      </c>
      <c r="J36" s="274"/>
      <c r="K36" s="274">
        <v>5</v>
      </c>
      <c r="L36" s="275"/>
    </row>
    <row r="37" spans="2:12" ht="19.5" customHeight="1" x14ac:dyDescent="0.2">
      <c r="B37" s="57"/>
      <c r="C37" s="257" t="s">
        <v>70</v>
      </c>
      <c r="D37" s="257"/>
      <c r="E37" s="83">
        <v>1</v>
      </c>
      <c r="F37" s="84">
        <v>2</v>
      </c>
      <c r="G37" s="84">
        <v>3</v>
      </c>
      <c r="H37" s="84">
        <v>4</v>
      </c>
      <c r="I37" s="270">
        <v>5</v>
      </c>
      <c r="J37" s="270"/>
      <c r="K37" s="268">
        <v>6</v>
      </c>
      <c r="L37" s="277"/>
    </row>
    <row r="38" spans="2:12" ht="21.75" customHeight="1" x14ac:dyDescent="0.2">
      <c r="B38" s="57"/>
      <c r="C38" s="257" t="s">
        <v>72</v>
      </c>
      <c r="D38" s="257"/>
      <c r="E38" s="83">
        <v>2</v>
      </c>
      <c r="F38" s="84">
        <v>3</v>
      </c>
      <c r="G38" s="84">
        <v>4</v>
      </c>
      <c r="H38" s="85">
        <v>5</v>
      </c>
      <c r="I38" s="268">
        <v>6</v>
      </c>
      <c r="J38" s="268"/>
      <c r="K38" s="278">
        <v>7</v>
      </c>
      <c r="L38" s="279"/>
    </row>
    <row r="39" spans="2:12" ht="26.25" customHeight="1" x14ac:dyDescent="0.2">
      <c r="B39" s="57"/>
      <c r="C39" s="257" t="s">
        <v>74</v>
      </c>
      <c r="D39" s="257"/>
      <c r="E39" s="83">
        <v>3</v>
      </c>
      <c r="F39" s="84">
        <v>4</v>
      </c>
      <c r="G39" s="85">
        <v>5</v>
      </c>
      <c r="H39" s="86">
        <v>6</v>
      </c>
      <c r="I39" s="268">
        <v>7</v>
      </c>
      <c r="J39" s="268"/>
      <c r="K39" s="266">
        <v>8</v>
      </c>
      <c r="L39" s="267"/>
    </row>
    <row r="40" spans="2:12" ht="21" customHeight="1" x14ac:dyDescent="0.2">
      <c r="B40" s="57"/>
      <c r="C40" s="257" t="s">
        <v>76</v>
      </c>
      <c r="D40" s="257"/>
      <c r="E40" s="83">
        <v>4</v>
      </c>
      <c r="F40" s="85">
        <v>5</v>
      </c>
      <c r="G40" s="86">
        <v>6</v>
      </c>
      <c r="H40" s="86">
        <v>7</v>
      </c>
      <c r="I40" s="266">
        <v>8</v>
      </c>
      <c r="J40" s="266"/>
      <c r="K40" s="266">
        <v>9</v>
      </c>
      <c r="L40" s="267"/>
    </row>
    <row r="41" spans="2:12" ht="27" customHeight="1" x14ac:dyDescent="0.2">
      <c r="B41" s="57"/>
      <c r="C41" s="257" t="s">
        <v>78</v>
      </c>
      <c r="D41" s="257"/>
      <c r="E41" s="83">
        <v>5</v>
      </c>
      <c r="F41" s="86">
        <v>6</v>
      </c>
      <c r="G41" s="86">
        <v>7</v>
      </c>
      <c r="H41" s="87">
        <v>8</v>
      </c>
      <c r="I41" s="266">
        <v>9</v>
      </c>
      <c r="J41" s="266"/>
      <c r="K41" s="266">
        <v>10</v>
      </c>
      <c r="L41" s="267"/>
    </row>
    <row r="42" spans="2:12" ht="14" x14ac:dyDescent="0.2">
      <c r="B42" s="57"/>
      <c r="C42" s="58"/>
      <c r="D42" s="58"/>
      <c r="E42" s="58"/>
      <c r="F42" s="58"/>
      <c r="G42" s="58"/>
      <c r="H42" s="58"/>
      <c r="I42" s="58"/>
      <c r="J42" s="58"/>
      <c r="K42" s="58"/>
      <c r="L42" s="59"/>
    </row>
    <row r="43" spans="2:12" ht="19.5" customHeight="1" x14ac:dyDescent="0.2">
      <c r="B43" s="57"/>
      <c r="C43" s="58"/>
      <c r="D43" s="58"/>
      <c r="E43" s="58"/>
      <c r="F43" s="58"/>
      <c r="G43" s="265" t="s">
        <v>94</v>
      </c>
      <c r="H43" s="265"/>
      <c r="I43" s="58"/>
      <c r="J43" s="58"/>
      <c r="K43" s="58"/>
      <c r="L43" s="59"/>
    </row>
    <row r="44" spans="2:12" ht="18" customHeight="1" x14ac:dyDescent="0.2">
      <c r="B44" s="57"/>
      <c r="C44" s="58"/>
      <c r="D44" s="58"/>
      <c r="E44" s="58"/>
      <c r="F44" s="58"/>
      <c r="G44" s="80" t="s">
        <v>80</v>
      </c>
      <c r="H44" s="88" t="s">
        <v>93</v>
      </c>
      <c r="I44" s="58"/>
      <c r="J44" s="58"/>
      <c r="K44" s="58"/>
      <c r="L44" s="59"/>
    </row>
    <row r="45" spans="2:12" ht="18" customHeight="1" x14ac:dyDescent="0.2">
      <c r="B45" s="57"/>
      <c r="C45" s="58"/>
      <c r="D45" s="58"/>
      <c r="E45" s="58"/>
      <c r="F45" s="58"/>
      <c r="G45" s="87" t="s">
        <v>95</v>
      </c>
      <c r="H45" s="89" t="s">
        <v>96</v>
      </c>
      <c r="I45" s="58"/>
      <c r="J45" s="58"/>
      <c r="K45" s="58"/>
      <c r="L45" s="59"/>
    </row>
    <row r="46" spans="2:12" ht="18" customHeight="1" x14ac:dyDescent="0.2">
      <c r="B46" s="57"/>
      <c r="C46" s="58"/>
      <c r="D46" s="58"/>
      <c r="E46" s="58"/>
      <c r="F46" s="58"/>
      <c r="G46" s="86" t="s">
        <v>97</v>
      </c>
      <c r="H46" s="89" t="s">
        <v>98</v>
      </c>
      <c r="I46" s="58"/>
      <c r="J46" s="58"/>
      <c r="K46" s="58"/>
      <c r="L46" s="59"/>
    </row>
    <row r="47" spans="2:12" ht="18" customHeight="1" x14ac:dyDescent="0.2">
      <c r="B47" s="57"/>
      <c r="C47" s="58"/>
      <c r="D47" s="58"/>
      <c r="E47" s="58"/>
      <c r="F47" s="58"/>
      <c r="G47" s="85">
        <v>5</v>
      </c>
      <c r="H47" s="89" t="s">
        <v>99</v>
      </c>
      <c r="I47" s="58"/>
      <c r="J47" s="58"/>
      <c r="K47" s="58"/>
      <c r="L47" s="59"/>
    </row>
    <row r="48" spans="2:12" ht="18" customHeight="1" x14ac:dyDescent="0.2">
      <c r="B48" s="57"/>
      <c r="C48" s="58"/>
      <c r="D48" s="58"/>
      <c r="E48" s="58"/>
      <c r="F48" s="58"/>
      <c r="G48" s="84" t="s">
        <v>100</v>
      </c>
      <c r="H48" s="89" t="s">
        <v>101</v>
      </c>
      <c r="I48" s="58"/>
      <c r="J48" s="58"/>
      <c r="K48" s="58"/>
      <c r="L48" s="59"/>
    </row>
    <row r="49" spans="2:12" ht="15" thickBot="1" x14ac:dyDescent="0.25">
      <c r="B49" s="60"/>
      <c r="C49" s="61"/>
      <c r="D49" s="61"/>
      <c r="E49" s="61"/>
      <c r="F49" s="61"/>
      <c r="G49" s="61"/>
      <c r="H49" s="61"/>
      <c r="I49" s="61"/>
      <c r="J49" s="61"/>
      <c r="K49" s="61"/>
      <c r="L49" s="62"/>
    </row>
    <row r="53" spans="2:12" x14ac:dyDescent="0.15">
      <c r="B53" s="6" t="s">
        <v>58</v>
      </c>
    </row>
    <row r="54" spans="2:12" x14ac:dyDescent="0.15">
      <c r="B54" s="6" t="s">
        <v>102</v>
      </c>
    </row>
  </sheetData>
  <mergeCells count="59">
    <mergeCell ref="K37:L37"/>
    <mergeCell ref="K38:L38"/>
    <mergeCell ref="I35:J35"/>
    <mergeCell ref="I33:J33"/>
    <mergeCell ref="I34:J34"/>
    <mergeCell ref="C39:D39"/>
    <mergeCell ref="C35:D36"/>
    <mergeCell ref="C34:E34"/>
    <mergeCell ref="C37:D37"/>
    <mergeCell ref="I37:J37"/>
    <mergeCell ref="C33:E33"/>
    <mergeCell ref="I38:J38"/>
    <mergeCell ref="E35:E36"/>
    <mergeCell ref="I36:J36"/>
    <mergeCell ref="K39:L39"/>
    <mergeCell ref="K40:L40"/>
    <mergeCell ref="K41:L41"/>
    <mergeCell ref="I40:J40"/>
    <mergeCell ref="I39:J39"/>
    <mergeCell ref="I41:J41"/>
    <mergeCell ref="C21:G21"/>
    <mergeCell ref="C18:G18"/>
    <mergeCell ref="C19:G19"/>
    <mergeCell ref="C20:G20"/>
    <mergeCell ref="G43:H43"/>
    <mergeCell ref="C38:D38"/>
    <mergeCell ref="C41:D41"/>
    <mergeCell ref="C40:D40"/>
    <mergeCell ref="H24:I24"/>
    <mergeCell ref="C30:D30"/>
    <mergeCell ref="C24:E24"/>
    <mergeCell ref="C32:K32"/>
    <mergeCell ref="K35:L35"/>
    <mergeCell ref="K36:L36"/>
    <mergeCell ref="K34:L34"/>
    <mergeCell ref="K33:L33"/>
    <mergeCell ref="B6:L6"/>
    <mergeCell ref="B2:B4"/>
    <mergeCell ref="C2:J4"/>
    <mergeCell ref="K2:L4"/>
    <mergeCell ref="B25:B30"/>
    <mergeCell ref="C25:D25"/>
    <mergeCell ref="C26:D26"/>
    <mergeCell ref="C27:D27"/>
    <mergeCell ref="C28:D28"/>
    <mergeCell ref="C29:D29"/>
    <mergeCell ref="G25:G30"/>
    <mergeCell ref="C10:G10"/>
    <mergeCell ref="C12:G12"/>
    <mergeCell ref="C13:G13"/>
    <mergeCell ref="C22:G22"/>
    <mergeCell ref="C11:G11"/>
    <mergeCell ref="C9:G9"/>
    <mergeCell ref="C17:G17"/>
    <mergeCell ref="C15:G15"/>
    <mergeCell ref="C16:G16"/>
    <mergeCell ref="H8:L8"/>
    <mergeCell ref="B8:G8"/>
    <mergeCell ref="C14:G14"/>
  </mergeCells>
  <phoneticPr fontId="1" type="noConversion"/>
  <conditionalFormatting sqref="J10:K22">
    <cfRule type="expression" dxfId="17" priority="1" stopIfTrue="1">
      <formula>"""bajo"""</formula>
    </cfRule>
  </conditionalFormatting>
  <conditionalFormatting sqref="L10:L22">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8">
    <dataValidation type="list" allowBlank="1" showInputMessage="1" showErrorMessage="1" sqref="H8" xr:uid="{00000000-0002-0000-0200-000000000000}">
      <formula1>$B$53:$B$54</formula1>
    </dataValidation>
    <dataValidation type="list" allowBlank="1" showInputMessage="1" showErrorMessage="1" sqref="C10:G10" xr:uid="{00000000-0002-0000-0200-000007000000}">
      <formula1>INDIRECT($B$10)</formula1>
    </dataValidation>
    <dataValidation type="list" allowBlank="1" showInputMessage="1" showErrorMessage="1" sqref="C11:G11" xr:uid="{00000000-0002-0000-0200-00000D000000}">
      <formula1>INDIRECT($B$11)</formula1>
    </dataValidation>
    <dataValidation type="list" allowBlank="1" showInputMessage="1" showErrorMessage="1" sqref="C12:G12" xr:uid="{00000000-0002-0000-0200-00000E000000}">
      <formula1>INDIRECT($B$12)</formula1>
    </dataValidation>
    <dataValidation type="list" allowBlank="1" showInputMessage="1" showErrorMessage="1" sqref="C22:G22 C13:G17" xr:uid="{00000000-0002-0000-0200-00000F000000}">
      <formula1>INDIRECT($B$13)</formula1>
    </dataValidation>
    <dataValidation type="list" allowBlank="1" showInputMessage="1" showErrorMessage="1" sqref="I10:I22" xr:uid="{00000000-0002-0000-0200-000010000000}">
      <formula1>$E$26:$E$30</formula1>
    </dataValidation>
    <dataValidation type="list" allowBlank="1" showInputMessage="1" showErrorMessage="1" sqref="J10:J22" xr:uid="{00000000-0002-0000-0200-000011000000}">
      <formula1>$I$26:$I$30</formula1>
    </dataValidation>
    <dataValidation type="list" allowBlank="1" showInputMessage="1" showErrorMessage="1" sqref="B10:B22" xr:uid="{00000000-0002-0000-0200-000012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6A0A58C-A4C5-4CF8-9EC2-B4E463906FAE}">
          <x14:formula1>
            <xm:f>'IDENTIFICACION Y ANALISIS'!$B$36:$B$50</xm:f>
          </x14:formula1>
          <xm:sqref>C18:G21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8"/>
  <sheetViews>
    <sheetView showGridLines="0" topLeftCell="A14" zoomScale="80" zoomScaleNormal="80" zoomScalePageLayoutView="70" workbookViewId="0">
      <pane xSplit="1" topLeftCell="B1" activePane="topRight" state="frozen"/>
      <selection activeCell="A15" sqref="A15"/>
      <selection pane="topRight" activeCell="J21" sqref="J21"/>
    </sheetView>
  </sheetViews>
  <sheetFormatPr baseColWidth="10" defaultColWidth="11.5" defaultRowHeight="14" x14ac:dyDescent="0.15"/>
  <cols>
    <col min="1" max="1" width="2.83203125" customWidth="1"/>
    <col min="2" max="2" width="41.6640625" customWidth="1"/>
    <col min="3" max="3" width="15.83203125" style="115" customWidth="1"/>
    <col min="4" max="4" width="13.1640625" style="115" customWidth="1"/>
    <col min="5" max="5" width="13.83203125" style="115" customWidth="1"/>
    <col min="6" max="6" width="14.5" style="115" customWidth="1"/>
    <col min="7" max="7" width="17.5" style="115" customWidth="1"/>
    <col min="8" max="8" width="41.83203125" style="115" customWidth="1"/>
    <col min="9" max="9" width="15.83203125" style="115" customWidth="1"/>
    <col min="10" max="10" width="9.5" style="115" customWidth="1"/>
    <col min="11" max="13" width="14" style="115" customWidth="1"/>
    <col min="14" max="14" width="26" style="115" customWidth="1"/>
    <col min="15" max="16" width="14" style="115" customWidth="1"/>
    <col min="17" max="17" width="28.83203125" style="115" customWidth="1"/>
    <col min="18" max="18" width="18.5" style="123" customWidth="1"/>
  </cols>
  <sheetData>
    <row r="2" spans="2:26" ht="48.75" customHeight="1" x14ac:dyDescent="0.15">
      <c r="B2" s="193"/>
      <c r="C2" s="203" t="s">
        <v>9</v>
      </c>
      <c r="D2" s="204"/>
      <c r="E2" s="204"/>
      <c r="F2" s="204"/>
      <c r="G2" s="204"/>
      <c r="H2" s="204"/>
      <c r="I2" s="204"/>
      <c r="J2" s="204"/>
      <c r="K2" s="204"/>
      <c r="L2" s="204"/>
      <c r="M2" s="204"/>
      <c r="N2" s="204"/>
      <c r="O2" s="204"/>
      <c r="P2" s="205"/>
      <c r="Q2" s="281" t="s">
        <v>1</v>
      </c>
      <c r="R2" s="282"/>
    </row>
    <row r="3" spans="2:26" ht="30" customHeight="1" x14ac:dyDescent="0.15">
      <c r="B3" s="193"/>
      <c r="C3" s="206"/>
      <c r="D3" s="207"/>
      <c r="E3" s="207"/>
      <c r="F3" s="207"/>
      <c r="G3" s="207"/>
      <c r="H3" s="207"/>
      <c r="I3" s="207"/>
      <c r="J3" s="207"/>
      <c r="K3" s="207"/>
      <c r="L3" s="207"/>
      <c r="M3" s="207"/>
      <c r="N3" s="207"/>
      <c r="O3" s="207"/>
      <c r="P3" s="208"/>
      <c r="Q3" s="283"/>
      <c r="R3" s="284"/>
    </row>
    <row r="4" spans="2:26" ht="39.75" customHeight="1" x14ac:dyDescent="0.15">
      <c r="B4" s="193"/>
      <c r="C4" s="209"/>
      <c r="D4" s="210"/>
      <c r="E4" s="210"/>
      <c r="F4" s="210"/>
      <c r="G4" s="210"/>
      <c r="H4" s="210"/>
      <c r="I4" s="210"/>
      <c r="J4" s="210"/>
      <c r="K4" s="210"/>
      <c r="L4" s="210"/>
      <c r="M4" s="210"/>
      <c r="N4" s="210"/>
      <c r="O4" s="210"/>
      <c r="P4" s="211"/>
      <c r="Q4" s="285"/>
      <c r="R4" s="286"/>
    </row>
    <row r="5" spans="2:26" ht="15" thickBot="1" x14ac:dyDescent="0.2"/>
    <row r="6" spans="2:26" ht="78.75" customHeight="1" thickBot="1" x14ac:dyDescent="0.2">
      <c r="B6" s="292" t="str">
        <f>+EVALUACION!B6</f>
        <v>Objeto Contractual: 
“PRESTAR SERVICIOS PARA EL FORTALECIMIENTO DE ORGANIZACIONES SOCIALES E INSTANCIAS DE PARTICIPACIÓN CIUDADANA, ORGANIZACIONES COMUNALES Y CAPACITACIÓN PARA LA PARTICIPACIÓN INCIDENTE EN LA LOCALIDAD DE LOS MÁRTIRES EN EL MARCO DEL PROYECTO 2716”.</v>
      </c>
      <c r="C6" s="293"/>
      <c r="D6" s="293"/>
      <c r="E6" s="293"/>
      <c r="F6" s="293"/>
      <c r="G6" s="293"/>
      <c r="H6" s="293"/>
      <c r="I6" s="293"/>
      <c r="J6" s="293"/>
      <c r="K6" s="293"/>
      <c r="L6" s="293"/>
      <c r="M6" s="293"/>
      <c r="N6" s="293"/>
      <c r="O6" s="293"/>
      <c r="P6" s="293"/>
      <c r="Q6" s="293"/>
      <c r="R6" s="294"/>
      <c r="S6" s="1"/>
      <c r="T6" s="1"/>
      <c r="U6" s="1"/>
      <c r="V6" s="1"/>
      <c r="W6" s="1"/>
      <c r="X6" s="1"/>
      <c r="Y6" s="1"/>
      <c r="Z6" s="1"/>
    </row>
    <row r="7" spans="2:26" ht="24.75" customHeight="1" x14ac:dyDescent="0.15">
      <c r="B7" s="295" t="s">
        <v>12</v>
      </c>
      <c r="C7" s="296"/>
      <c r="D7" s="296"/>
      <c r="E7" s="296"/>
      <c r="F7" s="296"/>
      <c r="G7" s="296"/>
      <c r="H7" s="296"/>
      <c r="I7" s="296"/>
      <c r="J7" s="296"/>
      <c r="K7" s="296"/>
      <c r="L7" s="296"/>
      <c r="M7" s="296"/>
      <c r="N7" s="296"/>
      <c r="O7" s="296"/>
      <c r="P7" s="296"/>
      <c r="Q7" s="296"/>
      <c r="R7" s="297"/>
    </row>
    <row r="8" spans="2:26" ht="16" x14ac:dyDescent="0.2">
      <c r="B8" s="289" t="s">
        <v>103</v>
      </c>
      <c r="C8" s="290"/>
      <c r="D8" s="290"/>
      <c r="E8" s="290"/>
      <c r="F8" s="290"/>
      <c r="G8" s="290"/>
      <c r="H8" s="290"/>
      <c r="I8" s="290"/>
      <c r="J8" s="290"/>
      <c r="K8" s="290"/>
      <c r="L8" s="290"/>
      <c r="M8" s="290"/>
      <c r="N8" s="290"/>
      <c r="O8" s="290"/>
      <c r="P8" s="290"/>
      <c r="Q8" s="290"/>
      <c r="R8" s="290"/>
    </row>
    <row r="9" spans="2:26" ht="34.5" customHeight="1" x14ac:dyDescent="0.15">
      <c r="B9" s="287" t="s">
        <v>104</v>
      </c>
      <c r="C9" s="288"/>
      <c r="D9" s="288"/>
      <c r="E9" s="288"/>
      <c r="F9" s="288"/>
      <c r="G9" s="288"/>
      <c r="H9" s="288"/>
      <c r="I9" s="288"/>
      <c r="J9" s="288"/>
      <c r="K9" s="288"/>
      <c r="L9" s="288"/>
      <c r="M9" s="288"/>
      <c r="N9" s="288"/>
      <c r="O9" s="288"/>
      <c r="P9" s="288"/>
      <c r="Q9" s="288"/>
      <c r="R9" s="288"/>
    </row>
    <row r="10" spans="2:26" ht="16" x14ac:dyDescent="0.2">
      <c r="B10" s="289" t="s">
        <v>105</v>
      </c>
      <c r="C10" s="290"/>
      <c r="D10" s="290"/>
      <c r="E10" s="290"/>
      <c r="F10" s="290"/>
      <c r="G10" s="290"/>
      <c r="H10" s="290"/>
      <c r="I10" s="290"/>
      <c r="J10" s="290"/>
      <c r="K10" s="290"/>
      <c r="L10" s="290"/>
      <c r="M10" s="290"/>
      <c r="N10" s="290"/>
      <c r="O10" s="290"/>
      <c r="P10" s="290"/>
      <c r="Q10" s="290"/>
      <c r="R10" s="290"/>
    </row>
    <row r="11" spans="2:26" x14ac:dyDescent="0.2">
      <c r="B11" s="57"/>
      <c r="R11" s="124"/>
    </row>
    <row r="12" spans="2:26" x14ac:dyDescent="0.15">
      <c r="B12" s="7"/>
      <c r="R12" s="124"/>
    </row>
    <row r="13" spans="2:26" x14ac:dyDescent="0.15">
      <c r="B13" s="7"/>
      <c r="R13" s="124"/>
    </row>
    <row r="14" spans="2:26" ht="7.5" customHeight="1" thickBot="1" x14ac:dyDescent="0.2">
      <c r="B14" s="2"/>
      <c r="R14" s="124"/>
    </row>
    <row r="15" spans="2:26" ht="93.75" customHeight="1" thickBot="1" x14ac:dyDescent="0.2">
      <c r="B15" s="106" t="s">
        <v>59</v>
      </c>
      <c r="C15" s="280" t="s">
        <v>60</v>
      </c>
      <c r="D15" s="280"/>
      <c r="E15" s="280"/>
      <c r="F15" s="280"/>
      <c r="G15" s="280" t="s">
        <v>106</v>
      </c>
      <c r="H15" s="280"/>
      <c r="I15" s="107" t="s">
        <v>62</v>
      </c>
      <c r="J15" s="107" t="s">
        <v>63</v>
      </c>
      <c r="K15" s="107" t="s">
        <v>64</v>
      </c>
      <c r="L15" s="107" t="s">
        <v>65</v>
      </c>
      <c r="M15" s="107" t="s">
        <v>107</v>
      </c>
      <c r="N15" s="148" t="s">
        <v>108</v>
      </c>
      <c r="O15" s="148" t="s">
        <v>109</v>
      </c>
      <c r="P15" s="148" t="s">
        <v>110</v>
      </c>
      <c r="Q15" s="148" t="s">
        <v>111</v>
      </c>
      <c r="R15" s="125" t="s">
        <v>112</v>
      </c>
    </row>
    <row r="16" spans="2:26" s="22" customFormat="1" ht="103.75" customHeight="1" x14ac:dyDescent="0.15">
      <c r="B16" s="108" t="str">
        <f>+EVALUACION!B10</f>
        <v>SELECCIÓN</v>
      </c>
      <c r="C16" s="291" t="str">
        <f>+EVALUACION!C10</f>
        <v>Confabulacion de los proponentes (Colusión)</v>
      </c>
      <c r="D16" s="291"/>
      <c r="E16" s="291"/>
      <c r="F16" s="291"/>
      <c r="G16" s="291" t="s">
        <v>160</v>
      </c>
      <c r="H16" s="291"/>
      <c r="I16" s="105">
        <f>+EVALUACION!I10</f>
        <v>1</v>
      </c>
      <c r="J16" s="105">
        <v>1</v>
      </c>
      <c r="K16" s="105">
        <f>+I16+J16</f>
        <v>2</v>
      </c>
      <c r="L16" s="105" t="str">
        <f>IF(K16&lt;=4,"BAJO",IF(K16=5,"MEDIO",IF(K16=6,"ALTO",IF(K16=7,"ALTO","EXTREMO"))))</f>
        <v>BAJO</v>
      </c>
      <c r="M16" s="105" t="s">
        <v>166</v>
      </c>
      <c r="N16" s="105" t="s">
        <v>187</v>
      </c>
      <c r="O16" s="146" t="s">
        <v>133</v>
      </c>
      <c r="P16" s="146" t="s">
        <v>167</v>
      </c>
      <c r="Q16" s="105" t="s">
        <v>136</v>
      </c>
      <c r="R16" s="126" t="s">
        <v>141</v>
      </c>
    </row>
    <row r="17" spans="2:18" s="22" customFormat="1" ht="117.5" customHeight="1" x14ac:dyDescent="0.15">
      <c r="B17" s="108" t="str">
        <f>+EVALUACION!B11</f>
        <v>SELECCIÓN</v>
      </c>
      <c r="C17" s="291" t="str">
        <f>+EVALUACION!C11</f>
        <v>Presentación de reclamos de terceros sobre la selección del oferente que retrasen el perfeccionamiento del contrato.</v>
      </c>
      <c r="D17" s="291"/>
      <c r="E17" s="291"/>
      <c r="F17" s="291"/>
      <c r="G17" s="291" t="s">
        <v>161</v>
      </c>
      <c r="H17" s="291"/>
      <c r="I17" s="105">
        <f>+EVALUACION!I11</f>
        <v>3</v>
      </c>
      <c r="J17" s="105">
        <v>1</v>
      </c>
      <c r="K17" s="105">
        <f t="shared" ref="K17" si="0">+I17+J17</f>
        <v>4</v>
      </c>
      <c r="L17" s="105" t="str">
        <f t="shared" ref="L17:L28" si="1">IF(K17&lt;=4,"BAJO",IF(K17=5,"MEDIO",IF(K17=6,"ALTO",IF(K17=7,"ALTO","EXTREMO"))))</f>
        <v>BAJO</v>
      </c>
      <c r="M17" s="105" t="s">
        <v>113</v>
      </c>
      <c r="N17" s="105" t="s">
        <v>187</v>
      </c>
      <c r="O17" s="146" t="s">
        <v>132</v>
      </c>
      <c r="P17" s="146" t="s">
        <v>134</v>
      </c>
      <c r="Q17" s="105" t="s">
        <v>169</v>
      </c>
      <c r="R17" s="126" t="s">
        <v>140</v>
      </c>
    </row>
    <row r="18" spans="2:18" s="22" customFormat="1" ht="77.5" customHeight="1" x14ac:dyDescent="0.15">
      <c r="B18" s="108" t="str">
        <f>+EVALUACION!B12</f>
        <v>EJECUCIÓN</v>
      </c>
      <c r="C18" s="291" t="str">
        <f>+EVALUACION!C12</f>
        <v>Variación de los precios del mercado</v>
      </c>
      <c r="D18" s="291"/>
      <c r="E18" s="291"/>
      <c r="F18" s="291"/>
      <c r="G18" s="262" t="s">
        <v>162</v>
      </c>
      <c r="H18" s="264"/>
      <c r="I18" s="105">
        <v>1</v>
      </c>
      <c r="J18" s="105">
        <v>2</v>
      </c>
      <c r="K18" s="105">
        <f>+I18+J18</f>
        <v>3</v>
      </c>
      <c r="L18" s="105" t="str">
        <f>IF(K18&lt;=4,"BAJO",IF(K18=5,"MEDIO",IF(K18=6,"ALTO",IF(K18=7,"ALTO","EXTREMO"))))</f>
        <v>BAJO</v>
      </c>
      <c r="M18" s="105" t="s">
        <v>166</v>
      </c>
      <c r="N18" s="105" t="s">
        <v>188</v>
      </c>
      <c r="O18" s="146" t="s">
        <v>132</v>
      </c>
      <c r="P18" s="146" t="s">
        <v>168</v>
      </c>
      <c r="Q18" s="105" t="s">
        <v>135</v>
      </c>
      <c r="R18" s="126" t="s">
        <v>140</v>
      </c>
    </row>
    <row r="19" spans="2:18" s="22" customFormat="1" ht="134.5" customHeight="1" x14ac:dyDescent="0.15">
      <c r="B19" s="108" t="str">
        <f>+EVALUACION!B12</f>
        <v>EJECUCIÓN</v>
      </c>
      <c r="C19" s="291" t="str">
        <f>+EVALUACION!C13</f>
        <v>Factores políticos o macroeconómicos.</v>
      </c>
      <c r="D19" s="291"/>
      <c r="E19" s="291"/>
      <c r="F19" s="291"/>
      <c r="G19" s="291" t="s">
        <v>176</v>
      </c>
      <c r="H19" s="291"/>
      <c r="I19" s="105">
        <v>1</v>
      </c>
      <c r="J19" s="105">
        <f>+EVALUACION!J12</f>
        <v>2</v>
      </c>
      <c r="K19" s="105">
        <f>+I19+J19</f>
        <v>3</v>
      </c>
      <c r="L19" s="105" t="str">
        <f>IF(K19&lt;=4,"BAJO",IF(K19=5,"MEDIO",IF(K19=6,"ALTO",IF(K19=7,"ALTO","EXTREMO"))))</f>
        <v>BAJO</v>
      </c>
      <c r="M19" s="105" t="s">
        <v>114</v>
      </c>
      <c r="N19" s="105" t="s">
        <v>138</v>
      </c>
      <c r="O19" s="146" t="s">
        <v>134</v>
      </c>
      <c r="P19" s="146" t="s">
        <v>168</v>
      </c>
      <c r="Q19" s="105" t="s">
        <v>170</v>
      </c>
      <c r="R19" s="127" t="s">
        <v>191</v>
      </c>
    </row>
    <row r="20" spans="2:18" s="22" customFormat="1" ht="99" customHeight="1" x14ac:dyDescent="0.15">
      <c r="B20" s="108" t="str">
        <f>+EVALUACION!B13</f>
        <v>EJECUCIÓN</v>
      </c>
      <c r="C20" s="291" t="str">
        <f>+EVALUACION!C14</f>
        <v>Accidentes, contingencia, emergencias, perjuicios y/o siniestros presentados en las actividades de formación y en espacio publico</v>
      </c>
      <c r="D20" s="291"/>
      <c r="E20" s="291"/>
      <c r="F20" s="291"/>
      <c r="G20" s="291" t="s">
        <v>163</v>
      </c>
      <c r="H20" s="291"/>
      <c r="I20" s="105">
        <v>3</v>
      </c>
      <c r="J20" s="105">
        <v>2</v>
      </c>
      <c r="K20" s="105">
        <f t="shared" ref="K20:K28" si="2">+I20+J20</f>
        <v>5</v>
      </c>
      <c r="L20" s="105" t="str">
        <f t="shared" si="1"/>
        <v>MEDIO</v>
      </c>
      <c r="M20" s="105" t="s">
        <v>113</v>
      </c>
      <c r="N20" s="105" t="s">
        <v>143</v>
      </c>
      <c r="O20" s="146" t="s">
        <v>134</v>
      </c>
      <c r="P20" s="146" t="s">
        <v>168</v>
      </c>
      <c r="Q20" s="105" t="s">
        <v>115</v>
      </c>
      <c r="R20" s="127" t="s">
        <v>142</v>
      </c>
    </row>
    <row r="21" spans="2:18" s="22" customFormat="1" ht="110.5" customHeight="1" x14ac:dyDescent="0.15">
      <c r="B21" s="108" t="str">
        <f>+EVALUACION!B14</f>
        <v>EJECUCIÓN</v>
      </c>
      <c r="C21" s="291" t="str">
        <f>+EVALUACION!C15</f>
        <v>Intoxicaciones y/o enfermedades producidas por el consumo de alimentos contemplados  en el proyecto</v>
      </c>
      <c r="D21" s="291"/>
      <c r="E21" s="291"/>
      <c r="F21" s="291"/>
      <c r="G21" s="291" t="s">
        <v>177</v>
      </c>
      <c r="H21" s="291"/>
      <c r="I21" s="105">
        <v>1</v>
      </c>
      <c r="J21" s="105">
        <f>+EVALUACION!J14</f>
        <v>2</v>
      </c>
      <c r="K21" s="105">
        <f t="shared" si="2"/>
        <v>3</v>
      </c>
      <c r="L21" s="105" t="str">
        <f t="shared" si="1"/>
        <v>BAJO</v>
      </c>
      <c r="M21" s="105" t="s">
        <v>113</v>
      </c>
      <c r="N21" s="105" t="s">
        <v>138</v>
      </c>
      <c r="O21" s="146" t="s">
        <v>134</v>
      </c>
      <c r="P21" s="146" t="s">
        <v>168</v>
      </c>
      <c r="Q21" s="105" t="s">
        <v>171</v>
      </c>
      <c r="R21" s="127" t="s">
        <v>190</v>
      </c>
    </row>
    <row r="22" spans="2:18" s="22" customFormat="1" ht="92.5" customHeight="1" x14ac:dyDescent="0.15">
      <c r="B22" s="108" t="str">
        <f>+EVALUACION!B15</f>
        <v>EJECUCIÓN</v>
      </c>
      <c r="C22" s="291" t="str">
        <f>+EVALUACION!C16</f>
        <v>Paros huelgas, situaciones de orden público o situaciones externas como pandemias  que afecten el cumplimiento de obligaciones cuando se hace trabajo en campo</v>
      </c>
      <c r="D22" s="291"/>
      <c r="E22" s="291"/>
      <c r="F22" s="291"/>
      <c r="G22" s="262" t="s">
        <v>178</v>
      </c>
      <c r="H22" s="264"/>
      <c r="I22" s="105">
        <f>+EVALUACION!I15</f>
        <v>2</v>
      </c>
      <c r="J22" s="105">
        <f>+EVALUACION!J15</f>
        <v>2</v>
      </c>
      <c r="K22" s="105">
        <f t="shared" ref="K22" si="3">+I22+J22</f>
        <v>4</v>
      </c>
      <c r="L22" s="105" t="str">
        <f t="shared" ref="L22" si="4">IF(K22&lt;=4,"BAJO",IF(K22=5,"MEDIO",IF(K22=6,"ALTO",IF(K22=7,"ALTO","EXTREMO"))))</f>
        <v>BAJO</v>
      </c>
      <c r="M22" s="105" t="s">
        <v>114</v>
      </c>
      <c r="N22" s="105" t="s">
        <v>143</v>
      </c>
      <c r="O22" s="146" t="s">
        <v>134</v>
      </c>
      <c r="P22" s="146" t="s">
        <v>168</v>
      </c>
      <c r="Q22" s="105" t="s">
        <v>115</v>
      </c>
      <c r="R22" s="127" t="s">
        <v>142</v>
      </c>
    </row>
    <row r="23" spans="2:18" s="22" customFormat="1" ht="117.5" customHeight="1" x14ac:dyDescent="0.15">
      <c r="B23" s="108" t="str">
        <f>+EVALUACION!B16</f>
        <v>EJECUCIÓN</v>
      </c>
      <c r="C23" s="291" t="str">
        <f>+EVALUACION!C17</f>
        <v>Eventos naturales tales como lluvias, inundaciones y sequias entre otros</v>
      </c>
      <c r="D23" s="291"/>
      <c r="E23" s="291"/>
      <c r="F23" s="291"/>
      <c r="G23" s="291" t="s">
        <v>164</v>
      </c>
      <c r="H23" s="291"/>
      <c r="I23" s="105">
        <f>+EVALUACION!I16</f>
        <v>3</v>
      </c>
      <c r="J23" s="105">
        <f>+EVALUACION!J16</f>
        <v>2</v>
      </c>
      <c r="K23" s="105">
        <f t="shared" si="2"/>
        <v>5</v>
      </c>
      <c r="L23" s="105" t="str">
        <f t="shared" si="1"/>
        <v>MEDIO</v>
      </c>
      <c r="M23" s="105" t="s">
        <v>114</v>
      </c>
      <c r="N23" s="105" t="s">
        <v>143</v>
      </c>
      <c r="O23" s="146" t="s">
        <v>134</v>
      </c>
      <c r="P23" s="146" t="s">
        <v>168</v>
      </c>
      <c r="Q23" s="105" t="s">
        <v>172</v>
      </c>
      <c r="R23" s="127" t="s">
        <v>190</v>
      </c>
    </row>
    <row r="24" spans="2:18" s="22" customFormat="1" ht="61.75" customHeight="1" x14ac:dyDescent="0.15">
      <c r="B24" s="108" t="str">
        <f>+EVALUACION!B17</f>
        <v>EJECUCIÓN</v>
      </c>
      <c r="C24" s="291" t="str">
        <f>+EVALUACION!C18</f>
        <v xml:space="preserve">No ejecutar las actividades de acuerdo a las especificaciones técnicas en los documentos precontractuales y contracatuales </v>
      </c>
      <c r="D24" s="291"/>
      <c r="E24" s="291"/>
      <c r="F24" s="291"/>
      <c r="G24" s="291" t="s">
        <v>195</v>
      </c>
      <c r="H24" s="291"/>
      <c r="I24" s="105">
        <v>1</v>
      </c>
      <c r="J24" s="105">
        <v>2</v>
      </c>
      <c r="K24" s="105">
        <f t="shared" si="2"/>
        <v>3</v>
      </c>
      <c r="L24" s="105" t="str">
        <f t="shared" si="1"/>
        <v>BAJO</v>
      </c>
      <c r="M24" s="105" t="s">
        <v>113</v>
      </c>
      <c r="N24" s="105" t="s">
        <v>138</v>
      </c>
      <c r="O24" s="147" t="s">
        <v>134</v>
      </c>
      <c r="P24" s="147" t="s">
        <v>168</v>
      </c>
      <c r="Q24" s="117" t="s">
        <v>189</v>
      </c>
      <c r="R24" s="127" t="s">
        <v>190</v>
      </c>
    </row>
    <row r="25" spans="2:18" s="22" customFormat="1" ht="100.75" customHeight="1" x14ac:dyDescent="0.15">
      <c r="B25" s="108" t="str">
        <f>+EVALUACION!B18</f>
        <v>EJECUCIÓN</v>
      </c>
      <c r="C25" s="291" t="str">
        <f>+EVALUACION!C19</f>
        <v>No suministrar los elementos y materiales requeridos para la ejecicón de las actividades</v>
      </c>
      <c r="D25" s="291"/>
      <c r="E25" s="291"/>
      <c r="F25" s="291"/>
      <c r="G25" s="262" t="s">
        <v>194</v>
      </c>
      <c r="H25" s="264"/>
      <c r="I25" s="105">
        <f>+EVALUACION!I18</f>
        <v>2</v>
      </c>
      <c r="J25" s="105">
        <f>+EVALUACION!J18</f>
        <v>3</v>
      </c>
      <c r="K25" s="105">
        <f t="shared" si="2"/>
        <v>5</v>
      </c>
      <c r="L25" s="105" t="str">
        <f t="shared" si="1"/>
        <v>MEDIO</v>
      </c>
      <c r="M25" s="105" t="s">
        <v>113</v>
      </c>
      <c r="N25" s="105" t="s">
        <v>138</v>
      </c>
      <c r="O25" s="147" t="s">
        <v>134</v>
      </c>
      <c r="P25" s="147" t="s">
        <v>168</v>
      </c>
      <c r="Q25" s="117" t="s">
        <v>193</v>
      </c>
      <c r="R25" s="127" t="s">
        <v>190</v>
      </c>
    </row>
    <row r="26" spans="2:18" s="22" customFormat="1" ht="67.25" customHeight="1" x14ac:dyDescent="0.15">
      <c r="B26" s="108" t="str">
        <f>+EVALUACION!B19</f>
        <v>EJECUCIÓN</v>
      </c>
      <c r="C26" s="291" t="str">
        <f>+EVALUACION!C20</f>
        <v>Mal estado de los espacios y lugares donde se van a desarrollas las actividades</v>
      </c>
      <c r="D26" s="291"/>
      <c r="E26" s="291"/>
      <c r="F26" s="291"/>
      <c r="G26" s="262" t="s">
        <v>196</v>
      </c>
      <c r="H26" s="264"/>
      <c r="I26" s="105">
        <v>1</v>
      </c>
      <c r="J26" s="105">
        <v>1</v>
      </c>
      <c r="K26" s="105">
        <f t="shared" si="2"/>
        <v>2</v>
      </c>
      <c r="L26" s="105" t="str">
        <f t="shared" si="1"/>
        <v>BAJO</v>
      </c>
      <c r="M26" s="105" t="s">
        <v>113</v>
      </c>
      <c r="N26" s="105" t="s">
        <v>138</v>
      </c>
      <c r="O26" s="147" t="s">
        <v>134</v>
      </c>
      <c r="P26" s="147" t="s">
        <v>168</v>
      </c>
      <c r="Q26" s="117" t="s">
        <v>197</v>
      </c>
      <c r="R26" s="127" t="s">
        <v>190</v>
      </c>
    </row>
    <row r="27" spans="2:18" s="22" customFormat="1" ht="81" customHeight="1" x14ac:dyDescent="0.15">
      <c r="B27" s="108" t="str">
        <f>+EVALUACION!B20</f>
        <v>EJECUCIÓN</v>
      </c>
      <c r="C27" s="291" t="str">
        <f>+EVALUACION!C21</f>
        <v xml:space="preserve">No vincular la totalidad de participantes a cada una de las actividades establecidas  en el contrato </v>
      </c>
      <c r="D27" s="291"/>
      <c r="E27" s="291"/>
      <c r="F27" s="291"/>
      <c r="G27" s="262" t="s">
        <v>199</v>
      </c>
      <c r="H27" s="264"/>
      <c r="I27" s="105">
        <f>+EVALUACION!I20</f>
        <v>1</v>
      </c>
      <c r="J27" s="105">
        <f>+EVALUACION!J20</f>
        <v>2</v>
      </c>
      <c r="K27" s="105">
        <f t="shared" si="2"/>
        <v>3</v>
      </c>
      <c r="L27" s="105" t="str">
        <f t="shared" si="1"/>
        <v>BAJO</v>
      </c>
      <c r="M27" s="105" t="s">
        <v>113</v>
      </c>
      <c r="N27" s="117" t="s">
        <v>143</v>
      </c>
      <c r="O27" s="146" t="s">
        <v>134</v>
      </c>
      <c r="P27" s="146" t="s">
        <v>168</v>
      </c>
      <c r="Q27" s="117" t="s">
        <v>198</v>
      </c>
      <c r="R27" s="126" t="s">
        <v>192</v>
      </c>
    </row>
    <row r="28" spans="2:18" s="22" customFormat="1" ht="57.75" customHeight="1" x14ac:dyDescent="0.15">
      <c r="B28" s="108" t="str">
        <f>+EVALUACION!B17</f>
        <v>EJECUCIÓN</v>
      </c>
      <c r="C28" s="291" t="str">
        <f>+EVALUACION!C22</f>
        <v>Reclamaciones por falta de pago de los contratistas vinculados a las actividades del convenio</v>
      </c>
      <c r="D28" s="291"/>
      <c r="E28" s="291"/>
      <c r="F28" s="291"/>
      <c r="G28" s="291" t="s">
        <v>165</v>
      </c>
      <c r="H28" s="291"/>
      <c r="I28" s="105">
        <f>+EVALUACION!I17</f>
        <v>3</v>
      </c>
      <c r="J28" s="105">
        <f>+EVALUACION!J17</f>
        <v>2</v>
      </c>
      <c r="K28" s="105">
        <f t="shared" si="2"/>
        <v>5</v>
      </c>
      <c r="L28" s="105" t="str">
        <f t="shared" si="1"/>
        <v>MEDIO</v>
      </c>
      <c r="M28" s="105" t="s">
        <v>113</v>
      </c>
      <c r="N28" s="105" t="s">
        <v>143</v>
      </c>
      <c r="O28" s="146" t="s">
        <v>134</v>
      </c>
      <c r="P28" s="146" t="s">
        <v>168</v>
      </c>
      <c r="Q28" s="109" t="s">
        <v>173</v>
      </c>
      <c r="R28" s="126" t="s">
        <v>190</v>
      </c>
    </row>
    <row r="29" spans="2:18" ht="12.5" customHeight="1" x14ac:dyDescent="0.2">
      <c r="B29" s="110"/>
      <c r="C29" s="118"/>
      <c r="D29" s="118"/>
      <c r="E29" s="118"/>
      <c r="F29" s="118"/>
      <c r="G29" s="118"/>
      <c r="H29" s="118"/>
      <c r="I29" s="118"/>
      <c r="J29" s="118"/>
      <c r="K29" s="118"/>
      <c r="L29" s="118"/>
      <c r="M29" s="118"/>
      <c r="N29" s="118"/>
      <c r="O29" s="118"/>
      <c r="P29" s="118"/>
      <c r="Q29" s="111"/>
      <c r="R29" s="128"/>
    </row>
    <row r="30" spans="2:18" ht="15" x14ac:dyDescent="0.2">
      <c r="B30" s="110"/>
      <c r="C30" s="309" t="s">
        <v>94</v>
      </c>
      <c r="D30" s="309"/>
      <c r="E30" s="309"/>
      <c r="F30" s="309"/>
      <c r="G30" s="118"/>
      <c r="H30" s="310" t="s">
        <v>116</v>
      </c>
      <c r="I30" s="310"/>
      <c r="J30" s="310"/>
      <c r="K30" s="310"/>
      <c r="L30" s="116"/>
      <c r="M30" s="116"/>
      <c r="N30" s="116"/>
      <c r="O30" s="116"/>
      <c r="P30" s="116"/>
      <c r="Q30" s="111"/>
      <c r="R30" s="128"/>
    </row>
    <row r="31" spans="2:18" ht="19.5" customHeight="1" x14ac:dyDescent="0.15">
      <c r="B31" s="317" t="s">
        <v>66</v>
      </c>
      <c r="C31" s="311" t="s">
        <v>67</v>
      </c>
      <c r="D31" s="318"/>
      <c r="E31" s="312"/>
      <c r="F31" s="112" t="s">
        <v>68</v>
      </c>
      <c r="G31" s="118"/>
      <c r="H31" s="311" t="s">
        <v>69</v>
      </c>
      <c r="I31" s="312"/>
      <c r="J31" s="311" t="s">
        <v>68</v>
      </c>
      <c r="K31" s="312"/>
      <c r="L31" s="111"/>
      <c r="M31" s="111"/>
      <c r="N31" s="310" t="s">
        <v>94</v>
      </c>
      <c r="O31" s="310"/>
      <c r="P31" s="310"/>
      <c r="Q31" s="111"/>
      <c r="R31" s="128"/>
    </row>
    <row r="32" spans="2:18" ht="21" customHeight="1" x14ac:dyDescent="0.15">
      <c r="B32" s="317"/>
      <c r="C32" s="262" t="s">
        <v>70</v>
      </c>
      <c r="D32" s="263"/>
      <c r="E32" s="264"/>
      <c r="F32" s="105">
        <v>1</v>
      </c>
      <c r="G32" s="118"/>
      <c r="H32" s="262" t="s">
        <v>71</v>
      </c>
      <c r="I32" s="264"/>
      <c r="J32" s="262">
        <v>1</v>
      </c>
      <c r="K32" s="264"/>
      <c r="L32" s="111"/>
      <c r="M32" s="111"/>
      <c r="N32" s="298" t="s">
        <v>80</v>
      </c>
      <c r="O32" s="299"/>
      <c r="P32" s="113" t="s">
        <v>93</v>
      </c>
      <c r="Q32" s="111"/>
      <c r="R32" s="128"/>
    </row>
    <row r="33" spans="2:23" ht="15.75" customHeight="1" x14ac:dyDescent="0.15">
      <c r="B33" s="317"/>
      <c r="C33" s="262" t="s">
        <v>72</v>
      </c>
      <c r="D33" s="263"/>
      <c r="E33" s="264"/>
      <c r="F33" s="105">
        <v>2</v>
      </c>
      <c r="G33" s="118"/>
      <c r="H33" s="262" t="s">
        <v>73</v>
      </c>
      <c r="I33" s="264"/>
      <c r="J33" s="262">
        <v>2</v>
      </c>
      <c r="K33" s="264"/>
      <c r="L33" s="111"/>
      <c r="M33" s="111"/>
      <c r="N33" s="303" t="s">
        <v>95</v>
      </c>
      <c r="O33" s="304"/>
      <c r="P33" s="119" t="s">
        <v>96</v>
      </c>
      <c r="Q33" s="111"/>
      <c r="R33" s="128"/>
      <c r="T33" s="4"/>
      <c r="U33" s="4"/>
      <c r="V33" s="4"/>
      <c r="W33" s="4"/>
    </row>
    <row r="34" spans="2:23" ht="24.75" customHeight="1" x14ac:dyDescent="0.15">
      <c r="B34" s="317"/>
      <c r="C34" s="262" t="s">
        <v>74</v>
      </c>
      <c r="D34" s="263"/>
      <c r="E34" s="264"/>
      <c r="F34" s="105">
        <v>3</v>
      </c>
      <c r="G34" s="118"/>
      <c r="H34" s="262" t="s">
        <v>75</v>
      </c>
      <c r="I34" s="264"/>
      <c r="J34" s="262">
        <v>3</v>
      </c>
      <c r="K34" s="264"/>
      <c r="L34" s="111"/>
      <c r="M34" s="111"/>
      <c r="N34" s="300" t="s">
        <v>97</v>
      </c>
      <c r="O34" s="302"/>
      <c r="P34" s="120" t="s">
        <v>98</v>
      </c>
      <c r="Q34" s="111"/>
      <c r="R34" s="128"/>
    </row>
    <row r="35" spans="2:23" ht="18" customHeight="1" x14ac:dyDescent="0.15">
      <c r="B35" s="317"/>
      <c r="C35" s="262" t="s">
        <v>76</v>
      </c>
      <c r="D35" s="263"/>
      <c r="E35" s="264"/>
      <c r="F35" s="105">
        <v>4</v>
      </c>
      <c r="G35" s="118"/>
      <c r="H35" s="262" t="s">
        <v>77</v>
      </c>
      <c r="I35" s="264"/>
      <c r="J35" s="262">
        <v>4</v>
      </c>
      <c r="K35" s="264"/>
      <c r="L35" s="111"/>
      <c r="M35" s="111"/>
      <c r="N35" s="307">
        <v>5</v>
      </c>
      <c r="O35" s="308"/>
      <c r="P35" s="120" t="s">
        <v>99</v>
      </c>
      <c r="Q35" s="111"/>
      <c r="R35" s="128"/>
    </row>
    <row r="36" spans="2:23" ht="21" customHeight="1" thickBot="1" x14ac:dyDescent="0.2">
      <c r="B36" s="317"/>
      <c r="C36" s="262" t="s">
        <v>78</v>
      </c>
      <c r="D36" s="263"/>
      <c r="E36" s="264"/>
      <c r="F36" s="105">
        <v>5</v>
      </c>
      <c r="G36" s="118"/>
      <c r="H36" s="262" t="s">
        <v>79</v>
      </c>
      <c r="I36" s="264"/>
      <c r="J36" s="262">
        <v>5</v>
      </c>
      <c r="K36" s="264"/>
      <c r="L36" s="111"/>
      <c r="M36" s="111"/>
      <c r="N36" s="329" t="s">
        <v>100</v>
      </c>
      <c r="O36" s="330"/>
      <c r="P36" s="121" t="s">
        <v>101</v>
      </c>
      <c r="Q36" s="111"/>
      <c r="R36" s="128"/>
    </row>
    <row r="37" spans="2:23" ht="15" x14ac:dyDescent="0.2">
      <c r="B37" s="110"/>
      <c r="C37" s="118"/>
      <c r="D37" s="118"/>
      <c r="E37" s="118"/>
      <c r="F37" s="118"/>
      <c r="G37" s="118"/>
      <c r="H37" s="118"/>
      <c r="I37" s="118"/>
      <c r="J37" s="118"/>
      <c r="K37" s="118"/>
      <c r="L37" s="118"/>
      <c r="M37" s="118"/>
      <c r="N37" s="118"/>
      <c r="O37" s="118"/>
      <c r="P37" s="118"/>
      <c r="Q37" s="118"/>
      <c r="R37" s="128"/>
    </row>
    <row r="38" spans="2:23" ht="18" customHeight="1" x14ac:dyDescent="0.2">
      <c r="B38" s="110"/>
      <c r="C38" s="310" t="s">
        <v>80</v>
      </c>
      <c r="D38" s="310"/>
      <c r="E38" s="310"/>
      <c r="F38" s="310"/>
      <c r="G38" s="310"/>
      <c r="H38" s="310"/>
      <c r="I38" s="310"/>
      <c r="J38" s="310"/>
      <c r="K38" s="310"/>
      <c r="L38" s="310"/>
      <c r="M38" s="310"/>
      <c r="N38" s="310"/>
      <c r="O38" s="310"/>
      <c r="P38" s="310"/>
      <c r="Q38" s="310"/>
      <c r="R38" s="128"/>
    </row>
    <row r="39" spans="2:23" ht="68.25" customHeight="1" x14ac:dyDescent="0.2">
      <c r="B39" s="110"/>
      <c r="C39" s="262" t="s">
        <v>81</v>
      </c>
      <c r="D39" s="263"/>
      <c r="E39" s="263"/>
      <c r="F39" s="264"/>
      <c r="G39" s="262" t="s">
        <v>82</v>
      </c>
      <c r="H39" s="264"/>
      <c r="I39" s="262" t="s">
        <v>83</v>
      </c>
      <c r="J39" s="263"/>
      <c r="K39" s="264"/>
      <c r="L39" s="262" t="s">
        <v>84</v>
      </c>
      <c r="M39" s="264"/>
      <c r="N39" s="262" t="s">
        <v>85</v>
      </c>
      <c r="O39" s="264"/>
      <c r="P39" s="262" t="s">
        <v>86</v>
      </c>
      <c r="Q39" s="264"/>
      <c r="R39" s="128"/>
    </row>
    <row r="40" spans="2:23" ht="60" customHeight="1" x14ac:dyDescent="0.2">
      <c r="B40" s="110"/>
      <c r="C40" s="262" t="s">
        <v>87</v>
      </c>
      <c r="D40" s="263"/>
      <c r="E40" s="263"/>
      <c r="F40" s="264"/>
      <c r="G40" s="262" t="s">
        <v>88</v>
      </c>
      <c r="H40" s="264"/>
      <c r="I40" s="262" t="s">
        <v>89</v>
      </c>
      <c r="J40" s="263"/>
      <c r="K40" s="264"/>
      <c r="L40" s="262" t="s">
        <v>90</v>
      </c>
      <c r="M40" s="264"/>
      <c r="N40" s="262" t="s">
        <v>91</v>
      </c>
      <c r="O40" s="264"/>
      <c r="P40" s="262" t="s">
        <v>92</v>
      </c>
      <c r="Q40" s="264"/>
      <c r="R40" s="128"/>
    </row>
    <row r="41" spans="2:23" ht="15" x14ac:dyDescent="0.2">
      <c r="B41" s="110"/>
      <c r="C41" s="319" t="s">
        <v>67</v>
      </c>
      <c r="D41" s="320"/>
      <c r="E41" s="321"/>
      <c r="F41" s="325" t="s">
        <v>68</v>
      </c>
      <c r="G41" s="298" t="s">
        <v>71</v>
      </c>
      <c r="H41" s="299"/>
      <c r="I41" s="298" t="s">
        <v>73</v>
      </c>
      <c r="J41" s="327"/>
      <c r="K41" s="299"/>
      <c r="L41" s="298" t="s">
        <v>75</v>
      </c>
      <c r="M41" s="299"/>
      <c r="N41" s="298" t="s">
        <v>77</v>
      </c>
      <c r="O41" s="299"/>
      <c r="P41" s="311" t="s">
        <v>79</v>
      </c>
      <c r="Q41" s="312"/>
      <c r="R41" s="128"/>
    </row>
    <row r="42" spans="2:23" ht="15" x14ac:dyDescent="0.2">
      <c r="B42" s="110"/>
      <c r="C42" s="322"/>
      <c r="D42" s="323"/>
      <c r="E42" s="324"/>
      <c r="F42" s="326"/>
      <c r="G42" s="313">
        <v>1</v>
      </c>
      <c r="H42" s="314"/>
      <c r="I42" s="313">
        <v>2</v>
      </c>
      <c r="J42" s="315"/>
      <c r="K42" s="314"/>
      <c r="L42" s="313">
        <v>3</v>
      </c>
      <c r="M42" s="314"/>
      <c r="N42" s="313">
        <v>4</v>
      </c>
      <c r="O42" s="314"/>
      <c r="P42" s="313">
        <v>5</v>
      </c>
      <c r="Q42" s="314"/>
      <c r="R42" s="128"/>
    </row>
    <row r="43" spans="2:23" ht="19.5" customHeight="1" x14ac:dyDescent="0.2">
      <c r="B43" s="110"/>
      <c r="C43" s="262" t="s">
        <v>70</v>
      </c>
      <c r="D43" s="263"/>
      <c r="E43" s="264"/>
      <c r="F43" s="104">
        <v>1</v>
      </c>
      <c r="G43" s="305">
        <v>2</v>
      </c>
      <c r="H43" s="306"/>
      <c r="I43" s="305">
        <v>3</v>
      </c>
      <c r="J43" s="316"/>
      <c r="K43" s="306"/>
      <c r="L43" s="305">
        <v>4</v>
      </c>
      <c r="M43" s="306"/>
      <c r="N43" s="307">
        <v>5</v>
      </c>
      <c r="O43" s="308"/>
      <c r="P43" s="300">
        <v>6</v>
      </c>
      <c r="Q43" s="302"/>
      <c r="R43" s="128"/>
    </row>
    <row r="44" spans="2:23" ht="21.75" customHeight="1" x14ac:dyDescent="0.2">
      <c r="B44" s="110"/>
      <c r="C44" s="262" t="s">
        <v>72</v>
      </c>
      <c r="D44" s="263"/>
      <c r="E44" s="264"/>
      <c r="F44" s="104">
        <v>2</v>
      </c>
      <c r="G44" s="305">
        <v>3</v>
      </c>
      <c r="H44" s="306"/>
      <c r="I44" s="305">
        <v>4</v>
      </c>
      <c r="J44" s="316"/>
      <c r="K44" s="306"/>
      <c r="L44" s="307">
        <v>5</v>
      </c>
      <c r="M44" s="308"/>
      <c r="N44" s="300">
        <v>6</v>
      </c>
      <c r="O44" s="302"/>
      <c r="P44" s="300">
        <v>7</v>
      </c>
      <c r="Q44" s="302"/>
      <c r="R44" s="128"/>
    </row>
    <row r="45" spans="2:23" ht="21" customHeight="1" x14ac:dyDescent="0.2">
      <c r="B45" s="110"/>
      <c r="C45" s="262" t="s">
        <v>74</v>
      </c>
      <c r="D45" s="263"/>
      <c r="E45" s="264"/>
      <c r="F45" s="104">
        <v>3</v>
      </c>
      <c r="G45" s="305">
        <v>4</v>
      </c>
      <c r="H45" s="306"/>
      <c r="I45" s="307">
        <v>5</v>
      </c>
      <c r="J45" s="328"/>
      <c r="K45" s="308"/>
      <c r="L45" s="300">
        <v>6</v>
      </c>
      <c r="M45" s="302"/>
      <c r="N45" s="300">
        <v>7</v>
      </c>
      <c r="O45" s="302"/>
      <c r="P45" s="303">
        <v>8</v>
      </c>
      <c r="Q45" s="304"/>
      <c r="R45" s="128"/>
    </row>
    <row r="46" spans="2:23" ht="21" customHeight="1" x14ac:dyDescent="0.2">
      <c r="B46" s="110"/>
      <c r="C46" s="262" t="s">
        <v>76</v>
      </c>
      <c r="D46" s="263"/>
      <c r="E46" s="264"/>
      <c r="F46" s="104">
        <v>4</v>
      </c>
      <c r="G46" s="307">
        <v>5</v>
      </c>
      <c r="H46" s="308"/>
      <c r="I46" s="300">
        <v>6</v>
      </c>
      <c r="J46" s="301"/>
      <c r="K46" s="302"/>
      <c r="L46" s="300">
        <v>7</v>
      </c>
      <c r="M46" s="302"/>
      <c r="N46" s="303">
        <v>8</v>
      </c>
      <c r="O46" s="304"/>
      <c r="P46" s="303">
        <v>9</v>
      </c>
      <c r="Q46" s="304"/>
      <c r="R46" s="128"/>
    </row>
    <row r="47" spans="2:23" ht="21" customHeight="1" x14ac:dyDescent="0.2">
      <c r="B47" s="110"/>
      <c r="C47" s="262" t="s">
        <v>78</v>
      </c>
      <c r="D47" s="263"/>
      <c r="E47" s="264"/>
      <c r="F47" s="104">
        <v>5</v>
      </c>
      <c r="G47" s="300">
        <v>6</v>
      </c>
      <c r="H47" s="302"/>
      <c r="I47" s="300">
        <v>7</v>
      </c>
      <c r="J47" s="301"/>
      <c r="K47" s="302"/>
      <c r="L47" s="303">
        <v>8</v>
      </c>
      <c r="M47" s="304"/>
      <c r="N47" s="303">
        <v>9</v>
      </c>
      <c r="O47" s="304"/>
      <c r="P47" s="303">
        <v>10</v>
      </c>
      <c r="Q47" s="304"/>
      <c r="R47" s="128"/>
    </row>
    <row r="48" spans="2:23" ht="16" thickBot="1" x14ac:dyDescent="0.25">
      <c r="B48" s="114"/>
      <c r="C48" s="122"/>
      <c r="D48" s="122"/>
      <c r="E48" s="122"/>
      <c r="F48" s="122"/>
      <c r="G48" s="122"/>
      <c r="H48" s="122"/>
      <c r="I48" s="122"/>
      <c r="J48" s="122"/>
      <c r="K48" s="122"/>
      <c r="L48" s="122"/>
      <c r="M48" s="122"/>
      <c r="N48" s="122"/>
      <c r="O48" s="122"/>
      <c r="P48" s="122"/>
      <c r="Q48" s="122"/>
      <c r="R48" s="129"/>
    </row>
  </sheetData>
  <mergeCells count="118">
    <mergeCell ref="G47:H47"/>
    <mergeCell ref="I44:K44"/>
    <mergeCell ref="C47:E47"/>
    <mergeCell ref="C34:E34"/>
    <mergeCell ref="C32:E32"/>
    <mergeCell ref="L43:M43"/>
    <mergeCell ref="L44:M44"/>
    <mergeCell ref="I41:K41"/>
    <mergeCell ref="C45:E45"/>
    <mergeCell ref="I45:K45"/>
    <mergeCell ref="G40:H40"/>
    <mergeCell ref="I39:K39"/>
    <mergeCell ref="I40:K40"/>
    <mergeCell ref="J32:K32"/>
    <mergeCell ref="C38:Q38"/>
    <mergeCell ref="N45:O45"/>
    <mergeCell ref="N46:O46"/>
    <mergeCell ref="L46:M46"/>
    <mergeCell ref="N47:O47"/>
    <mergeCell ref="G44:H44"/>
    <mergeCell ref="L40:M40"/>
    <mergeCell ref="N35:O35"/>
    <mergeCell ref="N36:O36"/>
    <mergeCell ref="P39:Q39"/>
    <mergeCell ref="N44:O44"/>
    <mergeCell ref="J36:K36"/>
    <mergeCell ref="J35:K35"/>
    <mergeCell ref="P44:Q44"/>
    <mergeCell ref="L47:M47"/>
    <mergeCell ref="L45:M45"/>
    <mergeCell ref="L42:M42"/>
    <mergeCell ref="B31:B36"/>
    <mergeCell ref="C31:E31"/>
    <mergeCell ref="H31:I31"/>
    <mergeCell ref="C43:E43"/>
    <mergeCell ref="C44:E44"/>
    <mergeCell ref="C39:F39"/>
    <mergeCell ref="C40:F40"/>
    <mergeCell ref="C35:E35"/>
    <mergeCell ref="C36:E36"/>
    <mergeCell ref="H36:I36"/>
    <mergeCell ref="C41:E42"/>
    <mergeCell ref="F41:F42"/>
    <mergeCell ref="H35:I35"/>
    <mergeCell ref="G39:H39"/>
    <mergeCell ref="G42:H42"/>
    <mergeCell ref="G43:H43"/>
    <mergeCell ref="H34:I34"/>
    <mergeCell ref="C22:F22"/>
    <mergeCell ref="C23:F23"/>
    <mergeCell ref="P43:Q43"/>
    <mergeCell ref="P42:Q42"/>
    <mergeCell ref="I42:K42"/>
    <mergeCell ref="I43:K43"/>
    <mergeCell ref="N41:O41"/>
    <mergeCell ref="P41:Q41"/>
    <mergeCell ref="N42:O42"/>
    <mergeCell ref="N43:O43"/>
    <mergeCell ref="G22:H22"/>
    <mergeCell ref="C28:F28"/>
    <mergeCell ref="G23:H23"/>
    <mergeCell ref="C26:F26"/>
    <mergeCell ref="G26:H26"/>
    <mergeCell ref="C24:F24"/>
    <mergeCell ref="G24:H24"/>
    <mergeCell ref="C25:F25"/>
    <mergeCell ref="G25:H25"/>
    <mergeCell ref="G28:H28"/>
    <mergeCell ref="N31:P31"/>
    <mergeCell ref="N32:O32"/>
    <mergeCell ref="N33:O33"/>
    <mergeCell ref="J34:K34"/>
    <mergeCell ref="C27:F27"/>
    <mergeCell ref="G27:H27"/>
    <mergeCell ref="G41:H41"/>
    <mergeCell ref="P40:Q40"/>
    <mergeCell ref="L41:M41"/>
    <mergeCell ref="I47:K47"/>
    <mergeCell ref="P47:Q47"/>
    <mergeCell ref="P45:Q45"/>
    <mergeCell ref="P46:Q46"/>
    <mergeCell ref="C46:E46"/>
    <mergeCell ref="G45:H45"/>
    <mergeCell ref="G46:H46"/>
    <mergeCell ref="H32:I32"/>
    <mergeCell ref="C30:F30"/>
    <mergeCell ref="H30:K30"/>
    <mergeCell ref="C33:E33"/>
    <mergeCell ref="H33:I33"/>
    <mergeCell ref="I46:K46"/>
    <mergeCell ref="J31:K31"/>
    <mergeCell ref="J33:K33"/>
    <mergeCell ref="N34:O34"/>
    <mergeCell ref="N39:O39"/>
    <mergeCell ref="N40:O40"/>
    <mergeCell ref="L39:M39"/>
    <mergeCell ref="B2:B4"/>
    <mergeCell ref="C15:F15"/>
    <mergeCell ref="C2:P4"/>
    <mergeCell ref="Q2:R4"/>
    <mergeCell ref="B9:R9"/>
    <mergeCell ref="B8:R8"/>
    <mergeCell ref="B10:R10"/>
    <mergeCell ref="G21:H21"/>
    <mergeCell ref="C17:F17"/>
    <mergeCell ref="G17:H17"/>
    <mergeCell ref="B6:R6"/>
    <mergeCell ref="B7:R7"/>
    <mergeCell ref="G15:H15"/>
    <mergeCell ref="C16:F16"/>
    <mergeCell ref="G16:H16"/>
    <mergeCell ref="C18:F18"/>
    <mergeCell ref="G18:H18"/>
    <mergeCell ref="C19:F19"/>
    <mergeCell ref="G19:H19"/>
    <mergeCell ref="C20:F20"/>
    <mergeCell ref="G20:H20"/>
    <mergeCell ref="C21:F21"/>
  </mergeCells>
  <phoneticPr fontId="1" type="noConversion"/>
  <conditionalFormatting sqref="J16:K28 M16:Q28 Q29:Q33">
    <cfRule type="expression" dxfId="12" priority="35" stopIfTrue="1">
      <formula>"""bajo"""</formula>
    </cfRule>
  </conditionalFormatting>
  <conditionalFormatting sqref="L16:L28">
    <cfRule type="cellIs" dxfId="11" priority="30" stopIfTrue="1" operator="equal">
      <formula>"EXTREMO"</formula>
    </cfRule>
    <cfRule type="cellIs" dxfId="10" priority="31" stopIfTrue="1" operator="equal">
      <formula>"ALTO"</formula>
    </cfRule>
    <cfRule type="cellIs" dxfId="9" priority="32" stopIfTrue="1" operator="equal">
      <formula>"MEDIO"</formula>
    </cfRule>
    <cfRule type="cellIs" dxfId="8" priority="33" stopIfTrue="1" operator="equal">
      <formula>"BAJO"</formula>
    </cfRule>
  </conditionalFormatting>
  <printOptions horizontalCentered="1"/>
  <pageMargins left="0.7" right="0.7" top="0.75" bottom="0.75" header="0.3" footer="0.3"/>
  <pageSetup scale="27"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topLeftCell="A12" zoomScale="80" zoomScaleNormal="80" zoomScaleSheetLayoutView="25" zoomScalePageLayoutView="70" workbookViewId="0">
      <selection activeCell="Q15" sqref="Q15"/>
    </sheetView>
  </sheetViews>
  <sheetFormatPr baseColWidth="10" defaultColWidth="11.5" defaultRowHeight="14" x14ac:dyDescent="0.15"/>
  <cols>
    <col min="1" max="1" width="4.33203125" style="13" customWidth="1"/>
    <col min="2" max="2" width="15.5" style="13" customWidth="1"/>
    <col min="3" max="3" width="32.83203125" style="135" customWidth="1"/>
    <col min="4" max="4" width="17.6640625" style="13" customWidth="1"/>
    <col min="5" max="5" width="18.83203125" style="13" customWidth="1"/>
    <col min="6" max="6" width="15.1640625" style="13" customWidth="1"/>
    <col min="7" max="7" width="28.5" style="135" customWidth="1"/>
    <col min="8" max="8" width="6.83203125" style="13" bestFit="1" customWidth="1"/>
    <col min="9" max="9" width="6.1640625" style="13" customWidth="1"/>
    <col min="10" max="10" width="8.1640625" style="13" customWidth="1"/>
    <col min="11" max="11" width="5.33203125" style="13" customWidth="1"/>
    <col min="12" max="12" width="11.6640625" style="13" customWidth="1"/>
    <col min="13" max="13" width="5.33203125" style="13" customWidth="1"/>
    <col min="14" max="14" width="27.5" style="135" customWidth="1"/>
    <col min="15" max="15" width="5.6640625" style="13" customWidth="1"/>
    <col min="16" max="16" width="6.5" style="13" customWidth="1"/>
    <col min="17" max="17" width="8.5" style="13" customWidth="1"/>
    <col min="18" max="18" width="6" style="13" customWidth="1"/>
    <col min="19" max="19" width="9.6640625" style="13" customWidth="1"/>
    <col min="20" max="20" width="12.83203125" style="13" customWidth="1"/>
    <col min="21" max="21" width="11.5" style="13"/>
    <col min="22" max="22" width="10.83203125" style="13" customWidth="1"/>
    <col min="23" max="23" width="19.5" style="13" customWidth="1"/>
    <col min="24" max="24" width="13.83203125" style="13" customWidth="1"/>
    <col min="25" max="16384" width="11.5" style="13"/>
  </cols>
  <sheetData>
    <row r="1" spans="2:24" s="11" customFormat="1" x14ac:dyDescent="0.15">
      <c r="C1" s="132"/>
      <c r="G1" s="132"/>
      <c r="N1" s="132"/>
      <c r="S1" s="12"/>
    </row>
    <row r="2" spans="2:24" s="11" customFormat="1" ht="54" customHeight="1" x14ac:dyDescent="0.15">
      <c r="B2" s="167"/>
      <c r="C2" s="168" t="s">
        <v>9</v>
      </c>
      <c r="D2" s="168"/>
      <c r="E2" s="168"/>
      <c r="F2" s="168"/>
      <c r="G2" s="168"/>
      <c r="H2" s="168"/>
      <c r="I2" s="168"/>
      <c r="J2" s="168"/>
      <c r="K2" s="168"/>
      <c r="L2" s="168"/>
      <c r="M2" s="168"/>
      <c r="N2" s="168"/>
      <c r="O2" s="168"/>
      <c r="P2" s="168"/>
      <c r="Q2" s="168"/>
      <c r="R2" s="168"/>
      <c r="S2" s="168"/>
      <c r="T2" s="168"/>
      <c r="U2" s="168"/>
      <c r="V2" s="168"/>
      <c r="W2" s="174" t="s">
        <v>1</v>
      </c>
      <c r="X2" s="175"/>
    </row>
    <row r="3" spans="2:24" s="11" customFormat="1" ht="31.5" customHeight="1" x14ac:dyDescent="0.15">
      <c r="B3" s="167"/>
      <c r="C3" s="168"/>
      <c r="D3" s="168"/>
      <c r="E3" s="168"/>
      <c r="F3" s="168"/>
      <c r="G3" s="168"/>
      <c r="H3" s="168"/>
      <c r="I3" s="168"/>
      <c r="J3" s="168"/>
      <c r="K3" s="168"/>
      <c r="L3" s="168"/>
      <c r="M3" s="168"/>
      <c r="N3" s="168"/>
      <c r="O3" s="168"/>
      <c r="P3" s="168"/>
      <c r="Q3" s="168"/>
      <c r="R3" s="168"/>
      <c r="S3" s="168"/>
      <c r="T3" s="168"/>
      <c r="U3" s="168"/>
      <c r="V3" s="168"/>
      <c r="W3" s="176"/>
      <c r="X3" s="177"/>
    </row>
    <row r="4" spans="2:24" s="11" customFormat="1" ht="47.25" customHeight="1" x14ac:dyDescent="0.15">
      <c r="B4" s="167"/>
      <c r="C4" s="168"/>
      <c r="D4" s="168"/>
      <c r="E4" s="168"/>
      <c r="F4" s="168"/>
      <c r="G4" s="168"/>
      <c r="H4" s="168"/>
      <c r="I4" s="168"/>
      <c r="J4" s="168"/>
      <c r="K4" s="168"/>
      <c r="L4" s="168"/>
      <c r="M4" s="168"/>
      <c r="N4" s="168"/>
      <c r="O4" s="168"/>
      <c r="P4" s="168"/>
      <c r="Q4" s="168"/>
      <c r="R4" s="168"/>
      <c r="S4" s="168"/>
      <c r="T4" s="168"/>
      <c r="U4" s="168"/>
      <c r="V4" s="168"/>
      <c r="W4" s="178"/>
      <c r="X4" s="179"/>
    </row>
    <row r="5" spans="2:24" s="11" customFormat="1" ht="32.25" customHeight="1" thickBot="1" x14ac:dyDescent="0.2">
      <c r="B5" s="23"/>
      <c r="C5" s="133"/>
      <c r="D5" s="23"/>
      <c r="E5" s="23"/>
      <c r="F5" s="23"/>
      <c r="G5" s="133"/>
      <c r="H5" s="23"/>
      <c r="I5" s="23"/>
      <c r="J5" s="23"/>
      <c r="K5" s="23"/>
      <c r="L5" s="23"/>
      <c r="M5" s="23"/>
      <c r="N5" s="133"/>
      <c r="O5" s="23"/>
      <c r="P5" s="23"/>
      <c r="Q5" s="23"/>
      <c r="R5" s="23"/>
      <c r="S5" s="24"/>
      <c r="T5" s="23"/>
      <c r="U5" s="23"/>
      <c r="V5" s="23"/>
      <c r="W5" s="23"/>
      <c r="X5" s="23"/>
    </row>
    <row r="6" spans="2:24" ht="108.5" customHeight="1" x14ac:dyDescent="0.15">
      <c r="B6" s="154" t="str">
        <f>+EVALUACION!B6</f>
        <v>Objeto Contractual: 
“PRESTAR SERVICIOS PARA EL FORTALECIMIENTO DE ORGANIZACIONES SOCIALES E INSTANCIAS DE PARTICIPACIÓN CIUDADANA, ORGANIZACIONES COMUNALES Y CAPACITACIÓN PARA LA PARTICIPACIÓN INCIDENTE EN LA LOCALIDAD DE LOS MÁRTIRES EN EL MARCO DEL PROYECTO 2716”.</v>
      </c>
      <c r="C6" s="155"/>
      <c r="D6" s="155"/>
      <c r="E6" s="155"/>
      <c r="F6" s="155"/>
      <c r="G6" s="155"/>
      <c r="H6" s="155"/>
      <c r="I6" s="155"/>
      <c r="J6" s="155"/>
      <c r="K6" s="155"/>
      <c r="L6" s="155"/>
      <c r="M6" s="155"/>
      <c r="N6" s="155"/>
      <c r="O6" s="155"/>
      <c r="P6" s="155"/>
      <c r="Q6" s="155"/>
      <c r="R6" s="155"/>
      <c r="S6" s="155"/>
      <c r="T6" s="155"/>
      <c r="U6" s="155"/>
      <c r="V6" s="155"/>
      <c r="W6" s="155"/>
      <c r="X6" s="156"/>
    </row>
    <row r="7" spans="2:24" ht="26.25" customHeight="1" x14ac:dyDescent="0.15">
      <c r="B7" s="180" t="s">
        <v>117</v>
      </c>
      <c r="C7" s="163"/>
      <c r="D7" s="163"/>
      <c r="E7" s="163"/>
      <c r="F7" s="163"/>
      <c r="G7" s="163"/>
      <c r="H7" s="163"/>
      <c r="I7" s="163"/>
      <c r="J7" s="163"/>
      <c r="K7" s="163"/>
      <c r="L7" s="163"/>
      <c r="M7" s="163"/>
      <c r="N7" s="163"/>
      <c r="O7" s="163"/>
      <c r="P7" s="163"/>
      <c r="Q7" s="163"/>
      <c r="R7" s="163"/>
      <c r="S7" s="163"/>
      <c r="T7" s="163"/>
      <c r="U7" s="163"/>
      <c r="V7" s="163"/>
      <c r="W7" s="163"/>
      <c r="X7" s="181"/>
    </row>
    <row r="8" spans="2:24" ht="20.25" customHeight="1" x14ac:dyDescent="0.15">
      <c r="B8" s="180"/>
      <c r="C8" s="163"/>
      <c r="D8" s="163"/>
      <c r="E8" s="163"/>
      <c r="F8" s="163"/>
      <c r="G8" s="163"/>
      <c r="H8" s="163"/>
      <c r="I8" s="163"/>
      <c r="J8" s="163"/>
      <c r="K8" s="163"/>
      <c r="L8" s="163"/>
      <c r="M8" s="163"/>
      <c r="N8" s="163"/>
      <c r="O8" s="163"/>
      <c r="P8" s="163"/>
      <c r="Q8" s="163"/>
      <c r="R8" s="163"/>
      <c r="S8" s="163"/>
      <c r="T8" s="163"/>
      <c r="U8" s="163"/>
      <c r="V8" s="163"/>
      <c r="W8" s="163"/>
      <c r="X8" s="181"/>
    </row>
    <row r="9" spans="2:24" ht="24.75" customHeight="1" x14ac:dyDescent="0.15">
      <c r="B9" s="152"/>
      <c r="C9" s="153"/>
      <c r="D9" s="153"/>
      <c r="E9" s="153"/>
      <c r="F9" s="153"/>
      <c r="G9" s="153"/>
      <c r="H9" s="153"/>
      <c r="I9" s="153"/>
      <c r="J9" s="153"/>
      <c r="K9" s="153"/>
      <c r="L9" s="153"/>
      <c r="M9" s="153"/>
      <c r="N9" s="153"/>
      <c r="O9" s="153"/>
      <c r="P9" s="153"/>
      <c r="Q9" s="153"/>
      <c r="R9" s="153"/>
      <c r="X9" s="33"/>
    </row>
    <row r="10" spans="2:24" ht="106.5" customHeight="1" x14ac:dyDescent="0.15">
      <c r="B10" s="140" t="s">
        <v>118</v>
      </c>
      <c r="C10" s="141" t="s">
        <v>60</v>
      </c>
      <c r="D10" s="142" t="s">
        <v>119</v>
      </c>
      <c r="E10" s="142" t="s">
        <v>120</v>
      </c>
      <c r="F10" s="142" t="s">
        <v>121</v>
      </c>
      <c r="G10" s="141" t="s">
        <v>61</v>
      </c>
      <c r="H10" s="142" t="s">
        <v>66</v>
      </c>
      <c r="I10" s="142" t="s">
        <v>63</v>
      </c>
      <c r="J10" s="142" t="s">
        <v>122</v>
      </c>
      <c r="K10" s="142" t="s">
        <v>65</v>
      </c>
      <c r="L10" s="142" t="s">
        <v>123</v>
      </c>
      <c r="M10" s="140" t="s">
        <v>124</v>
      </c>
      <c r="N10" s="141" t="s">
        <v>106</v>
      </c>
      <c r="O10" s="142" t="s">
        <v>66</v>
      </c>
      <c r="P10" s="142" t="s">
        <v>63</v>
      </c>
      <c r="Q10" s="142" t="s">
        <v>122</v>
      </c>
      <c r="R10" s="142" t="s">
        <v>65</v>
      </c>
      <c r="S10" s="140" t="s">
        <v>107</v>
      </c>
      <c r="T10" s="140" t="s">
        <v>108</v>
      </c>
      <c r="U10" s="140" t="s">
        <v>109</v>
      </c>
      <c r="V10" s="140" t="s">
        <v>110</v>
      </c>
      <c r="W10" s="140" t="s">
        <v>125</v>
      </c>
      <c r="X10" s="140" t="s">
        <v>112</v>
      </c>
    </row>
    <row r="11" spans="2:24" ht="264" customHeight="1" x14ac:dyDescent="0.15">
      <c r="B11" s="15">
        <v>1</v>
      </c>
      <c r="C11" s="134" t="str">
        <f>+'EVALUACION CON CONTROLES'!C16:F16</f>
        <v>Confabulacion de los proponentes (Colusión)</v>
      </c>
      <c r="D11" s="14" t="str">
        <f>+'EVALUACION CON CONTROLES'!B16</f>
        <v>SELECCIÓN</v>
      </c>
      <c r="E11" s="14" t="str">
        <f>VLOOKUP(C11,'IDENTIFICACION Y ANALISIS'!$B$19:$F$46,3,FALSE)</f>
        <v>General</v>
      </c>
      <c r="F11" s="14" t="str">
        <f>VLOOKUP(C11,'IDENTIFICACION Y ANALISIS'!$B$19:$F$46,4,FALSE)</f>
        <v>Externo</v>
      </c>
      <c r="G11" s="134" t="str">
        <f>+EVALUACION!H10</f>
        <v xml:space="preserve">1. Afectación de los principios de transparencia, selección objetiva y libre competencia. 
2.. Sobreprecios y pérdida de recursos públicos  - inflar artificialmente los costo.
3. Demoras administrativas por investigación y verificación de ofertas.
4. Sanciones administrativas, penales, fiscales según la legislación aplicable. 
</v>
      </c>
      <c r="H11" s="15">
        <f>+EVALUACION!I10</f>
        <v>1</v>
      </c>
      <c r="I11" s="15">
        <f>+EVALUACION!J10</f>
        <v>2</v>
      </c>
      <c r="J11" s="15">
        <f>+EVALUACION!K10</f>
        <v>3</v>
      </c>
      <c r="K11" s="14" t="str">
        <f>+EVALUACION!L10</f>
        <v>BAJO</v>
      </c>
      <c r="L11" s="15" t="s">
        <v>139</v>
      </c>
      <c r="M11" s="14">
        <v>100</v>
      </c>
      <c r="N11" s="134" t="str">
        <f>+'EVALUACION CON CONTROLES'!G16</f>
        <v>Garantizar la transparencia del proceso mediante requisitos claros, no restrictivos y promover la pluralidad de oferentes.
Realizar seguimiento y análisis a la presentación de orfetas de los proponentes que permitan identificar posibles confabulaciones. En caso de evidenciarse conductas sospechosas, se deberá poner en conocimiento de las autoridades competentes para las investigaciones correspondientes.</v>
      </c>
      <c r="O11" s="15">
        <f>+'EVALUACION CON CONTROLES'!I16</f>
        <v>1</v>
      </c>
      <c r="P11" s="15">
        <f>+'EVALUACION CON CONTROLES'!J16</f>
        <v>1</v>
      </c>
      <c r="Q11" s="15">
        <f>+'EVALUACION CON CONTROLES'!K16</f>
        <v>2</v>
      </c>
      <c r="R11" s="14" t="str">
        <f>+'EVALUACION CON CONTROLES'!L16</f>
        <v>BAJO</v>
      </c>
      <c r="S11" s="15" t="str">
        <f>+'EVALUACION CON CONTROLES'!M16</f>
        <v>SI</v>
      </c>
      <c r="T11" s="15" t="str">
        <f>+'EVALUACION CON CONTROLES'!N16</f>
        <v>Equipo evaluador FDLM</v>
      </c>
      <c r="U11" s="130" t="str">
        <f>+'EVALUACION CON CONTROLES'!O16</f>
        <v>Mayo</v>
      </c>
      <c r="V11" s="130" t="str">
        <f>+'EVALUACION CON CONTROLES'!P16</f>
        <v>Julio</v>
      </c>
      <c r="W11" s="15" t="str">
        <f>+'EVALUACION CON CONTROLES'!Q16</f>
        <v>Verificando que el valor de ofertas económicas del oferentes no sean más altas que el estudio de mercado</v>
      </c>
      <c r="X11" s="15" t="str">
        <f>+'EVALUACION CON CONTROLES'!R16</f>
        <v>Etapa de selección</v>
      </c>
    </row>
    <row r="12" spans="2:24" ht="202.75" customHeight="1" x14ac:dyDescent="0.15">
      <c r="B12" s="15">
        <f>+B11+1</f>
        <v>2</v>
      </c>
      <c r="C12" s="134" t="str">
        <f>+'EVALUACION CON CONTROLES'!C17:F17</f>
        <v>Presentación de reclamos de terceros sobre la selección del oferente que retrasen el perfeccionamiento del contrato.</v>
      </c>
      <c r="D12" s="14" t="s">
        <v>41</v>
      </c>
      <c r="E12" s="14" t="str">
        <f>VLOOKUP(C12,'IDENTIFICACION Y ANALISIS'!$B$19:$F$46,3,FALSE)</f>
        <v>General</v>
      </c>
      <c r="F12" s="14" t="str">
        <f>VLOOKUP(C12,'IDENTIFICACION Y ANALISIS'!$B$19:$F$46,4,FALSE)</f>
        <v>Externo</v>
      </c>
      <c r="G12" s="134" t="str">
        <f>+EVALUACION!H11</f>
        <v>1. Retrasos en el perfeccionamiento del contrato.
2. Riesgo de modificaciones o ajustes en la adjudicación.
3.Reestructuración del cronograma e inicio de la ejecución contractual</v>
      </c>
      <c r="H12" s="15">
        <f>+EVALUACION!I11</f>
        <v>3</v>
      </c>
      <c r="I12" s="15">
        <f>+EVALUACION!J11</f>
        <v>2</v>
      </c>
      <c r="J12" s="15">
        <f>+EVALUACION!K11</f>
        <v>5</v>
      </c>
      <c r="K12" s="14" t="str">
        <f>+EVALUACION!L11</f>
        <v>MEDIO</v>
      </c>
      <c r="L12" s="15" t="s">
        <v>146</v>
      </c>
      <c r="M12" s="14" t="s">
        <v>144</v>
      </c>
      <c r="N12" s="134" t="str">
        <f>+'EVALUACION CON CONTROLES'!G17</f>
        <v>Realizar una revisión rigurosa y detallada de los requisitos habilitantes y ponderables establecidos en los documentos precontractuales, verificando el cumplimiento integral de las condiciones exigidas por parte de los oferentes. Asimismo, garantizar que la evaluación se soporte en criterios objetivos, con la debida trazabilidad y respaldo documental, que permita sustentar adecuadamente los resultados y minimizar el riesgo de reclamaciones</v>
      </c>
      <c r="O12" s="15">
        <f>+'EVALUACION CON CONTROLES'!I17</f>
        <v>3</v>
      </c>
      <c r="P12" s="15">
        <f>+'EVALUACION CON CONTROLES'!J17</f>
        <v>1</v>
      </c>
      <c r="Q12" s="15">
        <f>+'EVALUACION CON CONTROLES'!K17</f>
        <v>4</v>
      </c>
      <c r="R12" s="14" t="str">
        <f>+'EVALUACION CON CONTROLES'!L17</f>
        <v>BAJO</v>
      </c>
      <c r="S12" s="15" t="str">
        <f>+'EVALUACION CON CONTROLES'!M17</f>
        <v>NO</v>
      </c>
      <c r="T12" s="15" t="str">
        <f>+'EVALUACION CON CONTROLES'!N17</f>
        <v>Equipo evaluador FDLM</v>
      </c>
      <c r="U12" s="130" t="str">
        <f>+'EVALUACION CON CONTROLES'!O17</f>
        <v>Junio</v>
      </c>
      <c r="V12" s="130" t="str">
        <f>+'EVALUACION CON CONTROLES'!P17</f>
        <v>Agosto</v>
      </c>
      <c r="W12" s="15" t="str">
        <f>+'EVALUACION CON CONTROLES'!Q17</f>
        <v>verificación constante al SECOP II, para revisar si los oferantes han realizado observaciones al proceso y revisión de los documentos precontractuales de acuerdo a la observación del tercero</v>
      </c>
      <c r="X12" s="15" t="str">
        <f>+'EVALUACION CON CONTROLES'!R17</f>
        <v>Estapa de contratación</v>
      </c>
    </row>
    <row r="13" spans="2:24" ht="202.75" customHeight="1" x14ac:dyDescent="0.15">
      <c r="B13" s="15">
        <f t="shared" ref="B13:B22" si="0">+B12+1</f>
        <v>3</v>
      </c>
      <c r="C13" s="134" t="str">
        <f>+'EVALUACION CON CONTROLES'!C18:F18</f>
        <v>Variación de los precios del mercado</v>
      </c>
      <c r="D13" s="14" t="str">
        <f>+'EVALUACION CON CONTROLES'!B18</f>
        <v>EJECUCIÓN</v>
      </c>
      <c r="E13" s="14" t="str">
        <f>VLOOKUP(C13,'IDENTIFICACION Y ANALISIS'!$B$19:$F$46,3,FALSE)</f>
        <v>General</v>
      </c>
      <c r="F13" s="14" t="str">
        <f>VLOOKUP(C13,'IDENTIFICACION Y ANALISIS'!$B$19:$F$46,4,FALSE)</f>
        <v>Externo</v>
      </c>
      <c r="G13" s="134" t="str">
        <f>+EVALUACION!H12</f>
        <v>1. Desequilibrio económico del contrato.
2. Incremento de los costos de ejecución.
3. Necesidad de modificar el contrato.
4.Disminución en la calidad de los bienes o servicios.
5.Riesgo de incumplimiento del contratista.
6.Retrasos en el cronograma de ejecución</v>
      </c>
      <c r="H13" s="15">
        <f>+EVALUACION!I12</f>
        <v>3</v>
      </c>
      <c r="I13" s="15">
        <f>+EVALUACION!J12</f>
        <v>2</v>
      </c>
      <c r="J13" s="15">
        <f>+EVALUACION!K12</f>
        <v>5</v>
      </c>
      <c r="K13" s="14" t="str">
        <f>+EVALUACION!L12</f>
        <v>MEDIO</v>
      </c>
      <c r="L13" s="15" t="s">
        <v>137</v>
      </c>
      <c r="M13" s="14" t="s">
        <v>200</v>
      </c>
      <c r="N13" s="134" t="str">
        <f>+'EVALUACION CON CONTROLES'!G18</f>
        <v>Elaborar Estudio de Mercado  mediante el análisis de múltiples cotizaciones actualizadas al mes de formulación y verificación de precios en diferentes fuentes del sector. Documentar el análisis con soportes que permitan establecer un presupuesto realista y acorde con las condiciones actuales del mercado.</v>
      </c>
      <c r="O13" s="15">
        <f>+'EVALUACION CON CONTROLES'!I18</f>
        <v>1</v>
      </c>
      <c r="P13" s="15">
        <f>+'EVALUACION CON CONTROLES'!J18</f>
        <v>2</v>
      </c>
      <c r="Q13" s="15">
        <f>+'EVALUACION CON CONTROLES'!K18</f>
        <v>3</v>
      </c>
      <c r="R13" s="14" t="str">
        <f>+'EVALUACION CON CONTROLES'!L18</f>
        <v>BAJO</v>
      </c>
      <c r="S13" s="15" t="str">
        <f>+'EVALUACION CON CONTROLES'!M18</f>
        <v>SI</v>
      </c>
      <c r="T13" s="15" t="str">
        <f>+'EVALUACION CON CONTROLES'!N18</f>
        <v>Formulador FDLM</v>
      </c>
      <c r="U13" s="130" t="str">
        <f>+'EVALUACION CON CONTROLES'!O18</f>
        <v>Junio</v>
      </c>
      <c r="V13" s="130" t="str">
        <f>+'EVALUACION CON CONTROLES'!P18</f>
        <v>Diciembre</v>
      </c>
      <c r="W13" s="15" t="str">
        <f>+'EVALUACION CON CONTROLES'!Q18</f>
        <v>Haciendo verificación constante al SECOP II, para revisar si los oferantes han realizado observaciones al proceso</v>
      </c>
      <c r="X13" s="15" t="str">
        <f>+'EVALUACION CON CONTROLES'!R18</f>
        <v>Estapa de contratación</v>
      </c>
    </row>
    <row r="14" spans="2:24" ht="214.25" customHeight="1" x14ac:dyDescent="0.15">
      <c r="B14" s="15">
        <f t="shared" si="0"/>
        <v>4</v>
      </c>
      <c r="C14" s="134" t="str">
        <f>+'EVALUACION CON CONTROLES'!C19:F19</f>
        <v>Factores políticos o macroeconómicos.</v>
      </c>
      <c r="D14" s="14" t="str">
        <f>+'EVALUACION CON CONTROLES'!B19</f>
        <v>EJECUCIÓN</v>
      </c>
      <c r="E14" s="14" t="str">
        <f>VLOOKUP(C14,'IDENTIFICACION Y ANALISIS'!$B$19:$F$46,3,FALSE)</f>
        <v>General</v>
      </c>
      <c r="F14" s="14" t="str">
        <f>VLOOKUP(C14,'IDENTIFICACION Y ANALISIS'!$B$19:$F$46,4,FALSE)</f>
        <v>Externo</v>
      </c>
      <c r="G14" s="134" t="str">
        <f>+EVALUACION!H13</f>
        <v>Imposibilidad o afectación en el desarrollo de las especificaciones técnicas  previstas en el contrato, impactando negativamente el cumplimiento de los resultados y objetivos esperados</v>
      </c>
      <c r="H14" s="15">
        <f>+EVALUACION!I13</f>
        <v>2</v>
      </c>
      <c r="I14" s="15">
        <f>+EVALUACION!J13</f>
        <v>2</v>
      </c>
      <c r="J14" s="15">
        <f>+EVALUACION!K13</f>
        <v>4</v>
      </c>
      <c r="K14" s="14" t="str">
        <f>+EVALUACION!L13</f>
        <v>BAJO</v>
      </c>
      <c r="L14" s="15" t="s">
        <v>138</v>
      </c>
      <c r="M14" s="14">
        <v>100</v>
      </c>
      <c r="N14" s="134" t="str">
        <f>+'EVALUACION CON CONTROLES'!G19</f>
        <v>Realizar seguimiento periódico a variables macroeconómicas que puedan afectar la operación logística del contrato, tales como inflación  y la variación de precios de insumos. Asimismo, implementar medidas de planeación anticipada y programación de actividades que permitan minimizar afectaciones operativas y financieras.</v>
      </c>
      <c r="O14" s="15">
        <f>+'EVALUACION CON CONTROLES'!I19</f>
        <v>1</v>
      </c>
      <c r="P14" s="15">
        <f>+'EVALUACION CON CONTROLES'!J19</f>
        <v>2</v>
      </c>
      <c r="Q14" s="15">
        <f>+'EVALUACION CON CONTROLES'!K19</f>
        <v>3</v>
      </c>
      <c r="R14" s="14" t="str">
        <f>+'EVALUACION CON CONTROLES'!L19</f>
        <v>BAJO</v>
      </c>
      <c r="S14" s="15" t="str">
        <f>+'EVALUACION CON CONTROLES'!M19</f>
        <v xml:space="preserve">SI </v>
      </c>
      <c r="T14" s="15" t="str">
        <f>+'EVALUACION CON CONTROLES'!N19</f>
        <v>Contratista</v>
      </c>
      <c r="U14" s="130" t="str">
        <f>+'EVALUACION CON CONTROLES'!O19</f>
        <v>Agosto</v>
      </c>
      <c r="V14" s="130" t="str">
        <f>+'EVALUACION CON CONTROLES'!P19</f>
        <v>Diciembre</v>
      </c>
      <c r="W14" s="15" t="str">
        <f>+'EVALUACION CON CONTROLES'!Q19</f>
        <v xml:space="preserve">Monitoreo permanente de la situación y contexto del país, ciudad, localidad en aspectos sociales, políticos, económicos de acuerdo con las actividades previstas en el contrato, gestionando su ejecución en el momento en que las condiciones seam las mas adecuadas. </v>
      </c>
      <c r="X14" s="15" t="str">
        <f>+'EVALUACION CON CONTROLES'!R19</f>
        <v>Diario</v>
      </c>
    </row>
    <row r="15" spans="2:24" ht="213" customHeight="1" x14ac:dyDescent="0.15">
      <c r="B15" s="15">
        <f t="shared" si="0"/>
        <v>5</v>
      </c>
      <c r="C15" s="134" t="str">
        <f>+'EVALUACION CON CONTROLES'!C20:F20</f>
        <v>Accidentes, contingencia, emergencias, perjuicios y/o siniestros presentados en las actividades de formación y en espacio publico</v>
      </c>
      <c r="D15" s="14" t="str">
        <f>+'EVALUACION CON CONTROLES'!B20</f>
        <v>EJECUCIÓN</v>
      </c>
      <c r="E15" s="14" t="str">
        <f>VLOOKUP(C15,'IDENTIFICACION Y ANALISIS'!$B$19:$F$46,3,FALSE)</f>
        <v>Especifico</v>
      </c>
      <c r="F15" s="14" t="str">
        <f>VLOOKUP(C15,'IDENTIFICACION Y ANALISIS'!$B$19:$F$46,4,FALSE)</f>
        <v>Externo</v>
      </c>
      <c r="G15" s="134" t="str">
        <f>+EVALUACION!H14</f>
        <v xml:space="preserve">1. Lesiones, afectaciones  a la integridad de las personas participantes, formadores o terceros
2. Suspensión temporal o definitiva de las actividades.
3.Generación de responsabilidades civiles, contractuales o extracontractuales.
4.Posibles sanciones o investigaciones por incumplimiento de normas de seguridad.
5.Incremento de costos por atención de emergencias, indemnizaciones o medidas correctivas.
6. Retrasos en el cronograma de ejecución del contrato.
</v>
      </c>
      <c r="H15" s="15">
        <v>4</v>
      </c>
      <c r="I15" s="15">
        <v>4</v>
      </c>
      <c r="J15" s="15">
        <f>+EVALUACION!K14</f>
        <v>5</v>
      </c>
      <c r="K15" s="14" t="str">
        <f>+EVALUACION!L14</f>
        <v>MEDIO</v>
      </c>
      <c r="L15" s="15" t="s">
        <v>137</v>
      </c>
      <c r="M15" s="14" t="s">
        <v>129</v>
      </c>
      <c r="N15" s="134" t="str">
        <f>+'EVALUACION CON CONTROLES'!G20</f>
        <v>Implementar protocolos de seguridad  para el desarrollo de las actividades, incluyendo la identificación de riesgos en espacios públicos, señalización, control de aforo y medidas preventivas. Asimismo, exigir la constitución de pólizas de responsabilidad civil y demás garantías requeridas, contar con planes de emergencia y atención de contingencia.</v>
      </c>
      <c r="O15" s="15">
        <f>+'EVALUACION CON CONTROLES'!I20</f>
        <v>3</v>
      </c>
      <c r="P15" s="15">
        <f>+'EVALUACION CON CONTROLES'!J20</f>
        <v>2</v>
      </c>
      <c r="Q15" s="15">
        <f>+'EVALUACION CON CONTROLES'!K20</f>
        <v>5</v>
      </c>
      <c r="R15" s="14" t="str">
        <f>+'EVALUACION CON CONTROLES'!L20</f>
        <v>MEDIO</v>
      </c>
      <c r="S15" s="15" t="str">
        <f>+'EVALUACION CON CONTROLES'!M20</f>
        <v>NO</v>
      </c>
      <c r="T15" s="15" t="str">
        <f>+'EVALUACION CON CONTROLES'!N20</f>
        <v>Contratista, Supervisor y apoyo a la Supervisión del FDLM</v>
      </c>
      <c r="U15" s="130" t="str">
        <f>+'EVALUACION CON CONTROLES'!O20</f>
        <v>Agosto</v>
      </c>
      <c r="V15" s="130" t="str">
        <f>+'EVALUACION CON CONTROLES'!P20</f>
        <v>Diciembre</v>
      </c>
      <c r="W15" s="15" t="str">
        <f>+'EVALUACION CON CONTROLES'!Q20</f>
        <v>Seguimiento del cronograma estipulado y verificación en medios de comunicación y fuentes oficiales de situaciones de orden público</v>
      </c>
      <c r="X15" s="15" t="str">
        <f>+'EVALUACION CON CONTROLES'!R20</f>
        <v>Semanal de acuerdo con el cronograma del contrato</v>
      </c>
    </row>
    <row r="16" spans="2:24" ht="106.5" customHeight="1" x14ac:dyDescent="0.15">
      <c r="B16" s="15">
        <f t="shared" si="0"/>
        <v>6</v>
      </c>
      <c r="C16" s="134" t="str">
        <f>+'EVALUACION CON CONTROLES'!C21:F21</f>
        <v>Intoxicaciones y/o enfermedades producidas por el consumo de alimentos contemplados  en el proyecto</v>
      </c>
      <c r="D16" s="14" t="str">
        <f>+'EVALUACION CON CONTROLES'!B21</f>
        <v>EJECUCIÓN</v>
      </c>
      <c r="E16" s="14" t="str">
        <f>VLOOKUP(C16,'IDENTIFICACION Y ANALISIS'!$B$19:$F$46,3,FALSE)</f>
        <v>Especifico</v>
      </c>
      <c r="F16" s="14" t="str">
        <f>VLOOKUP(C16,'IDENTIFICACION Y ANALISIS'!$B$19:$F$46,4,FALSE)</f>
        <v>Externo</v>
      </c>
      <c r="G16" s="134" t="str">
        <f>+EVALUACION!H15</f>
        <v>1. Afectaciones a la salud de los participantes, formadores o terceros
2. Posibles sanciones por incumplimiento de normas sanitarias y de manipulación de alimentos.
3.Incremento de costos por atención médica, contingencias o indemnizaciones.
4.Retrasos en el cronograma de ejecución del contrato.
5.Afectación de la imagen y reputación del FLM y del contratista.</v>
      </c>
      <c r="H16" s="15">
        <f>+EVALUACION!I15</f>
        <v>2</v>
      </c>
      <c r="I16" s="15">
        <f>+EVALUACION!J15</f>
        <v>2</v>
      </c>
      <c r="J16" s="15">
        <f>+EVALUACION!K15</f>
        <v>4</v>
      </c>
      <c r="K16" s="14" t="str">
        <f>+EVALUACION!L15</f>
        <v>BAJO</v>
      </c>
      <c r="L16" s="15" t="s">
        <v>137</v>
      </c>
      <c r="M16" s="14" t="s">
        <v>129</v>
      </c>
      <c r="N16" s="134" t="str">
        <f>+'EVALUACION CON CONTROLES'!G21</f>
        <v>Exigir al contratista que los proveedores de alimentos cumplan con las normas sanitarias vigentes y cuenten con certificaciones en manipulación de alimentos. Verificar las condiciones de cadena de frío, fechas de vencimiento y certificados sanitarios de proveedores; supervisión durante la entrega y consumo de alimentos</v>
      </c>
      <c r="O16" s="15">
        <f>+'EVALUACION CON CONTROLES'!I21</f>
        <v>1</v>
      </c>
      <c r="P16" s="15">
        <f>+'EVALUACION CON CONTROLES'!J21</f>
        <v>2</v>
      </c>
      <c r="Q16" s="15">
        <f>+'EVALUACION CON CONTROLES'!K21</f>
        <v>3</v>
      </c>
      <c r="R16" s="14" t="str">
        <f>+'EVALUACION CON CONTROLES'!L21</f>
        <v>BAJO</v>
      </c>
      <c r="S16" s="15" t="str">
        <f>+'EVALUACION CON CONTROLES'!M21</f>
        <v>NO</v>
      </c>
      <c r="T16" s="15" t="str">
        <f>+'EVALUACION CON CONTROLES'!N21</f>
        <v>Contratista</v>
      </c>
      <c r="U16" s="130" t="str">
        <f>+'EVALUACION CON CONTROLES'!O21</f>
        <v>Agosto</v>
      </c>
      <c r="V16" s="130" t="str">
        <f>+'EVALUACION CON CONTROLES'!P21</f>
        <v>Diciembre</v>
      </c>
      <c r="W16" s="15" t="str">
        <f>+'EVALUACION CON CONTROLES'!Q21</f>
        <v xml:space="preserve">Acompñamiento  y revisión de los alimentos entregados en cada actividad </v>
      </c>
      <c r="X16" s="15" t="str">
        <f>+'EVALUACION CON CONTROLES'!R21</f>
        <v>De acuerdo con el cronograma del contrato</v>
      </c>
    </row>
    <row r="17" spans="2:24" ht="113.5" customHeight="1" x14ac:dyDescent="0.15">
      <c r="B17" s="15">
        <f t="shared" si="0"/>
        <v>7</v>
      </c>
      <c r="C17" s="134" t="str">
        <f>+'EVALUACION CON CONTROLES'!C22:F22</f>
        <v>Paros huelgas, situaciones de orden público o situaciones externas como pandemias  que afecten el cumplimiento de obligaciones cuando se hace trabajo en campo</v>
      </c>
      <c r="D17" s="14" t="str">
        <f>+'EVALUACION CON CONTROLES'!B22</f>
        <v>EJECUCIÓN</v>
      </c>
      <c r="E17" s="14" t="str">
        <f>VLOOKUP(C17,'IDENTIFICACION Y ANALISIS'!$B$19:$F$46,3,FALSE)</f>
        <v>General</v>
      </c>
      <c r="F17" s="14" t="str">
        <f>VLOOKUP(C17,'IDENTIFICACION Y ANALISIS'!$B$19:$F$46,4,FALSE)</f>
        <v>Externo</v>
      </c>
      <c r="G17" s="134" t="str">
        <f>+EVALUACION!H16</f>
        <v>1. Suspensión temporal de actividades.
2. Incumplimiento de cronograma.
3. Requerimientos y planes de mejora 
4. Posible afectación de las garantías contractuales.
5.Riesgo de terminación o imcuplimiento del contrato</v>
      </c>
      <c r="H17" s="15">
        <f>+EVALUACION!I16</f>
        <v>3</v>
      </c>
      <c r="I17" s="15">
        <f>+EVALUACION!J16</f>
        <v>2</v>
      </c>
      <c r="J17" s="15">
        <f>+EVALUACION!K16</f>
        <v>5</v>
      </c>
      <c r="K17" s="14" t="str">
        <f>+EVALUACION!L16</f>
        <v>MEDIO</v>
      </c>
      <c r="L17" s="15" t="s">
        <v>138</v>
      </c>
      <c r="M17" s="14">
        <v>100</v>
      </c>
      <c r="N17" s="134" t="str">
        <f>+'EVALUACION CON CONTROLES'!G22</f>
        <v xml:space="preserve">Prever en la planeación de las acciones territoriales fechas que no coincidan con eventos que impidan su ejecución. En caso de materializarse el riesgo, suspender temporalmente las actividades, informar a la supervisión y /o apoyo a la supervisión, evaluar las condiciones del entorno y reprogramar las actividades </v>
      </c>
      <c r="O17" s="15">
        <f>+'EVALUACION CON CONTROLES'!I22</f>
        <v>2</v>
      </c>
      <c r="P17" s="15">
        <f>+'EVALUACION CON CONTROLES'!J22</f>
        <v>2</v>
      </c>
      <c r="Q17" s="15">
        <f>+'EVALUACION CON CONTROLES'!K22</f>
        <v>4</v>
      </c>
      <c r="R17" s="14" t="str">
        <f>+'EVALUACION CON CONTROLES'!L22</f>
        <v>BAJO</v>
      </c>
      <c r="S17" s="15" t="str">
        <f>+'EVALUACION CON CONTROLES'!M22</f>
        <v xml:space="preserve">SI </v>
      </c>
      <c r="T17" s="15" t="str">
        <f>+'EVALUACION CON CONTROLES'!N22</f>
        <v>Contratista, Supervisor y apoyo a la Supervisión del FDLM</v>
      </c>
      <c r="U17" s="130" t="str">
        <f>+'EVALUACION CON CONTROLES'!O22</f>
        <v>Agosto</v>
      </c>
      <c r="V17" s="130" t="str">
        <f>+'EVALUACION CON CONTROLES'!P22</f>
        <v>Diciembre</v>
      </c>
      <c r="W17" s="15" t="str">
        <f>+'EVALUACION CON CONTROLES'!Q22</f>
        <v>Seguimiento del cronograma estipulado y verificación en medios de comunicación y fuentes oficiales de situaciones de orden público</v>
      </c>
      <c r="X17" s="15" t="str">
        <f>+'EVALUACION CON CONTROLES'!R22</f>
        <v>Semanal de acuerdo con el cronograma del contrato</v>
      </c>
    </row>
    <row r="18" spans="2:24" ht="147" customHeight="1" x14ac:dyDescent="0.15">
      <c r="B18" s="15">
        <f t="shared" si="0"/>
        <v>8</v>
      </c>
      <c r="C18" s="134" t="str">
        <f>+'EVALUACION CON CONTROLES'!C24:F24</f>
        <v xml:space="preserve">No ejecutar las actividades de acuerdo a las especificaciones técnicas en los documentos precontractuales y contracatuales </v>
      </c>
      <c r="D18" s="14" t="str">
        <f>+'EVALUACION CON CONTROLES'!B24</f>
        <v>EJECUCIÓN</v>
      </c>
      <c r="E18" s="14" t="s">
        <v>20</v>
      </c>
      <c r="F18" s="14" t="s">
        <v>32</v>
      </c>
      <c r="G18" s="134" t="str">
        <f>+EVALUACION!H18</f>
        <v>1. Necesidad de realizar cambios o ajustes inmediatos.
2. Realizar requerimiento o posibles procesos de incumplimiento contractual.
3.Desarrollar nuevamente las actividades de acuerdo a las especificaciones de cada actividad y el contratista debe asumir su costo</v>
      </c>
      <c r="H18" s="15">
        <f>+EVALUACION!I18</f>
        <v>2</v>
      </c>
      <c r="I18" s="15">
        <f>+EVALUACION!J18</f>
        <v>3</v>
      </c>
      <c r="J18" s="15">
        <f>+EVALUACION!K18</f>
        <v>5</v>
      </c>
      <c r="K18" s="14" t="str">
        <f>+EVALUACION!L18</f>
        <v>MEDIO</v>
      </c>
      <c r="L18" s="15" t="s">
        <v>137</v>
      </c>
      <c r="M18" s="14" t="s">
        <v>130</v>
      </c>
      <c r="N18" s="134" t="str">
        <f>+'EVALUACION CON CONTROLES'!G24</f>
        <v>Realizar seguimiento permanente por parte de la apoyo a la supervisión del contrato, verificando el cumplimiento de las especificaciones técnicas, obligaciones y actividades establecidas en los documentos precontractuales y contractuales, así como la entrega de soportes y evidencias de ejecución.</v>
      </c>
      <c r="O18" s="15">
        <f>+'EVALUACION CON CONTROLES'!I24</f>
        <v>1</v>
      </c>
      <c r="P18" s="15">
        <f>+'EVALUACION CON CONTROLES'!J24</f>
        <v>2</v>
      </c>
      <c r="Q18" s="15">
        <f>+'EVALUACION CON CONTROLES'!K24</f>
        <v>3</v>
      </c>
      <c r="R18" s="14" t="str">
        <f>+'EVALUACION CON CONTROLES'!L24</f>
        <v>BAJO</v>
      </c>
      <c r="S18" s="15" t="str">
        <f>+'EVALUACION CON CONTROLES'!M24</f>
        <v>NO</v>
      </c>
      <c r="T18" s="15" t="str">
        <f>+'EVALUACION CON CONTROLES'!N24</f>
        <v>Contratista</v>
      </c>
      <c r="U18" s="130" t="str">
        <f>+'EVALUACION CON CONTROLES'!O24</f>
        <v>Agosto</v>
      </c>
      <c r="V18" s="130" t="str">
        <f>+'EVALUACION CON CONTROLES'!P24</f>
        <v>Diciembre</v>
      </c>
      <c r="W18" s="15" t="str">
        <f>+'EVALUACION CON CONTROLES'!Q24</f>
        <v>Revión de las metodologìas   de cada actividad contra el aenxo téncio y acompñar las activiades territoriales</v>
      </c>
      <c r="X18" s="15" t="str">
        <f>+'EVALUACION CON CONTROLES'!R24</f>
        <v>De acuerdo con el cronograma del contrato</v>
      </c>
    </row>
    <row r="19" spans="2:24" ht="147" customHeight="1" x14ac:dyDescent="0.15">
      <c r="B19" s="15">
        <f t="shared" si="0"/>
        <v>9</v>
      </c>
      <c r="C19" s="134" t="str">
        <f>+'EVALUACION CON CONTROLES'!C25:F25</f>
        <v>No suministrar los elementos y materiales requeridos para la ejecicón de las actividades</v>
      </c>
      <c r="D19" s="14" t="str">
        <f>+'EVALUACION CON CONTROLES'!B25</f>
        <v>EJECUCIÓN</v>
      </c>
      <c r="E19" s="14" t="s">
        <v>20</v>
      </c>
      <c r="F19" s="14" t="s">
        <v>32</v>
      </c>
      <c r="G19" s="134" t="str">
        <f>+EVALUACION!H19</f>
        <v>1. Retrasos y suspensión de las actividades programadas.
2. Incumplimiento del cronograma de activiades establecido.
3. Afectación en la asistencia y participación de los beneficiarios</v>
      </c>
      <c r="H19" s="15">
        <f>+EVALUACION!I19</f>
        <v>3</v>
      </c>
      <c r="I19" s="15">
        <f>+EVALUACION!J19</f>
        <v>3</v>
      </c>
      <c r="J19" s="15">
        <f>+EVALUACION!K19</f>
        <v>6</v>
      </c>
      <c r="K19" s="14" t="str">
        <f>+EVALUACION!L19</f>
        <v>ALTO</v>
      </c>
      <c r="L19" s="15" t="s">
        <v>137</v>
      </c>
      <c r="M19" s="14" t="s">
        <v>130</v>
      </c>
      <c r="N19" s="134" t="str">
        <f>+'EVALUACION CON CONTROLES'!G25</f>
        <v>Exigir al contratista cronograma y entrega oportuna de los elementos y materiales requeridos para cada actividad, realizando verificación previa por parte de la apoyo a la supervisión antes de su ejecución. Sin chequeo de elementos no  se comfirma la ejeución de la actividad</v>
      </c>
      <c r="O19" s="15">
        <f>+'EVALUACION CON CONTROLES'!I25</f>
        <v>2</v>
      </c>
      <c r="P19" s="15">
        <f>+'EVALUACION CON CONTROLES'!J25</f>
        <v>3</v>
      </c>
      <c r="Q19" s="15">
        <f>+'EVALUACION CON CONTROLES'!K25</f>
        <v>5</v>
      </c>
      <c r="R19" s="14" t="str">
        <f>+'EVALUACION CON CONTROLES'!L25</f>
        <v>MEDIO</v>
      </c>
      <c r="S19" s="15" t="str">
        <f>+'EVALUACION CON CONTROLES'!M25</f>
        <v>NO</v>
      </c>
      <c r="T19" s="15" t="str">
        <f>+'EVALUACION CON CONTROLES'!N25</f>
        <v>Contratista</v>
      </c>
      <c r="U19" s="130" t="str">
        <f>+'EVALUACION CON CONTROLES'!O25</f>
        <v>Agosto</v>
      </c>
      <c r="V19" s="130" t="str">
        <f>+'EVALUACION CON CONTROLES'!P25</f>
        <v>Diciembre</v>
      </c>
      <c r="W19" s="15" t="str">
        <f>+'EVALUACION CON CONTROLES'!Q25</f>
        <v xml:space="preserve">Verificación e ingreso almacén de los elementos e insumos minimo cinco días antes de la realización de la actividad. </v>
      </c>
      <c r="X19" s="15" t="str">
        <f>+'EVALUACION CON CONTROLES'!R25</f>
        <v>De acuerdo con el cronograma del contrato</v>
      </c>
    </row>
    <row r="20" spans="2:24" ht="147" customHeight="1" x14ac:dyDescent="0.15">
      <c r="B20" s="15">
        <f t="shared" si="0"/>
        <v>10</v>
      </c>
      <c r="C20" s="134" t="str">
        <f>+'EVALUACION CON CONTROLES'!C26:F26</f>
        <v>Mal estado de los espacios y lugares donde se van a desarrollas las actividades</v>
      </c>
      <c r="D20" s="14" t="str">
        <f>+'EVALUACION CON CONTROLES'!B26</f>
        <v>EJECUCIÓN</v>
      </c>
      <c r="E20" s="14" t="s">
        <v>20</v>
      </c>
      <c r="F20" s="14" t="s">
        <v>32</v>
      </c>
      <c r="G20" s="134" t="str">
        <f>+EVALUACION!H20</f>
        <v>1. Suspensión, retraso o reprogramación de las actividades programadas.
2.Riesgo de accidentes o incidentes durante el desarrollo de las actividades.
3. Deterioro o daños en equipos, materiales o elementos  utilizados durante la ejecución de las actividades</v>
      </c>
      <c r="H20" s="15">
        <f>+EVALUACION!I20</f>
        <v>1</v>
      </c>
      <c r="I20" s="15">
        <f>+EVALUACION!J20</f>
        <v>2</v>
      </c>
      <c r="J20" s="15">
        <f>+EVALUACION!K20</f>
        <v>3</v>
      </c>
      <c r="K20" s="14" t="str">
        <f>+EVALUACION!L20</f>
        <v>BAJO</v>
      </c>
      <c r="L20" s="15" t="s">
        <v>137</v>
      </c>
      <c r="M20" s="14" t="s">
        <v>130</v>
      </c>
      <c r="N20" s="134" t="str">
        <f>+'EVALUACION CON CONTROLES'!G26</f>
        <v>Verificar previamente las condiciones físicas, de seguridad y funcionamiento de los espacios donde se desarrollarán las actividades, con el fin de garantizar su adecuada ejecución.</v>
      </c>
      <c r="O20" s="15">
        <f>+'EVALUACION CON CONTROLES'!I26</f>
        <v>1</v>
      </c>
      <c r="P20" s="15">
        <f>+'EVALUACION CON CONTROLES'!J26</f>
        <v>1</v>
      </c>
      <c r="Q20" s="15">
        <f>+'EVALUACION CON CONTROLES'!K26</f>
        <v>2</v>
      </c>
      <c r="R20" s="14" t="str">
        <f>+'EVALUACION CON CONTROLES'!L26</f>
        <v>BAJO</v>
      </c>
      <c r="S20" s="15" t="str">
        <f>+'EVALUACION CON CONTROLES'!M26</f>
        <v>NO</v>
      </c>
      <c r="T20" s="15" t="str">
        <f>+'EVALUACION CON CONTROLES'!N26</f>
        <v>Contratista</v>
      </c>
      <c r="U20" s="130" t="str">
        <f>+'EVALUACION CON CONTROLES'!O26</f>
        <v>Agosto</v>
      </c>
      <c r="V20" s="130" t="str">
        <f>+'EVALUACION CON CONTROLES'!P26</f>
        <v>Diciembre</v>
      </c>
      <c r="W20" s="15" t="str">
        <f>+'EVALUACION CON CONTROLES'!Q26</f>
        <v>Hacer visita previa a los espacios donde se va desarollar las activiades</v>
      </c>
      <c r="X20" s="15" t="str">
        <f>+'EVALUACION CON CONTROLES'!R26</f>
        <v>De acuerdo con el cronograma del contrato</v>
      </c>
    </row>
    <row r="21" spans="2:24" ht="147" customHeight="1" x14ac:dyDescent="0.15">
      <c r="B21" s="15">
        <f t="shared" si="0"/>
        <v>11</v>
      </c>
      <c r="C21" s="134" t="str">
        <f>+'EVALUACION CON CONTROLES'!C27:F27</f>
        <v xml:space="preserve">No vincular la totalidad de participantes a cada una de las actividades establecidas  en el contrato </v>
      </c>
      <c r="D21" s="14" t="str">
        <f>+'EVALUACION CON CONTROLES'!B27</f>
        <v>EJECUCIÓN</v>
      </c>
      <c r="E21" s="14" t="s">
        <v>20</v>
      </c>
      <c r="F21" s="14" t="s">
        <v>21</v>
      </c>
      <c r="G21" s="134" t="str">
        <f>+EVALUACION!H21</f>
        <v xml:space="preserve">1.Necesidad de reprogramar o reforzar procesos de convocatoria y vinculación de participantes.
2. Incumplimiento de las metas definidas en el contrato.
3.Posible incumplimiento y liberación de los recursos no ejecutados
</v>
      </c>
      <c r="H21" s="15">
        <f>+EVALUACION!I21</f>
        <v>2</v>
      </c>
      <c r="I21" s="15">
        <f>+EVALUACION!J21</f>
        <v>3</v>
      </c>
      <c r="J21" s="15">
        <f>+EVALUACION!K21</f>
        <v>5</v>
      </c>
      <c r="K21" s="14" t="str">
        <f>+EVALUACION!L21</f>
        <v>MEDIO</v>
      </c>
      <c r="L21" s="15" t="s">
        <v>137</v>
      </c>
      <c r="M21" s="14" t="s">
        <v>130</v>
      </c>
      <c r="N21" s="134" t="str">
        <f>+'EVALUACION CON CONTROLES'!G27</f>
        <v>Hacer seguimiento  a las personas inscritas frente a las que deben ser beneficiadas,  control a la participación de los beneficiarios durante la ejecución de las actividades.</v>
      </c>
      <c r="O21" s="15">
        <f>+'EVALUACION CON CONTROLES'!I27</f>
        <v>1</v>
      </c>
      <c r="P21" s="15">
        <f>+'EVALUACION CON CONTROLES'!J27</f>
        <v>2</v>
      </c>
      <c r="Q21" s="15">
        <f>+'EVALUACION CON CONTROLES'!K27</f>
        <v>3</v>
      </c>
      <c r="R21" s="14" t="str">
        <f>+'EVALUACION CON CONTROLES'!L27</f>
        <v>BAJO</v>
      </c>
      <c r="S21" s="15" t="str">
        <f>+'EVALUACION CON CONTROLES'!M27</f>
        <v>NO</v>
      </c>
      <c r="T21" s="15" t="str">
        <f>+'EVALUACION CON CONTROLES'!N27</f>
        <v>Contratista, Supervisor y apoyo a la Supervisión del FDLM</v>
      </c>
      <c r="U21" s="130" t="str">
        <f>+'EVALUACION CON CONTROLES'!O27</f>
        <v>Agosto</v>
      </c>
      <c r="V21" s="130" t="str">
        <f>+'EVALUACION CON CONTROLES'!P27</f>
        <v>Diciembre</v>
      </c>
      <c r="W21" s="15" t="str">
        <f>+'EVALUACION CON CONTROLES'!Q27</f>
        <v>Acompñamiento a las actividades territoriales y revisión de listados asistencia</v>
      </c>
      <c r="X21" s="15" t="str">
        <f>+'EVALUACION CON CONTROLES'!R27</f>
        <v>Mensual</v>
      </c>
    </row>
    <row r="22" spans="2:24" ht="195" customHeight="1" x14ac:dyDescent="0.15">
      <c r="B22" s="15">
        <f t="shared" si="0"/>
        <v>12</v>
      </c>
      <c r="C22" s="134" t="str">
        <f>+'EVALUACION CON CONTROLES'!C28:F28</f>
        <v>Reclamaciones por falta de pago de los contratistas vinculados a las actividades del convenio</v>
      </c>
      <c r="D22" s="14" t="str">
        <f>+'EVALUACION CON CONTROLES'!B28</f>
        <v>EJECUCIÓN</v>
      </c>
      <c r="E22" s="14" t="str">
        <f>VLOOKUP(C22,'IDENTIFICACION Y ANALISIS'!$B$19:$F$46,3,FALSE)</f>
        <v>Especifico</v>
      </c>
      <c r="F22" s="14" t="str">
        <f>VLOOKUP(C22,'IDENTIFICACION Y ANALISIS'!$B$19:$F$46,4,FALSE)</f>
        <v>Externo</v>
      </c>
      <c r="G22" s="134" t="str">
        <f>+EVALUACION!H22</f>
        <v>1. Retraso en ejecución de actividades.
2. Derechos de petición y Tulelas ante el Fondo de Desarrollo Local.
3. Afectación de la imagen y credibilidad de la entidad</v>
      </c>
      <c r="H22" s="15">
        <f>+EVALUACION!I22</f>
        <v>3</v>
      </c>
      <c r="I22" s="15">
        <f>+EVALUACION!J22</f>
        <v>3</v>
      </c>
      <c r="J22" s="15">
        <f>+EVALUACION!K22</f>
        <v>6</v>
      </c>
      <c r="K22" s="14" t="str">
        <f>+EVALUACION!L22</f>
        <v>ALTO</v>
      </c>
      <c r="L22" s="15" t="s">
        <v>137</v>
      </c>
      <c r="M22" s="14" t="s">
        <v>130</v>
      </c>
      <c r="N22" s="134" t="str">
        <f>+'EVALUACION CON CONTROLES'!G28</f>
        <v>Realizar seguimiento permanente a los pagos del talento humano vinculado al contrato y establecer en las obligaciones específicas la exigencia de efectuar los pagos de manera oportuna, así como la presentación de los respectivos paz y salvo de cada una de las personas contratadas.</v>
      </c>
      <c r="O22" s="15">
        <f>+'EVALUACION CON CONTROLES'!I28</f>
        <v>3</v>
      </c>
      <c r="P22" s="15">
        <f>+'EVALUACION CON CONTROLES'!J28</f>
        <v>2</v>
      </c>
      <c r="Q22" s="15">
        <f>+'EVALUACION CON CONTROLES'!K28</f>
        <v>5</v>
      </c>
      <c r="R22" s="14" t="str">
        <f>+'EVALUACION CON CONTROLES'!L28</f>
        <v>MEDIO</v>
      </c>
      <c r="S22" s="15" t="str">
        <f>+'EVALUACION CON CONTROLES'!M28</f>
        <v>NO</v>
      </c>
      <c r="T22" s="15" t="str">
        <f>+'EVALUACION CON CONTROLES'!N28</f>
        <v>Contratista, Supervisor y apoyo a la Supervisión del FDLM</v>
      </c>
      <c r="U22" s="130" t="str">
        <f>+'EVALUACION CON CONTROLES'!O28</f>
        <v>Agosto</v>
      </c>
      <c r="V22" s="130" t="str">
        <f>+'EVALUACION CON CONTROLES'!P28</f>
        <v>Diciembre</v>
      </c>
      <c r="W22" s="15" t="str">
        <f>+'EVALUACION CON CONTROLES'!Q28</f>
        <v>Requerir al contratista por el no pago de honorarios al talento humano solicitando el desembolso inmediato</v>
      </c>
      <c r="X22" s="15" t="str">
        <f>+'EVALUACION CON CONTROLES'!R28</f>
        <v>De acuerdo con el cronograma del contrato</v>
      </c>
    </row>
    <row r="23" spans="2:24" ht="13.5" customHeight="1" x14ac:dyDescent="0.15">
      <c r="B23" s="32"/>
      <c r="U23" s="130"/>
      <c r="X23" s="33"/>
    </row>
    <row r="24" spans="2:24" ht="13.5" customHeight="1" x14ac:dyDescent="0.15">
      <c r="B24" s="32"/>
      <c r="E24" s="11"/>
      <c r="F24" s="157" t="s">
        <v>131</v>
      </c>
      <c r="G24" s="157"/>
      <c r="H24" s="11"/>
      <c r="I24" s="11"/>
      <c r="J24" s="158" t="s">
        <v>116</v>
      </c>
      <c r="K24" s="158"/>
      <c r="L24" s="158"/>
      <c r="M24" s="158"/>
      <c r="X24" s="33"/>
    </row>
    <row r="25" spans="2:24" ht="13.5" customHeight="1" x14ac:dyDescent="0.15">
      <c r="B25" s="32"/>
      <c r="E25" s="173" t="s">
        <v>66</v>
      </c>
      <c r="F25" s="28" t="s">
        <v>67</v>
      </c>
      <c r="G25" s="136" t="s">
        <v>68</v>
      </c>
      <c r="H25" s="11"/>
      <c r="I25" s="11"/>
      <c r="J25" s="188" t="s">
        <v>69</v>
      </c>
      <c r="K25" s="189"/>
      <c r="L25" s="188" t="s">
        <v>68</v>
      </c>
      <c r="M25" s="189"/>
      <c r="X25" s="33"/>
    </row>
    <row r="26" spans="2:24" ht="13.5" customHeight="1" x14ac:dyDescent="0.15">
      <c r="B26" s="32"/>
      <c r="E26" s="173"/>
      <c r="F26" s="15" t="s">
        <v>70</v>
      </c>
      <c r="G26" s="134">
        <v>1</v>
      </c>
      <c r="H26" s="11"/>
      <c r="I26" s="11"/>
      <c r="J26" s="161" t="s">
        <v>71</v>
      </c>
      <c r="K26" s="162"/>
      <c r="L26" s="163">
        <v>1</v>
      </c>
      <c r="M26" s="163"/>
      <c r="X26" s="33"/>
    </row>
    <row r="27" spans="2:24" ht="13.5" customHeight="1" x14ac:dyDescent="0.15">
      <c r="B27" s="32"/>
      <c r="E27" s="173"/>
      <c r="F27" s="15" t="s">
        <v>72</v>
      </c>
      <c r="G27" s="134">
        <v>2</v>
      </c>
      <c r="H27" s="11"/>
      <c r="I27" s="11"/>
      <c r="J27" s="161" t="s">
        <v>73</v>
      </c>
      <c r="K27" s="162"/>
      <c r="L27" s="163">
        <v>2</v>
      </c>
      <c r="M27" s="163"/>
      <c r="X27" s="33"/>
    </row>
    <row r="28" spans="2:24" ht="13.5" customHeight="1" x14ac:dyDescent="0.15">
      <c r="B28" s="32"/>
      <c r="E28" s="173"/>
      <c r="F28" s="15" t="s">
        <v>74</v>
      </c>
      <c r="G28" s="134">
        <v>3</v>
      </c>
      <c r="H28" s="11"/>
      <c r="I28" s="11"/>
      <c r="J28" s="161" t="s">
        <v>75</v>
      </c>
      <c r="K28" s="162"/>
      <c r="L28" s="163">
        <v>3</v>
      </c>
      <c r="M28" s="163"/>
      <c r="X28" s="33"/>
    </row>
    <row r="29" spans="2:24" ht="13.5" customHeight="1" x14ac:dyDescent="0.15">
      <c r="B29" s="32"/>
      <c r="E29" s="173"/>
      <c r="F29" s="15" t="s">
        <v>76</v>
      </c>
      <c r="G29" s="134">
        <v>4</v>
      </c>
      <c r="H29" s="11"/>
      <c r="I29" s="11"/>
      <c r="J29" s="161" t="s">
        <v>77</v>
      </c>
      <c r="K29" s="162"/>
      <c r="L29" s="163">
        <v>4</v>
      </c>
      <c r="M29" s="163"/>
      <c r="X29" s="33"/>
    </row>
    <row r="30" spans="2:24" ht="13.5" customHeight="1" x14ac:dyDescent="0.15">
      <c r="B30" s="32"/>
      <c r="E30" s="173"/>
      <c r="F30" s="15" t="s">
        <v>78</v>
      </c>
      <c r="G30" s="134">
        <v>5</v>
      </c>
      <c r="H30" s="11"/>
      <c r="I30" s="11"/>
      <c r="J30" s="161" t="s">
        <v>79</v>
      </c>
      <c r="K30" s="162"/>
      <c r="L30" s="163">
        <v>5</v>
      </c>
      <c r="M30" s="163"/>
      <c r="X30" s="33"/>
    </row>
    <row r="31" spans="2:24" ht="13.5" customHeight="1" x14ac:dyDescent="0.15">
      <c r="B31" s="32"/>
      <c r="D31" s="11"/>
      <c r="E31" s="11"/>
      <c r="F31" s="11"/>
      <c r="G31" s="132"/>
      <c r="H31" s="11"/>
      <c r="I31" s="11"/>
      <c r="J31" s="11"/>
      <c r="K31" s="11"/>
      <c r="L31" s="11"/>
      <c r="M31" s="11"/>
      <c r="X31" s="33"/>
    </row>
    <row r="32" spans="2:24" ht="13.5" customHeight="1" x14ac:dyDescent="0.15">
      <c r="B32" s="32"/>
      <c r="D32" s="158" t="s">
        <v>80</v>
      </c>
      <c r="E32" s="158"/>
      <c r="F32" s="158"/>
      <c r="G32" s="158"/>
      <c r="H32" s="158"/>
      <c r="I32" s="158"/>
      <c r="J32" s="158"/>
      <c r="K32" s="158"/>
      <c r="X32" s="33"/>
    </row>
    <row r="33" spans="2:24" ht="13.5" customHeight="1" x14ac:dyDescent="0.15">
      <c r="B33" s="32"/>
      <c r="D33" s="169" t="s">
        <v>67</v>
      </c>
      <c r="E33" s="169" t="s">
        <v>68</v>
      </c>
      <c r="F33" s="164" t="s">
        <v>71</v>
      </c>
      <c r="G33" s="164"/>
      <c r="H33" s="159" t="s">
        <v>73</v>
      </c>
      <c r="I33" s="160"/>
      <c r="J33" s="29" t="s">
        <v>75</v>
      </c>
      <c r="K33" s="29" t="s">
        <v>77</v>
      </c>
      <c r="L33" s="28" t="s">
        <v>79</v>
      </c>
      <c r="P33" s="158" t="s">
        <v>94</v>
      </c>
      <c r="Q33" s="158"/>
      <c r="R33" s="158"/>
      <c r="S33" s="158"/>
      <c r="T33" s="158"/>
      <c r="X33" s="33"/>
    </row>
    <row r="34" spans="2:24" ht="13.5" customHeight="1" x14ac:dyDescent="0.15">
      <c r="B34" s="32"/>
      <c r="D34" s="169"/>
      <c r="E34" s="169"/>
      <c r="F34" s="172">
        <v>1</v>
      </c>
      <c r="G34" s="172"/>
      <c r="H34" s="170">
        <v>2</v>
      </c>
      <c r="I34" s="171"/>
      <c r="J34" s="30">
        <v>3</v>
      </c>
      <c r="K34" s="30">
        <v>4</v>
      </c>
      <c r="L34" s="30">
        <v>5</v>
      </c>
      <c r="P34" s="164" t="s">
        <v>80</v>
      </c>
      <c r="Q34" s="164"/>
      <c r="R34" s="164"/>
      <c r="S34" s="164" t="s">
        <v>93</v>
      </c>
      <c r="T34" s="164"/>
      <c r="X34" s="33"/>
    </row>
    <row r="35" spans="2:24" ht="13.5" customHeight="1" x14ac:dyDescent="0.15">
      <c r="B35" s="32"/>
      <c r="D35" s="15" t="s">
        <v>70</v>
      </c>
      <c r="E35" s="16">
        <v>1</v>
      </c>
      <c r="F35" s="150">
        <v>2</v>
      </c>
      <c r="G35" s="150"/>
      <c r="H35" s="185">
        <v>3</v>
      </c>
      <c r="I35" s="186"/>
      <c r="J35" s="26">
        <v>4</v>
      </c>
      <c r="K35" s="31">
        <v>5</v>
      </c>
      <c r="L35" s="25">
        <v>6</v>
      </c>
      <c r="P35" s="151" t="s">
        <v>95</v>
      </c>
      <c r="Q35" s="151"/>
      <c r="R35" s="151"/>
      <c r="S35" s="149" t="s">
        <v>96</v>
      </c>
      <c r="T35" s="149"/>
      <c r="X35" s="33"/>
    </row>
    <row r="36" spans="2:24" ht="13.5" customHeight="1" x14ac:dyDescent="0.15">
      <c r="B36" s="32"/>
      <c r="D36" s="15" t="s">
        <v>72</v>
      </c>
      <c r="E36" s="16">
        <v>2</v>
      </c>
      <c r="F36" s="150">
        <v>3</v>
      </c>
      <c r="G36" s="150"/>
      <c r="H36" s="185">
        <v>4</v>
      </c>
      <c r="I36" s="186"/>
      <c r="J36" s="31">
        <v>5</v>
      </c>
      <c r="K36" s="25">
        <v>6</v>
      </c>
      <c r="L36" s="25">
        <v>7</v>
      </c>
      <c r="P36" s="182" t="s">
        <v>97</v>
      </c>
      <c r="Q36" s="182"/>
      <c r="R36" s="182"/>
      <c r="S36" s="149" t="s">
        <v>98</v>
      </c>
      <c r="T36" s="149"/>
      <c r="X36" s="33"/>
    </row>
    <row r="37" spans="2:24" ht="13.5" customHeight="1" x14ac:dyDescent="0.15">
      <c r="B37" s="32"/>
      <c r="D37" s="15" t="s">
        <v>74</v>
      </c>
      <c r="E37" s="16">
        <v>3</v>
      </c>
      <c r="F37" s="150">
        <v>4</v>
      </c>
      <c r="G37" s="150"/>
      <c r="H37" s="165">
        <v>5</v>
      </c>
      <c r="I37" s="166"/>
      <c r="J37" s="25">
        <v>6</v>
      </c>
      <c r="K37" s="25">
        <v>7</v>
      </c>
      <c r="L37" s="27">
        <v>8</v>
      </c>
      <c r="P37" s="187">
        <v>5</v>
      </c>
      <c r="Q37" s="187"/>
      <c r="R37" s="187"/>
      <c r="S37" s="149" t="s">
        <v>99</v>
      </c>
      <c r="T37" s="149"/>
      <c r="X37" s="33"/>
    </row>
    <row r="38" spans="2:24" ht="13.5" customHeight="1" x14ac:dyDescent="0.15">
      <c r="B38" s="32"/>
      <c r="D38" s="15" t="s">
        <v>76</v>
      </c>
      <c r="E38" s="16">
        <v>4</v>
      </c>
      <c r="F38" s="187">
        <v>5</v>
      </c>
      <c r="G38" s="187"/>
      <c r="H38" s="183">
        <v>6</v>
      </c>
      <c r="I38" s="184"/>
      <c r="J38" s="25">
        <v>7</v>
      </c>
      <c r="K38" s="27">
        <v>8</v>
      </c>
      <c r="L38" s="27">
        <v>9</v>
      </c>
      <c r="P38" s="150" t="s">
        <v>100</v>
      </c>
      <c r="Q38" s="150"/>
      <c r="R38" s="150"/>
      <c r="S38" s="149" t="s">
        <v>101</v>
      </c>
      <c r="T38" s="149"/>
      <c r="X38" s="33"/>
    </row>
    <row r="39" spans="2:24" ht="13.5" customHeight="1" x14ac:dyDescent="0.15">
      <c r="B39" s="32"/>
      <c r="D39" s="15" t="s">
        <v>78</v>
      </c>
      <c r="E39" s="16">
        <v>5</v>
      </c>
      <c r="F39" s="182">
        <v>6</v>
      </c>
      <c r="G39" s="182"/>
      <c r="H39" s="183">
        <v>7</v>
      </c>
      <c r="I39" s="184"/>
      <c r="J39" s="27">
        <v>8</v>
      </c>
      <c r="K39" s="27">
        <v>9</v>
      </c>
      <c r="L39" s="27">
        <v>10</v>
      </c>
      <c r="X39" s="33"/>
    </row>
    <row r="40" spans="2:24" ht="13.5" customHeight="1" thickBot="1" x14ac:dyDescent="0.2">
      <c r="B40" s="17"/>
      <c r="C40" s="139"/>
      <c r="D40" s="19"/>
      <c r="E40" s="19"/>
      <c r="F40" s="19"/>
      <c r="G40" s="137"/>
      <c r="H40" s="19"/>
      <c r="I40" s="19"/>
      <c r="J40" s="19"/>
      <c r="K40" s="19"/>
      <c r="L40" s="19"/>
      <c r="M40" s="19"/>
      <c r="N40" s="139"/>
      <c r="O40" s="18"/>
      <c r="P40" s="18"/>
      <c r="Q40" s="18"/>
      <c r="R40" s="18"/>
      <c r="S40" s="18"/>
      <c r="T40" s="18"/>
      <c r="U40" s="18"/>
      <c r="V40" s="18"/>
      <c r="W40" s="18"/>
      <c r="X40" s="20"/>
    </row>
    <row r="41" spans="2:24" ht="16.5" customHeight="1" x14ac:dyDescent="0.15">
      <c r="D41" s="11"/>
      <c r="F41" s="11"/>
      <c r="G41" s="132"/>
      <c r="H41" s="11"/>
      <c r="I41" s="11"/>
      <c r="J41" s="11"/>
      <c r="K41" s="11"/>
      <c r="L41" s="11"/>
      <c r="M41" s="11"/>
      <c r="N41" s="132"/>
      <c r="O41" s="11"/>
      <c r="P41" s="11"/>
      <c r="Q41" s="11"/>
      <c r="R41" s="11"/>
    </row>
    <row r="42" spans="2:24" ht="16.5" customHeight="1" x14ac:dyDescent="0.15">
      <c r="D42" s="11"/>
      <c r="F42" s="11"/>
      <c r="G42" s="132"/>
      <c r="H42" s="11"/>
      <c r="I42" s="11"/>
      <c r="J42" s="11"/>
      <c r="K42" s="11"/>
      <c r="L42" s="11"/>
      <c r="M42" s="11"/>
      <c r="N42" s="132"/>
      <c r="O42" s="11"/>
      <c r="P42" s="11"/>
      <c r="Q42" s="11"/>
      <c r="R42" s="11"/>
    </row>
    <row r="43" spans="2:24" ht="12.75" customHeight="1" x14ac:dyDescent="0.15">
      <c r="D43" s="11"/>
      <c r="F43" s="11"/>
      <c r="G43" s="132"/>
      <c r="H43" s="11"/>
      <c r="I43" s="11"/>
      <c r="J43" s="11"/>
      <c r="K43" s="11"/>
      <c r="L43" s="11"/>
      <c r="M43" s="11"/>
      <c r="N43" s="132"/>
      <c r="O43" s="11"/>
      <c r="P43" s="11"/>
      <c r="Q43" s="11"/>
      <c r="R43" s="11"/>
    </row>
    <row r="44" spans="2:24" ht="15" hidden="1" x14ac:dyDescent="0.15">
      <c r="B44" s="13" t="s">
        <v>128</v>
      </c>
      <c r="D44" s="11"/>
      <c r="F44" s="11"/>
      <c r="G44" s="132"/>
      <c r="H44" s="11"/>
      <c r="I44" s="11"/>
      <c r="J44" s="11"/>
      <c r="K44" s="11"/>
      <c r="L44" s="11"/>
      <c r="M44" s="11"/>
      <c r="N44" s="132"/>
      <c r="O44" s="11"/>
      <c r="P44" s="11"/>
      <c r="Q44" s="11"/>
      <c r="R44" s="11"/>
    </row>
    <row r="45" spans="2:24" ht="15" hidden="1" x14ac:dyDescent="0.15">
      <c r="B45" s="13" t="s">
        <v>126</v>
      </c>
      <c r="D45" s="21"/>
      <c r="F45" s="11"/>
      <c r="G45" s="138"/>
      <c r="H45" s="21"/>
      <c r="I45" s="21"/>
      <c r="J45" s="21"/>
      <c r="K45" s="21"/>
      <c r="L45" s="21"/>
      <c r="M45" s="21"/>
      <c r="N45" s="138"/>
      <c r="O45" s="21"/>
      <c r="P45" s="21"/>
      <c r="Q45" s="21"/>
      <c r="R45" s="21"/>
    </row>
    <row r="46" spans="2:24" ht="30" hidden="1" x14ac:dyDescent="0.15">
      <c r="B46" s="13" t="s">
        <v>127</v>
      </c>
      <c r="D46" s="11"/>
      <c r="F46" s="11"/>
      <c r="G46" s="132"/>
      <c r="H46" s="11"/>
      <c r="I46" s="11"/>
      <c r="J46" s="11"/>
      <c r="K46" s="11"/>
      <c r="L46" s="11"/>
      <c r="M46" s="11"/>
      <c r="N46" s="132"/>
      <c r="O46" s="11"/>
      <c r="P46" s="11"/>
      <c r="Q46" s="11"/>
      <c r="R46" s="11"/>
    </row>
    <row r="47" spans="2:24" x14ac:dyDescent="0.15">
      <c r="D47" s="11"/>
      <c r="F47" s="11"/>
      <c r="G47" s="132"/>
      <c r="H47" s="11"/>
      <c r="I47" s="11"/>
      <c r="J47" s="11"/>
      <c r="K47" s="11"/>
      <c r="L47" s="11"/>
      <c r="M47" s="11"/>
      <c r="N47" s="132"/>
      <c r="O47" s="11"/>
      <c r="P47" s="11"/>
      <c r="Q47" s="11"/>
      <c r="R47" s="11"/>
    </row>
    <row r="48" spans="2:24" x14ac:dyDescent="0.15">
      <c r="D48" s="11"/>
      <c r="F48" s="11"/>
      <c r="G48" s="132"/>
      <c r="H48" s="11"/>
      <c r="I48" s="11"/>
      <c r="J48" s="11"/>
      <c r="K48" s="11"/>
      <c r="L48" s="11"/>
      <c r="M48" s="11"/>
      <c r="N48" s="132"/>
      <c r="O48" s="11"/>
      <c r="P48" s="11"/>
      <c r="Q48" s="11"/>
      <c r="R48" s="11"/>
    </row>
    <row r="49" spans="4:18" x14ac:dyDescent="0.15">
      <c r="D49" s="11"/>
      <c r="F49" s="11"/>
      <c r="G49" s="132"/>
      <c r="H49" s="11"/>
      <c r="I49" s="11"/>
      <c r="J49" s="11"/>
      <c r="K49" s="11"/>
      <c r="L49" s="11"/>
      <c r="M49" s="11"/>
      <c r="N49" s="132"/>
      <c r="O49" s="11"/>
      <c r="P49" s="11"/>
      <c r="Q49" s="11"/>
      <c r="R49" s="11"/>
    </row>
    <row r="50" spans="4:18" ht="12.75" customHeight="1" x14ac:dyDescent="0.15">
      <c r="D50" s="11"/>
    </row>
    <row r="51" spans="4:18" x14ac:dyDescent="0.15">
      <c r="D51" s="11"/>
    </row>
  </sheetData>
  <mergeCells count="49">
    <mergeCell ref="W2:X4"/>
    <mergeCell ref="B7:X8"/>
    <mergeCell ref="F39:G39"/>
    <mergeCell ref="H39:I39"/>
    <mergeCell ref="P34:R34"/>
    <mergeCell ref="H36:I36"/>
    <mergeCell ref="H35:I35"/>
    <mergeCell ref="F37:G37"/>
    <mergeCell ref="F38:G38"/>
    <mergeCell ref="P37:R37"/>
    <mergeCell ref="H38:I38"/>
    <mergeCell ref="P36:R36"/>
    <mergeCell ref="L25:M25"/>
    <mergeCell ref="J25:K25"/>
    <mergeCell ref="J28:K28"/>
    <mergeCell ref="S34:T34"/>
    <mergeCell ref="J29:K29"/>
    <mergeCell ref="P33:T33"/>
    <mergeCell ref="B2:B4"/>
    <mergeCell ref="C2:V4"/>
    <mergeCell ref="E33:E34"/>
    <mergeCell ref="H34:I34"/>
    <mergeCell ref="J30:K30"/>
    <mergeCell ref="L30:M30"/>
    <mergeCell ref="D33:D34"/>
    <mergeCell ref="F34:G34"/>
    <mergeCell ref="E25:E30"/>
    <mergeCell ref="S35:T35"/>
    <mergeCell ref="F35:G35"/>
    <mergeCell ref="S36:T36"/>
    <mergeCell ref="S37:T37"/>
    <mergeCell ref="H37:I37"/>
    <mergeCell ref="F36:G36"/>
    <mergeCell ref="S38:T38"/>
    <mergeCell ref="P38:R38"/>
    <mergeCell ref="P35:R35"/>
    <mergeCell ref="B9:R9"/>
    <mergeCell ref="B6:X6"/>
    <mergeCell ref="F24:G24"/>
    <mergeCell ref="J24:M24"/>
    <mergeCell ref="H33:I33"/>
    <mergeCell ref="J26:K26"/>
    <mergeCell ref="J27:K27"/>
    <mergeCell ref="L28:M28"/>
    <mergeCell ref="L29:M29"/>
    <mergeCell ref="D32:K32"/>
    <mergeCell ref="F33:G33"/>
    <mergeCell ref="L26:M26"/>
    <mergeCell ref="L27:M27"/>
  </mergeCells>
  <phoneticPr fontId="1" type="noConversion"/>
  <conditionalFormatting sqref="K11:K22">
    <cfRule type="cellIs" dxfId="7" priority="42" stopIfTrue="1" operator="equal">
      <formula>"EXTREMO"</formula>
    </cfRule>
    <cfRule type="cellIs" dxfId="6" priority="43" stopIfTrue="1" operator="equal">
      <formula>"ALTO"</formula>
    </cfRule>
    <cfRule type="cellIs" dxfId="5" priority="44" stopIfTrue="1" operator="equal">
      <formula>"MEDIO"</formula>
    </cfRule>
    <cfRule type="cellIs" dxfId="4" priority="45" stopIfTrue="1" operator="equal">
      <formula>"BAJO"</formula>
    </cfRule>
  </conditionalFormatting>
  <conditionalFormatting sqref="R11:R22">
    <cfRule type="cellIs" dxfId="3" priority="82" stopIfTrue="1" operator="equal">
      <formula>"EXTREMO"</formula>
    </cfRule>
    <cfRule type="cellIs" dxfId="2" priority="83" stopIfTrue="1" operator="equal">
      <formula>"ALTO"</formula>
    </cfRule>
    <cfRule type="cellIs" dxfId="1" priority="84" stopIfTrue="1" operator="equal">
      <formula>"MEDIO"</formula>
    </cfRule>
    <cfRule type="cellIs" dxfId="0" priority="85" stopIfTrue="1" operator="equal">
      <formula>"BAJO"</formula>
    </cfRule>
  </conditionalFormatting>
  <printOptions horizontalCentered="1" verticalCentered="1"/>
  <pageMargins left="0.25" right="0.25" top="0.75" bottom="0.75" header="0.3" footer="0.3"/>
  <pageSetup paperSize="8" scale="45" orientation="landscape" verticalDpi="4294967295"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A87AD7A-789B-4861-853F-33EFBA95FA7B}">
          <x14:formula1>
            <xm:f>'IDENTIFICACION Y ANALISIS'!$B$52:$B$54</xm:f>
          </x14:formula1>
          <xm:sqref>L11 L14:L22</xm:sqref>
        </x14:dataValidation>
        <x14:dataValidation type="list" allowBlank="1" showInputMessage="1" showErrorMessage="1" xr:uid="{A637E1FA-7A06-4EEB-8BC3-2791B08A6697}">
          <x14:formula1>
            <xm:f>'IDENTIFICACION Y ANALISIS'!$B$52:$B$62</xm:f>
          </x14:formula1>
          <xm:sqref>L12:L13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xb10906@365mmt.com</cp:lastModifiedBy>
  <cp:revision/>
  <cp:lastPrinted>2026-09-08T17:48:56Z</cp:lastPrinted>
  <dcterms:created xsi:type="dcterms:W3CDTF">2007-06-14T01:55:06Z</dcterms:created>
  <dcterms:modified xsi:type="dcterms:W3CDTF">2026-10-11T21:09:05Z</dcterms:modified>
  <cp:category/>
  <cp:contentStatus/>
</cp:coreProperties>
</file>