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codeName="ThisWorkbook" defaultThemeVersion="124226"/>
  <mc:AlternateContent xmlns:mc="http://schemas.openxmlformats.org/markup-compatibility/2006">
    <mc:Choice Requires="x15">
      <x15ac:absPath xmlns:x15ac="http://schemas.microsoft.com/office/spreadsheetml/2010/11/ac" url="https://gobiernobogota-my.sharepoint.com/personal/katherine_quintin_gobiernobogota_gov_co/Documents/KENNEDY/7. Formulación 2026/Doc_Comité_ contratación/Subasta Tecnología (educación)/"/>
    </mc:Choice>
  </mc:AlternateContent>
  <xr:revisionPtr revIDLastSave="95" documentId="13_ncr:1_{B34854FC-9FDE-4DF9-9DD3-8F72A739F5AB}" xr6:coauthVersionLast="47" xr6:coauthVersionMax="47" xr10:uidLastSave="{F70B275B-86FE-4859-BC19-067DCECCAB4F}"/>
  <bookViews>
    <workbookView xWindow="-28920" yWindow="-1020" windowWidth="29040" windowHeight="15720" xr2:uid="{1B3A29B8-D7A7-4E9A-B1A6-DB4FFCC2F3FA}"/>
  </bookViews>
  <sheets>
    <sheet name="ESTUDIO DEL SECTOR " sheetId="1" r:id="rId1"/>
    <sheet name="TESERACT" sheetId="4" r:id="rId2"/>
    <sheet name="FUND JUGANDO EN SERIO" sheetId="5" r:id="rId3"/>
    <sheet name="FUNDA SERVI " sheetId="6" r:id="rId4"/>
  </sheets>
  <definedNames>
    <definedName name="_xlnm._FilterDatabase" localSheetId="0" hidden="1">'ESTUDIO DEL SECTOR '!$B$7:$R$85</definedName>
    <definedName name="_xlnm._FilterDatabase" localSheetId="2" hidden="1">'FUND JUGANDO EN SERIO'!$B$10:$J$108</definedName>
    <definedName name="_xlnm._FilterDatabase" localSheetId="3" hidden="1">'FUNDA SERVI '!$B$10:$J$108</definedName>
    <definedName name="_xlnm._FilterDatabase" localSheetId="1" hidden="1">TESERACT!$B$10:$J$108</definedName>
    <definedName name="_xlnm.Print_Area" localSheetId="0">'ESTUDIO DEL SECTOR '!$A$1:$J$85</definedName>
    <definedName name="_xlnm.Print_Area" localSheetId="2">'FUND JUGANDO EN SERIO'!$A$1:$J$108</definedName>
    <definedName name="_xlnm.Print_Area" localSheetId="3">'FUNDA SERVI '!$A$1:$J$108</definedName>
    <definedName name="_xlnm.Print_Area" localSheetId="1">TESERACT!$A$1:$J$108</definedName>
    <definedName name="_xlnm.Print_Titles" localSheetId="0">'ESTUDIO DEL SECTOR '!$1:$6</definedName>
    <definedName name="_xlnm.Print_Titles" localSheetId="2">'FUND JUGANDO EN SERIO'!$1:$9</definedName>
    <definedName name="_xlnm.Print_Titles" localSheetId="3">'FUNDA SERVI '!$1:$9</definedName>
    <definedName name="_xlnm.Print_Titles" localSheetId="1">TESERACT!$1:$9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6" i="1" l="1"/>
  <c r="I58" i="1"/>
  <c r="K58" i="1"/>
  <c r="L58" i="1" s="1"/>
  <c r="M58" i="1"/>
  <c r="N58" i="1" s="1"/>
  <c r="Q58" i="1" l="1"/>
  <c r="R58" i="1" s="1"/>
  <c r="O58" i="1"/>
  <c r="P58" i="1" s="1"/>
  <c r="J58" i="1"/>
  <c r="M9" i="1" l="1"/>
  <c r="N9" i="1" s="1"/>
  <c r="M10" i="1"/>
  <c r="N10" i="1" s="1"/>
  <c r="M11" i="1"/>
  <c r="N11" i="1" s="1"/>
  <c r="M12" i="1"/>
  <c r="N12" i="1" s="1"/>
  <c r="M13" i="1"/>
  <c r="N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N36" i="1" s="1"/>
  <c r="M37" i="1"/>
  <c r="N37" i="1" s="1"/>
  <c r="M38" i="1"/>
  <c r="N38" i="1" s="1"/>
  <c r="M39" i="1"/>
  <c r="N39" i="1" s="1"/>
  <c r="M40" i="1"/>
  <c r="N40" i="1" s="1"/>
  <c r="M41" i="1"/>
  <c r="N41" i="1" s="1"/>
  <c r="M42" i="1"/>
  <c r="N42" i="1" s="1"/>
  <c r="M43" i="1"/>
  <c r="N43" i="1" s="1"/>
  <c r="M44" i="1"/>
  <c r="N44" i="1" s="1"/>
  <c r="M45" i="1"/>
  <c r="N45" i="1" s="1"/>
  <c r="M46" i="1"/>
  <c r="N46" i="1" s="1"/>
  <c r="M47" i="1"/>
  <c r="N47" i="1" s="1"/>
  <c r="M48" i="1"/>
  <c r="N48" i="1" s="1"/>
  <c r="M49" i="1"/>
  <c r="N49" i="1" s="1"/>
  <c r="M50" i="1"/>
  <c r="N50" i="1" s="1"/>
  <c r="M51" i="1"/>
  <c r="N51" i="1" s="1"/>
  <c r="M52" i="1"/>
  <c r="N52" i="1" s="1"/>
  <c r="M53" i="1"/>
  <c r="N53" i="1" s="1"/>
  <c r="M54" i="1"/>
  <c r="N54" i="1" s="1"/>
  <c r="M55" i="1"/>
  <c r="N55" i="1" s="1"/>
  <c r="M56" i="1"/>
  <c r="N56" i="1" s="1"/>
  <c r="M57" i="1"/>
  <c r="N57" i="1" s="1"/>
  <c r="M59" i="1"/>
  <c r="N59" i="1" s="1"/>
  <c r="M60" i="1"/>
  <c r="N60" i="1" s="1"/>
  <c r="M61" i="1"/>
  <c r="N61" i="1" s="1"/>
  <c r="M62" i="1"/>
  <c r="N62" i="1" s="1"/>
  <c r="M63" i="1"/>
  <c r="N63" i="1" s="1"/>
  <c r="M64" i="1"/>
  <c r="N64" i="1" s="1"/>
  <c r="M65" i="1"/>
  <c r="N65" i="1" s="1"/>
  <c r="M66" i="1"/>
  <c r="N66" i="1" s="1"/>
  <c r="M67" i="1"/>
  <c r="N67" i="1" s="1"/>
  <c r="M68" i="1"/>
  <c r="N68" i="1" s="1"/>
  <c r="M69" i="1"/>
  <c r="N69" i="1" s="1"/>
  <c r="M70" i="1"/>
  <c r="N70" i="1" s="1"/>
  <c r="M71" i="1"/>
  <c r="N71" i="1" s="1"/>
  <c r="M72" i="1"/>
  <c r="N72" i="1" s="1"/>
  <c r="M73" i="1"/>
  <c r="N73" i="1" s="1"/>
  <c r="M74" i="1"/>
  <c r="N74" i="1" s="1"/>
  <c r="M75" i="1"/>
  <c r="N75" i="1" s="1"/>
  <c r="M76" i="1"/>
  <c r="N76" i="1" s="1"/>
  <c r="M77" i="1"/>
  <c r="N77" i="1" s="1"/>
  <c r="M78" i="1"/>
  <c r="N78" i="1" s="1"/>
  <c r="M79" i="1"/>
  <c r="N79" i="1" s="1"/>
  <c r="M80" i="1"/>
  <c r="N80" i="1" s="1"/>
  <c r="M81" i="1"/>
  <c r="N81" i="1" s="1"/>
  <c r="M82" i="1"/>
  <c r="N82" i="1" s="1"/>
  <c r="M83" i="1"/>
  <c r="N83" i="1" s="1"/>
  <c r="M84" i="1"/>
  <c r="N84" i="1" s="1"/>
  <c r="M85" i="1"/>
  <c r="N85" i="1" s="1"/>
  <c r="M8" i="1"/>
  <c r="N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K52" i="1"/>
  <c r="L52" i="1" s="1"/>
  <c r="K53" i="1"/>
  <c r="L53" i="1" s="1"/>
  <c r="K54" i="1"/>
  <c r="L54" i="1" s="1"/>
  <c r="K55" i="1"/>
  <c r="L55" i="1" s="1"/>
  <c r="K56" i="1"/>
  <c r="L56" i="1" s="1"/>
  <c r="K57" i="1"/>
  <c r="L57" i="1" s="1"/>
  <c r="K59" i="1"/>
  <c r="L59" i="1" s="1"/>
  <c r="K60" i="1"/>
  <c r="L60" i="1" s="1"/>
  <c r="K61" i="1"/>
  <c r="L61" i="1" s="1"/>
  <c r="K62" i="1"/>
  <c r="L62" i="1" s="1"/>
  <c r="K63" i="1"/>
  <c r="L63" i="1" s="1"/>
  <c r="K64" i="1"/>
  <c r="L64" i="1" s="1"/>
  <c r="K65" i="1"/>
  <c r="L65" i="1" s="1"/>
  <c r="K66" i="1"/>
  <c r="L66" i="1" s="1"/>
  <c r="K67" i="1"/>
  <c r="L67" i="1" s="1"/>
  <c r="K68" i="1"/>
  <c r="L68" i="1" s="1"/>
  <c r="K69" i="1"/>
  <c r="L69" i="1" s="1"/>
  <c r="K70" i="1"/>
  <c r="L70" i="1" s="1"/>
  <c r="K71" i="1"/>
  <c r="L71" i="1" s="1"/>
  <c r="K72" i="1"/>
  <c r="L72" i="1" s="1"/>
  <c r="K73" i="1"/>
  <c r="L73" i="1" s="1"/>
  <c r="K74" i="1"/>
  <c r="L74" i="1" s="1"/>
  <c r="K75" i="1"/>
  <c r="L75" i="1" s="1"/>
  <c r="K76" i="1"/>
  <c r="L76" i="1" s="1"/>
  <c r="K77" i="1"/>
  <c r="L77" i="1" s="1"/>
  <c r="K78" i="1"/>
  <c r="L78" i="1" s="1"/>
  <c r="K79" i="1"/>
  <c r="L79" i="1" s="1"/>
  <c r="K80" i="1"/>
  <c r="L80" i="1" s="1"/>
  <c r="K81" i="1"/>
  <c r="L81" i="1" s="1"/>
  <c r="K82" i="1"/>
  <c r="L82" i="1" s="1"/>
  <c r="K83" i="1"/>
  <c r="L83" i="1" s="1"/>
  <c r="K84" i="1"/>
  <c r="L84" i="1" s="1"/>
  <c r="K85" i="1"/>
  <c r="L85" i="1" s="1"/>
  <c r="K8" i="1"/>
  <c r="L8" i="1" s="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9" i="1"/>
  <c r="I60" i="1"/>
  <c r="I61" i="1"/>
  <c r="I62" i="1"/>
  <c r="I63" i="1"/>
  <c r="I64" i="1"/>
  <c r="I65" i="1"/>
  <c r="I66" i="1"/>
  <c r="I67" i="1"/>
  <c r="I68" i="1"/>
  <c r="I69" i="1"/>
  <c r="I70" i="1"/>
  <c r="I71" i="1"/>
  <c r="I72" i="1"/>
  <c r="I73" i="1"/>
  <c r="I74" i="1"/>
  <c r="I75" i="1"/>
  <c r="I76" i="1"/>
  <c r="I77" i="1"/>
  <c r="I78" i="1"/>
  <c r="I79" i="1"/>
  <c r="I80" i="1"/>
  <c r="I81" i="1"/>
  <c r="I82" i="1"/>
  <c r="I83" i="1"/>
  <c r="I84" i="1"/>
  <c r="I85" i="1"/>
  <c r="I8" i="1"/>
  <c r="J108" i="6"/>
  <c r="J107" i="6"/>
  <c r="J106" i="6"/>
  <c r="J105" i="6"/>
  <c r="J104" i="6"/>
  <c r="J103" i="6"/>
  <c r="J102" i="6"/>
  <c r="J101" i="6"/>
  <c r="J100" i="6"/>
  <c r="J99" i="6"/>
  <c r="J98" i="6"/>
  <c r="J97" i="6"/>
  <c r="J96" i="6"/>
  <c r="J95" i="6"/>
  <c r="J94" i="6"/>
  <c r="J93" i="6"/>
  <c r="J92" i="6"/>
  <c r="J91" i="6"/>
  <c r="J90" i="6"/>
  <c r="J89" i="6"/>
  <c r="J88" i="6"/>
  <c r="J87" i="6"/>
  <c r="J86" i="6"/>
  <c r="J85" i="6"/>
  <c r="J84" i="6"/>
  <c r="J83" i="6"/>
  <c r="J82" i="6"/>
  <c r="J81" i="6"/>
  <c r="J80" i="6"/>
  <c r="J79" i="6"/>
  <c r="J78" i="6"/>
  <c r="J77" i="6"/>
  <c r="J76" i="6"/>
  <c r="J75" i="6"/>
  <c r="J74" i="6"/>
  <c r="J73" i="6"/>
  <c r="J72" i="6"/>
  <c r="J71" i="6"/>
  <c r="J70" i="6"/>
  <c r="J69" i="6"/>
  <c r="J68" i="6"/>
  <c r="J67" i="6"/>
  <c r="J66" i="6"/>
  <c r="J65" i="6"/>
  <c r="J64" i="6"/>
  <c r="J63" i="6"/>
  <c r="J62" i="6"/>
  <c r="J61" i="6"/>
  <c r="J60" i="6"/>
  <c r="J59" i="6"/>
  <c r="J58" i="6"/>
  <c r="J57" i="6"/>
  <c r="J56" i="6"/>
  <c r="J55" i="6"/>
  <c r="J54" i="6"/>
  <c r="J53" i="6"/>
  <c r="J52" i="6"/>
  <c r="J51" i="6"/>
  <c r="J50" i="6"/>
  <c r="J49" i="6"/>
  <c r="J48" i="6"/>
  <c r="J47" i="6"/>
  <c r="J46" i="6"/>
  <c r="J45" i="6"/>
  <c r="J44" i="6"/>
  <c r="J43" i="6"/>
  <c r="J42" i="6"/>
  <c r="J41" i="6"/>
  <c r="J40" i="6"/>
  <c r="J39" i="6"/>
  <c r="J38" i="6"/>
  <c r="J37" i="6"/>
  <c r="J36" i="6"/>
  <c r="J35" i="6"/>
  <c r="J34" i="6"/>
  <c r="J33" i="6"/>
  <c r="J32" i="6"/>
  <c r="J31" i="6"/>
  <c r="J30" i="6"/>
  <c r="J29" i="6"/>
  <c r="J28" i="6"/>
  <c r="J27" i="6"/>
  <c r="J26" i="6"/>
  <c r="J25" i="6"/>
  <c r="J24" i="6"/>
  <c r="J23" i="6"/>
  <c r="J22" i="6"/>
  <c r="J21" i="6"/>
  <c r="J20" i="6"/>
  <c r="J19" i="6"/>
  <c r="J18" i="6"/>
  <c r="J17" i="6"/>
  <c r="J16" i="6"/>
  <c r="J15" i="6"/>
  <c r="J14" i="6"/>
  <c r="J13" i="6"/>
  <c r="J12" i="6"/>
  <c r="J11" i="6"/>
  <c r="J108" i="5"/>
  <c r="J107" i="5"/>
  <c r="J106" i="5"/>
  <c r="J105" i="5"/>
  <c r="J104" i="5"/>
  <c r="J103" i="5"/>
  <c r="J102"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J108" i="4"/>
  <c r="J107" i="4"/>
  <c r="J106" i="4"/>
  <c r="J105" i="4"/>
  <c r="J104" i="4"/>
  <c r="J103" i="4"/>
  <c r="J102"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O9" i="1" l="1"/>
  <c r="P9" i="1" s="1"/>
  <c r="Q9" i="1"/>
  <c r="R9" i="1" s="1"/>
  <c r="Q10" i="1"/>
  <c r="R10" i="1" s="1"/>
  <c r="O10" i="1"/>
  <c r="P10" i="1" s="1"/>
  <c r="O11" i="1"/>
  <c r="P11" i="1" s="1"/>
  <c r="Q11" i="1"/>
  <c r="R11" i="1" s="1"/>
  <c r="O12" i="1"/>
  <c r="P12" i="1" s="1"/>
  <c r="Q12" i="1"/>
  <c r="R12" i="1" s="1"/>
  <c r="Q13" i="1"/>
  <c r="R13" i="1" s="1"/>
  <c r="O13" i="1"/>
  <c r="P13" i="1" s="1"/>
  <c r="Q14" i="1"/>
  <c r="R14" i="1" s="1"/>
  <c r="O14" i="1"/>
  <c r="P14" i="1" s="1"/>
  <c r="O15" i="1"/>
  <c r="P15" i="1" s="1"/>
  <c r="Q15" i="1"/>
  <c r="R15" i="1" s="1"/>
  <c r="Q16" i="1"/>
  <c r="R16" i="1" s="1"/>
  <c r="O16" i="1"/>
  <c r="P16" i="1" s="1"/>
  <c r="O17" i="1"/>
  <c r="P17" i="1" s="1"/>
  <c r="Q17" i="1"/>
  <c r="R17" i="1" s="1"/>
  <c r="Q18" i="1"/>
  <c r="R18" i="1" s="1"/>
  <c r="O18" i="1"/>
  <c r="P18" i="1" s="1"/>
  <c r="O19" i="1"/>
  <c r="P19" i="1" s="1"/>
  <c r="Q19" i="1"/>
  <c r="R19" i="1" s="1"/>
  <c r="Q20" i="1"/>
  <c r="R20" i="1" s="1"/>
  <c r="O20" i="1"/>
  <c r="P20" i="1" s="1"/>
  <c r="O21" i="1"/>
  <c r="P21" i="1" s="1"/>
  <c r="Q21" i="1"/>
  <c r="R21" i="1" s="1"/>
  <c r="Q22" i="1"/>
  <c r="R22" i="1" s="1"/>
  <c r="O22" i="1"/>
  <c r="P22" i="1" s="1"/>
  <c r="O23" i="1"/>
  <c r="P23" i="1" s="1"/>
  <c r="Q23" i="1"/>
  <c r="R23" i="1" s="1"/>
  <c r="Q24" i="1"/>
  <c r="R24" i="1" s="1"/>
  <c r="O24" i="1"/>
  <c r="P24" i="1" s="1"/>
  <c r="O25" i="1"/>
  <c r="P25" i="1" s="1"/>
  <c r="Q25" i="1"/>
  <c r="R25" i="1" s="1"/>
  <c r="Q26" i="1"/>
  <c r="R26" i="1" s="1"/>
  <c r="O26" i="1"/>
  <c r="P26" i="1" s="1"/>
  <c r="O27" i="1"/>
  <c r="P27" i="1" s="1"/>
  <c r="Q27" i="1"/>
  <c r="R27" i="1" s="1"/>
  <c r="Q28" i="1"/>
  <c r="R28" i="1" s="1"/>
  <c r="O28" i="1"/>
  <c r="P28" i="1" s="1"/>
  <c r="O29" i="1"/>
  <c r="P29" i="1" s="1"/>
  <c r="Q29" i="1"/>
  <c r="R29" i="1" s="1"/>
  <c r="Q30" i="1"/>
  <c r="R30" i="1" s="1"/>
  <c r="O30" i="1"/>
  <c r="P30" i="1" s="1"/>
  <c r="Q31" i="1"/>
  <c r="R31" i="1" s="1"/>
  <c r="O31" i="1"/>
  <c r="P31" i="1" s="1"/>
  <c r="O32" i="1"/>
  <c r="P32" i="1" s="1"/>
  <c r="Q32" i="1"/>
  <c r="R32" i="1" s="1"/>
  <c r="Q33" i="1"/>
  <c r="R33" i="1" s="1"/>
  <c r="O33" i="1"/>
  <c r="P33" i="1" s="1"/>
  <c r="Q34" i="1"/>
  <c r="R34" i="1" s="1"/>
  <c r="O34" i="1"/>
  <c r="P34" i="1" s="1"/>
  <c r="Q35" i="1"/>
  <c r="R35" i="1" s="1"/>
  <c r="O35" i="1"/>
  <c r="P35" i="1" s="1"/>
  <c r="Q36" i="1"/>
  <c r="R36" i="1" s="1"/>
  <c r="O36" i="1"/>
  <c r="P36" i="1" s="1"/>
  <c r="Q37" i="1"/>
  <c r="R37" i="1" s="1"/>
  <c r="O37" i="1"/>
  <c r="P37" i="1" s="1"/>
  <c r="Q38" i="1"/>
  <c r="R38" i="1" s="1"/>
  <c r="O38" i="1"/>
  <c r="P38" i="1" s="1"/>
  <c r="Q39" i="1"/>
  <c r="R39" i="1" s="1"/>
  <c r="O39" i="1"/>
  <c r="P39" i="1" s="1"/>
  <c r="Q40" i="1"/>
  <c r="R40" i="1" s="1"/>
  <c r="O40" i="1"/>
  <c r="P40" i="1" s="1"/>
  <c r="Q41" i="1"/>
  <c r="R41" i="1" s="1"/>
  <c r="O41" i="1"/>
  <c r="P41" i="1" s="1"/>
  <c r="O42" i="1"/>
  <c r="P42" i="1" s="1"/>
  <c r="Q42" i="1"/>
  <c r="R42" i="1" s="1"/>
  <c r="O43" i="1"/>
  <c r="P43" i="1" s="1"/>
  <c r="Q43" i="1"/>
  <c r="R43" i="1" s="1"/>
  <c r="Q44" i="1"/>
  <c r="R44" i="1" s="1"/>
  <c r="O44" i="1"/>
  <c r="P44" i="1" s="1"/>
  <c r="O45" i="1"/>
  <c r="P45" i="1" s="1"/>
  <c r="Q45" i="1"/>
  <c r="R45" i="1" s="1"/>
  <c r="Q46" i="1"/>
  <c r="R46" i="1" s="1"/>
  <c r="O46" i="1"/>
  <c r="P46" i="1" s="1"/>
  <c r="Q47" i="1"/>
  <c r="R47" i="1" s="1"/>
  <c r="O47" i="1"/>
  <c r="P47" i="1" s="1"/>
  <c r="Q48" i="1"/>
  <c r="R48" i="1" s="1"/>
  <c r="O48" i="1"/>
  <c r="P48" i="1" s="1"/>
  <c r="Q49" i="1"/>
  <c r="R49" i="1" s="1"/>
  <c r="O49" i="1"/>
  <c r="P49" i="1" s="1"/>
  <c r="Q50" i="1"/>
  <c r="R50" i="1" s="1"/>
  <c r="O50" i="1"/>
  <c r="P50" i="1" s="1"/>
  <c r="O51" i="1"/>
  <c r="P51" i="1" s="1"/>
  <c r="Q51" i="1"/>
  <c r="R51" i="1" s="1"/>
  <c r="Q52" i="1"/>
  <c r="R52" i="1" s="1"/>
  <c r="O52" i="1"/>
  <c r="P52" i="1" s="1"/>
  <c r="Q53" i="1"/>
  <c r="R53" i="1" s="1"/>
  <c r="O53" i="1"/>
  <c r="P53" i="1" s="1"/>
  <c r="Q54" i="1"/>
  <c r="R54" i="1" s="1"/>
  <c r="O54" i="1"/>
  <c r="P54" i="1" s="1"/>
  <c r="O55" i="1"/>
  <c r="P55" i="1" s="1"/>
  <c r="Q55" i="1"/>
  <c r="R55" i="1" s="1"/>
  <c r="Q56" i="1"/>
  <c r="R56" i="1" s="1"/>
  <c r="O56" i="1"/>
  <c r="P56" i="1" s="1"/>
  <c r="O57" i="1"/>
  <c r="P57" i="1" s="1"/>
  <c r="Q57" i="1"/>
  <c r="R57" i="1" s="1"/>
  <c r="O59" i="1"/>
  <c r="P59" i="1" s="1"/>
  <c r="Q59" i="1"/>
  <c r="R59" i="1" s="1"/>
  <c r="O60" i="1"/>
  <c r="P60" i="1" s="1"/>
  <c r="Q60" i="1"/>
  <c r="R60" i="1" s="1"/>
  <c r="O61" i="1"/>
  <c r="P61" i="1" s="1"/>
  <c r="Q61" i="1"/>
  <c r="R61" i="1" s="1"/>
  <c r="O62" i="1"/>
  <c r="P62" i="1" s="1"/>
  <c r="Q62" i="1"/>
  <c r="R62" i="1" s="1"/>
  <c r="O63" i="1"/>
  <c r="P63" i="1" s="1"/>
  <c r="Q63" i="1"/>
  <c r="R63" i="1" s="1"/>
  <c r="O64" i="1"/>
  <c r="P64" i="1" s="1"/>
  <c r="Q64" i="1"/>
  <c r="R64" i="1" s="1"/>
  <c r="O65" i="1"/>
  <c r="P65" i="1" s="1"/>
  <c r="Q65" i="1"/>
  <c r="R65" i="1" s="1"/>
  <c r="O66" i="1"/>
  <c r="P66" i="1" s="1"/>
  <c r="Q66" i="1"/>
  <c r="R66" i="1" s="1"/>
  <c r="O67" i="1"/>
  <c r="P67" i="1" s="1"/>
  <c r="Q67" i="1"/>
  <c r="R67" i="1" s="1"/>
  <c r="Q68" i="1"/>
  <c r="R68" i="1" s="1"/>
  <c r="O68" i="1"/>
  <c r="P68" i="1" s="1"/>
  <c r="Q69" i="1"/>
  <c r="R69" i="1" s="1"/>
  <c r="O69" i="1"/>
  <c r="P69" i="1" s="1"/>
  <c r="Q70" i="1"/>
  <c r="R70" i="1" s="1"/>
  <c r="O70" i="1"/>
  <c r="P70" i="1" s="1"/>
  <c r="O71" i="1"/>
  <c r="P71" i="1" s="1"/>
  <c r="Q71" i="1"/>
  <c r="R71" i="1" s="1"/>
  <c r="O72" i="1"/>
  <c r="P72" i="1" s="1"/>
  <c r="Q72" i="1"/>
  <c r="R72" i="1" s="1"/>
  <c r="Q73" i="1"/>
  <c r="R73" i="1" s="1"/>
  <c r="O73" i="1"/>
  <c r="P73" i="1" s="1"/>
  <c r="Q74" i="1"/>
  <c r="R74" i="1" s="1"/>
  <c r="O74" i="1"/>
  <c r="P74" i="1" s="1"/>
  <c r="O75" i="1"/>
  <c r="P75" i="1" s="1"/>
  <c r="Q75" i="1"/>
  <c r="R75" i="1" s="1"/>
  <c r="Q76" i="1"/>
  <c r="R76" i="1" s="1"/>
  <c r="O76" i="1"/>
  <c r="P76" i="1" s="1"/>
  <c r="O77" i="1"/>
  <c r="P77" i="1" s="1"/>
  <c r="Q77" i="1"/>
  <c r="R77" i="1" s="1"/>
  <c r="O78" i="1"/>
  <c r="P78" i="1" s="1"/>
  <c r="Q78" i="1"/>
  <c r="R78" i="1" s="1"/>
  <c r="Q79" i="1"/>
  <c r="R79" i="1" s="1"/>
  <c r="O79" i="1"/>
  <c r="P79" i="1" s="1"/>
  <c r="O80" i="1"/>
  <c r="P80" i="1" s="1"/>
  <c r="Q80" i="1"/>
  <c r="R80" i="1" s="1"/>
  <c r="O81" i="1"/>
  <c r="P81" i="1" s="1"/>
  <c r="Q81" i="1"/>
  <c r="R81" i="1" s="1"/>
  <c r="O82" i="1"/>
  <c r="P82" i="1" s="1"/>
  <c r="Q82" i="1"/>
  <c r="R82" i="1" s="1"/>
  <c r="O83" i="1"/>
  <c r="P83" i="1" s="1"/>
  <c r="Q83" i="1"/>
  <c r="R83" i="1" s="1"/>
  <c r="O84" i="1"/>
  <c r="P84" i="1" s="1"/>
  <c r="Q84" i="1"/>
  <c r="R84" i="1" s="1"/>
  <c r="O85" i="1"/>
  <c r="P85" i="1" s="1"/>
  <c r="Q85" i="1"/>
  <c r="R85" i="1" s="1"/>
  <c r="J10" i="1"/>
  <c r="J11" i="1"/>
  <c r="J14" i="1"/>
  <c r="J15" i="1"/>
  <c r="J19" i="1"/>
  <c r="J22" i="1"/>
  <c r="J23" i="1"/>
  <c r="J26" i="1"/>
  <c r="J27" i="1"/>
  <c r="J33" i="1"/>
  <c r="J36" i="1"/>
  <c r="J39" i="1"/>
  <c r="J40" i="1"/>
  <c r="J46" i="1"/>
  <c r="J48" i="1"/>
  <c r="J49" i="1"/>
  <c r="J52" i="1"/>
  <c r="J55" i="1"/>
  <c r="J56" i="1"/>
  <c r="J59" i="1"/>
  <c r="J60" i="1"/>
  <c r="J64" i="1"/>
  <c r="J67" i="1"/>
  <c r="J68" i="1"/>
  <c r="J69" i="1"/>
  <c r="J70" i="1"/>
  <c r="J73" i="1"/>
  <c r="J75" i="1"/>
  <c r="J77" i="1"/>
  <c r="J83" i="1"/>
  <c r="J85" i="1"/>
  <c r="J82" i="1"/>
  <c r="J74" i="1"/>
  <c r="J63" i="1"/>
  <c r="J43" i="1"/>
  <c r="J35" i="1"/>
  <c r="J30" i="1"/>
  <c r="J18" i="1"/>
  <c r="Q8" i="1"/>
  <c r="R8" i="1" s="1"/>
  <c r="O8" i="1"/>
  <c r="P8" i="1" s="1"/>
  <c r="J81" i="1"/>
  <c r="J79" i="1"/>
  <c r="J72" i="1"/>
  <c r="J66" i="1"/>
  <c r="J62" i="1"/>
  <c r="J54" i="1"/>
  <c r="J51" i="1"/>
  <c r="J45" i="1"/>
  <c r="J42" i="1"/>
  <c r="J38" i="1"/>
  <c r="J34" i="1"/>
  <c r="J32" i="1"/>
  <c r="J29" i="1"/>
  <c r="J25" i="1"/>
  <c r="J21" i="1"/>
  <c r="J17" i="1"/>
  <c r="J13" i="1"/>
  <c r="J8" i="1"/>
  <c r="J84" i="1"/>
  <c r="J80" i="1"/>
  <c r="J78" i="1"/>
  <c r="J76" i="1"/>
  <c r="J71" i="1"/>
  <c r="J65" i="1"/>
  <c r="J61" i="1"/>
  <c r="J57" i="1"/>
  <c r="J53" i="1"/>
  <c r="J50" i="1"/>
  <c r="J47" i="1"/>
  <c r="J44" i="1"/>
  <c r="J41" i="1"/>
  <c r="J37" i="1"/>
  <c r="J31" i="1"/>
  <c r="J28" i="1"/>
  <c r="J24" i="1"/>
  <c r="J20" i="1"/>
  <c r="J16" i="1"/>
  <c r="J12"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85" authorId="0" shapeId="0" xr:uid="{117EF27A-5FEE-4471-9D07-63830BCCF1C3}">
      <text>
        <r>
          <rPr>
            <b/>
            <sz val="9"/>
            <color indexed="81"/>
            <rFont val="Tahoma"/>
            <family val="2"/>
          </rPr>
          <t>USER:</t>
        </r>
        <r>
          <rPr>
            <sz val="9"/>
            <color indexed="81"/>
            <rFont val="Tahoma"/>
            <family val="2"/>
          </rPr>
          <t xml:space="preserve">
porque aca son 80 y las cotizaciones 98? </t>
        </r>
      </text>
    </comment>
  </commentList>
</comments>
</file>

<file path=xl/sharedStrings.xml><?xml version="1.0" encoding="utf-8"?>
<sst xmlns="http://schemas.openxmlformats.org/spreadsheetml/2006/main" count="1202" uniqueCount="226">
  <si>
    <t>FONDO DE DESARROLLO LOCAL DE KENNEDY</t>
  </si>
  <si>
    <t>FORMATO DE SOLICITUD DE COTIZACIÓN</t>
  </si>
  <si>
    <t xml:space="preserve">OBJETO: SUMINISTRO Y DISTRIBUCIÓN DE ELEMENTOS TECNOLÓGICOS, EQUIPOS DE CÓMPUTO, CONECTIVIDAD Y ROBÓTICA, PARA EL FORTALECIMIENTO DE LOS ESPACIOS Y ACTIVIDADES DE LOS PROYECTOS DE INVERSIÓN DEL FONDO DE DESARROLLO LOCAL DE KENNEDY  </t>
  </si>
  <si>
    <t xml:space="preserve">TESERACT SAS </t>
  </si>
  <si>
    <t>FUNDACION JUGANDO EN SERIO</t>
  </si>
  <si>
    <t>FUNDACIÓN SERVISAMOA</t>
  </si>
  <si>
    <t xml:space="preserve">ANALISIS DE PRECIOS </t>
  </si>
  <si>
    <t>No.</t>
  </si>
  <si>
    <t>ITEM</t>
  </si>
  <si>
    <t>CARACTERISTICAS</t>
  </si>
  <si>
    <t>UNIDAD DE MEDIDA</t>
  </si>
  <si>
    <t xml:space="preserve">UNIDADES </t>
  </si>
  <si>
    <t>PORCENTAJE DE IVA</t>
  </si>
  <si>
    <t>VALOR UNITARIO ANTES DE IVA</t>
  </si>
  <si>
    <t xml:space="preserve">VALOR TOTAL INCLUIDO IVA </t>
  </si>
  <si>
    <t xml:space="preserve">PROMEDIO SIMPLE VR UNITARIO ANTES DE IVA </t>
  </si>
  <si>
    <t xml:space="preserve">VALOR UNITARIO INLUIDO IVA </t>
  </si>
  <si>
    <t>MEDIA GEOMETRICA VR ANTES DE IVA</t>
  </si>
  <si>
    <t xml:space="preserve">PRECIO UNITARIO INLUIDO IVA </t>
  </si>
  <si>
    <t>CORTADORA PARA FOTOGRAFÍA</t>
  </si>
  <si>
    <t>CORTADORA INDUSTRIAL 400 HOJAS.</t>
  </si>
  <si>
    <t>UNIDAD</t>
  </si>
  <si>
    <t>CABLE 1 A 1</t>
  </si>
  <si>
    <t>“2/3/5/10/15 M, CABLE BLINDADO PROFESIONAL, CONECTORES 1 ENTRADA A 1 SALIDA, TRANSMISIÓN DE AUDIO ESTABLE, RECUBRIMIENTO RESISTENTE Y CONECTORES METÁLICOS REFORZADOS.</t>
  </si>
  <si>
    <t>MICROFONO PROFESIONAL ESTUDIO/PODCAST CON SOPORTE</t>
  </si>
  <si>
    <t>MICROFONO PROFESIONAL, FRECUENCIA DE RESPUESTA MÍNIMO: 50 A 15.000 HZ, SENSIBILIDAD (A 1,000 HZ): IMPEDANCIA NOMINAL DE MÍNIMO 150 OHMS: CONECTOR DE 3 PINES DE AUDIO PROFESIONAL (MACHO XLR Y/O PLUG DE ¼,), COMPATIBLE CON LA CABINA AUTOPOTENCIADA, SE DEBE INCLUIR LOS CONECTORES NECESARIOS PARA LA CONEXIÓN CON LA TORRE DE SONIDO PROFESIONAL. GARANTÍA DE 1 AÑO, INCLUYE PARTES Y MANO DE OBRA.</t>
  </si>
  <si>
    <t xml:space="preserve"> EXTENSIONES  ELÉCTRICAS</t>
  </si>
  <si>
    <t>WATTS: 1651W
VOLTIOS: AC 110V-127V
MÁXIMO POWER:1651W
AMPERAJE:13A
MEDIDAS:  20M DE CABLE GRUESO WATTS: 1651W
VOLTIOS: AC 110V-127V</t>
  </si>
  <si>
    <t>AROS DE LUZ</t>
  </si>
  <si>
    <t>LUZ LED FLASH CON CONTROL, 3 BLANCOS Y 3 MULTICOLOR</t>
  </si>
  <si>
    <t>PANTALLA INTERACTIVA</t>
  </si>
  <si>
    <t>TECNOLOGÍA Y TAMAÑO: PANTALLA INTERACTIVA TÁCTIL (TOUCHSCREEN) DE MÍNIMO 65 PULGADAS. TECNOLOGÍA LED O IPS, ANTIRREFLEJO. EL SISTEMA TÁCTIL DEBE SER PARTE INTEGRAL DEL CHASIS. RESOLUCIÓN Y BRILLO: RESOLUCIÓN MÍNIMA 4K UHD (3840 X 2160). RELACIÓN DE ASPECTO 16:9, CONTRASTE MÍNIMO 1600:1 Y BRILLO MÍNIMO DE 350 CD/M2. ÁNGULO DE VISIÓN MÍNIMO DE 178°. INTERACTIVIDAD: MULTI-TOUCH DE MÍNIMO 10 TOQUES SIMULTÁNEOS. DEBE INCLUIR FUNCIÓN DE SCREEN MIRRORING (PROYECCIÓN INALÁMBRICA DESDE OTROS DISPOSITIVOS). HARDWARE INTERNO: MEMORIA RAM MÍNIMA DE 8 GB. ALMACENAMIENTO INTERNO MÍNIMO DE 500 GB. DEBE CONTAR CON SISTEMA OPERATIVO NATIVO EN SU ÚLTIMA VERSIÓN DISPONIBLE. PROTECCIÓN: PANEL FRONTAL CON VIDRIO TEMPLADO ANTIVANDÁLICO PARA PROTECCIÓN CONTRA GOLPES Y RAYONES. CONECTIVIDAD: MÍNIMO 2 PUERTOS USB 3.0 O SUPERIOR, 1 PUERTO DE RED RJ45, 2 PUERTOS HDMI, 1 PUERTO DISPLAYPORT. CONEXIÓN WI-FI Y BLUETOOTH INTEGRADOS. AUDIO: PARLANTES INTEGRADOS CON SALIDA DE AUDIO Y COMPATIBILIDAD CON ALTAVOCES EXTERNOS. SOFTWARE: SOFTWARE INTERACTIVO DE LA MISMA MARCA DE LA PANTALLA (ENSAMBLE ORIGINAL DE FÁBRICA). LICENCIAMIENTO PERPETUO CON ACTUALIZACIONES GRATUITAS DESCARGABLES POR UN PERIODO NO MENOR A CINCO (5) AÑOS. LA LICENCIA NO DEBE PERDERSE SI SE CAMBIA DE EQUIPO. ACCESORIOS Y SOPORTES: DEBE INCLUIR: CÁMARA WEB INTEGRADA O EXTERNA DE MÍNIMO 1080P CON MICRÓFONO. CONECTORES DE AUDIO 3.5MM. LÁPICES ÓPTICOS (STYLUS), CONTROL REMOTO, CABLE DE PODER, MANUALES, CABLE HDMI, CABLE USB, SEÑALADOR Y ANTENAS WI-FI. DEBE INCLUIR SOPORTE DE PISO METÁLICO CON RUEDAS Y FRENO. CERTIFICACIONES: MANEJO DE CONSUMO DE ENERGÍA ENERGY STAR O EQUIVALENTE (CHINA CERTIFICATE / ECODESIGN). GARANTÍA: TRES (3) AÑOS DE GARANTÍA DIRECTA DE FÁBRICA.</t>
  </si>
  <si>
    <t xml:space="preserve">BARRA LED ULTRAVIOLETA (UV) </t>
  </si>
  <si>
    <t>LONGITUD APROXIMADA DE 1 METRO, EQUIPADA CON MÍNIMO 18 A 24 LEDS UV DE 3W, CON ENTRADA Y SALIDA DMX512 (XLR DE 3 PINES), MÍNIMO 8 CANALES DMX.</t>
  </si>
  <si>
    <t xml:space="preserve">PANTALLA ALL IN ONE DE 65 PULGADAS </t>
  </si>
  <si>
    <t>PANTALLA ALL IN ONE DE 65 PULGADAS, TECNOLOGÍA DEL PANEL LED Y/O LCD, DURABILIDAD DEL PANEL EN EL RANGO DE 50.000 HORAS MÍNIMO, TECNOLOGÍA MÍNIMO 4K, 
•	RESOLUCIÓN: MÍNIMO 3840 X 2160 O SUPERIOR,TAMAÑO DE PANTALLA: 65" O SUPERIOR, PROTECCIÓN: VIDRIO TEMPLADO DE 4 MM CON ANTIRREFLEJO DE FÁBRICA, CON DUREZA DEL VIDRIO (7 MOHS), RELACIÓN DE ASPECTO: 16:9 O SUPERIOR, CONTRASTE DINÁMICO: 4000:1 O SUPERIOR, 
•	PUERTOS Y CONECTIVIDAD PUERTO HDMI MÍNIMO (1), MÍNIMO (1) PUERTO VGA, PUERTO DE SALIDA DE AUDIO MÍNIMO (1), ENTRADA DE MICRÓFONO MÍNIMO (1) , PUERTOS USB 2.0 MÍNIMO (2), PUERTO USB-C 3.2 (AUDIO, VIDEO, TOUCH), CONTROL EXTERNO Y RECEPTOR DE INFRARROJOS (1), LAN RJ45, AUDIO: POTENCIA PARLANTES 20W (10 WATTS RMS * 2), TECNOLOGÍA TOUCH: INFRARROJO Y/O ULTRA-FINE TOUCH, RESOLUCIÓN TOUCH: 32767 X 32767 O SUPERIOR, TIEMPO DE RESPUESTA: ≤ 10 MS MÍNIMO, TOQUES SIMULTÁNEOS: MÍNIMO 20 EN ANDROID Y 40 EN WINDOWS, MÉTODOS DE TOQUE: DEDO Y/O LÁPIZ, SALIDA TOUCH PC: USB-B / 2.0 Y/O USB-A, COMPATIBILIDAD: PLUG AND PLAY, SISTEMA OPERATIVO: ANDROID MÍNIMO 10.0 CON PLAY STORE, WINDOWS 11 BÁSICO Y/O MAC.
CARACTERÍSTICAS DEL COMPUTADOR INTEGRADO (OPS), PROCESADOR: INTEL CORE I7 DE 12 GENERACIÓN, MÍNIMO 2.1 GHZ (O EQUIVALENTE EN AMD), ARQUITECTURA: 64 BITS MEMORIA RAM MÍNIMO 8GB, ALMACENAMIENTO: MÍNIMO 500 GB HDD Y/O 256 GB SSD, TARJETA DE VIDEO: INTEL HD GRAPHICS DE 1 GB, PUERTOS CPU: MÍNIMO 6 PUERTOS USB ADICIONALES Y 1 PUERTO HDMI, RED: * TARJETA DE RED INALÁMBRICA INCORPORADA, TARJETA DE RED 10/100/1000 O SUPERIOR, SOPORTE NORMATIVIDAD 802.11 B/G/N A 300 MBPS, CERTIFICACIONES Y NORMAS: ENERGY STAR, ROHS, REACH SVHC LIST, CE-UL, CUL, FCC-B / ICES-003B, WEEE Y OTRAS NORMAS AMBIENTALES A NIVEL MUNDIA, TECLADO EN ESPAÑOL INALAMBRICO COMPATIBLE CON EL COMPUTADOR INTEGRADO DE LA PANTALLA MOUSE ÓPTICO INALAMBRICO CON SCROLL COMPATIBLE CON EL COMPUTADOR INTEGRADO DE LA PANTALLA, SE DEBE INCLUIR LAS BATERIAS PARA EL TECLADO Y MOUSE MINIMO 4 PARES Y/O BATERIAS RECARGABLES POR USB. GARANTÍA 3 AÑOS EN SITIO, INCLUYE PARTES Y MANO DE OBRA, A PARTIR DEL RECIBO A SATISFACCIÓN POR PARTE DE LA . ASI MISMO DEBE TENER SISTEMA OPERATIVO ANDROID INDEPENDIENTE PARA EL MANEJO E INSTALACION DE APLICACIONES ANDROID.</t>
  </si>
  <si>
    <t xml:space="preserve">WATTS: 1651W
VOLTIOS: AC 110V-127V
MÁXIMO POWER:1651W
AMPERAJE:13A
MEDIDAS:  4M,  DE CABLE GRUESO
</t>
  </si>
  <si>
    <t>FILTRO ANTIPOP</t>
  </si>
  <si>
    <t>REFLEXION NEEWER NW, PARA PROTECCIÓN DEL MICRÓFONO PROFESIONAL.</t>
  </si>
  <si>
    <t>DISCO DURO EXTERNO</t>
  </si>
  <si>
    <t>UNIDAD DE DISCO DURO MECÁNICO (HDD) EXTERNO PORTÁTIL FORMATO 2.5". CAPACIDAD DE ALMACENAMIENTO MÍNIMA DE 4 TB. INTERFAZ DE CONEXIÓN USB 3.0 / 3.2 GEN 1 O SUPERIOR. DEBE CONTAR CON CARCASA RUGERIZADA O PROTECCIÓN ANTIGOLPES. CABLE DE CONEXIÓN INCLUIDO.</t>
  </si>
  <si>
    <t xml:space="preserve">DIADEMA DE MICROFONO </t>
  </si>
  <si>
    <t>AUDÍFONOS DE TAMAÑO COMPLETO, CIRCULARES, DE MONITOREO, DE POR LO MENOS FRECUENCIAS ENTRE 20 HZ A 20 KHZ, IMPEDANCIA MÍNIMA DE 32 OHMS Y SENSIBILIDAD MÍNIMA DE 100 DB, MICRÓFONO CON CONDENSADOR CON SUPRESIÓN DE RUIDO, LONGITUD DE CABLE MÍNIMO DE 1,5 MTS CONEXIÓN POR USB Y/O CONECTOR JACK DE 3,5 MM.</t>
  </si>
  <si>
    <t>CABINA AUTOPOTENCIADA</t>
  </si>
  <si>
    <t>ENTRADA DE 1 X MIC XLR O PLUG DE ¼, ENTRADA DE LÍNEA 1 X JACK, SALIDA MÍNIMA DE 1 X JACK, ECUALIZADOR DE GRAVES. AGUDOS, RESPUESTA DE FRECUENCIA MÍNIMO 70 HZ - 18 KHZ. LECTOR DE MEMORIAS USB Y TARJETA SD, Y/O CON SU RESPECTIVO ADAPTADOR. GARANTÍA DE 1 AÑO, INCLUYE PARTES Y MANO DE OBRA, LA INSTALACIÓN DEBERÁ SER RESPONSABILIDAD DEL CONTRATISTA, EL PROCESO DE INSTALACIÓN ES EL SIGUIENTE: SE DEBE ENTREGAR Y PROBAR QUE FUNCIONA LA CABINA AUTO POTENCIADA CON EL PROCEDIMIENTO BÁSICO DE ENCENDIDO, CONEXIÓN DEL CABLE DE PODER A UNA TOMA DE CORRIENTE REGULADA, SE DEBE VERIFICAR EL FUNCIONAMIENTO DE LOS ACCESORIOS QUE SE ENTREGUEN CON LA CABINA. 
EL CONTRATISTA EL DÍA DE LA PRESENTACIÓN DE LAS MUESTRAS DEBERÁ SUMINISTRAR A LA SECRETARIA DE EDUCACIÓN DEL DISTRITO LA CERTIFICACIÓN EXPEDIDA POR EL FABRICANTE DE LA CABINA, QUE GARANTICE EL SUMINISTRO DE REPUESTOS ORIGINALES, DURANTE MÍNIMO TRES AÑOS. EL FABRICANTE DE LAS CABINAS DEBE TENER PRESENCIA DIRECTA EN EL PAÍS A TRAVÉS DE SUCURSAL O SUBSIDIARIA. (ADJUNTAR CERTIFICADO DE CÁMARA DE COMERCIO).</t>
  </si>
  <si>
    <t>CONSOLA MEZCLADORA DE AUDIO</t>
  </si>
  <si>
    <t>MÍNIMO 12 CANALES HÍBRIDOS (XLR O TRS), ENTRADAS XLR Y LÍNEA, ECUALIZACIÓN POR CANAL, SALIDA BALANCEADA SALIDA MAIN OUT EN XLR BALANCEADO. ALIMENTACIÓN PHANTOM +48V EN CANALES SELECCIONADOS. SALIDA DE AUDÍFONOS CON CONTROL DE VOLUMEN DEDICADO. COMPATIBLE CON USB PARA REPRODUCCIÓN Y GRABACIÓN.</t>
  </si>
  <si>
    <t xml:space="preserve">MEZCLADOR DE AUDIO 6 CANALES </t>
  </si>
  <si>
    <t> CANALES DE ENTRADA Y SALIDA:
O 6 CANALES PARA MICRÓFONOS CON
CONECTORES XLR.
O 2 CANALES ESTÉREO ADICIONALES.
 ECUALIZACIÓN:
O ECUALIZADOR DE 6 BANDAS.
 CONTROLES:
O CONTROLES DE VOLUMEN
INDEPENDIENTES POR CANAL.
O MASTER GENERAL Y SUBGRUPOS CON
CONTROLES TIPO FADER.
 PROCESADOR DE EFECTOS:
O DIGITAL CON CAPACIDAD DE 32/40 BITS. O FUNCIÓN DE TAP DELAY INTEGRADA.
 CONECTIVIDAD ADICIONAL: O MÓDULO USB</t>
  </si>
  <si>
    <t xml:space="preserve">KIT DE ROBÓTICA </t>
  </si>
  <si>
    <t>SET DE ROBÓTICA 10 EN 1, DE ENERGÍA SOLAR, CON PIEZAS EN PLÁSTICO DE ALTA DENSIDAD Y ELEMENTOS ELECTRÓNICOS, CON EL CUAL SE PUEDAN CONSTRUIR 10 TIPOS DE ROBOTS DIFERENTES, CADA UNO CON UNAS CARACTERÍSTICAS DE MOVIMIENTO DIFERENTE, SEGÚN LAS NECESIDADES O CONDICIONES DEL TERRENO DONDE SE VAYA A IMPLEMENTAR. DEBE INCLUIR POR LO MENOS: PANEL SOLAR, CABLES, EJES, ENGRANES, MOTORES, RUEDAS O SU EQUIVALENTE.</t>
  </si>
  <si>
    <t xml:space="preserve">JUEGO DE VIDEO JUEGO </t>
  </si>
  <si>
    <t>JUEGO PS4  FÍSICO CD. MULTIJUGADOR Y ORIGINAL. INCLUYE ESTUCHE DE ALMACENAMIENTO.</t>
  </si>
  <si>
    <t>KIT PARA ESTUDIO FOTOGRÁFICO CON SET DE LUCES</t>
  </si>
  <si>
    <t>SET DE 4 LUCES Y SOMBRILLAS CON SUS SOPORTES.</t>
  </si>
  <si>
    <t>CÁMARA FOTOGRÁFICA</t>
  </si>
  <si>
    <t>SENSOR: APS-C MÍNIMO (24 MP O MÁS), PROCESADOR: ÚLTIMA GENERACIÓN (TIPO BIONZ X O DIGIC X)
VIDEO: 4K UHD (3840×2160) MÍNIMO 30 FPS (IDEAL 60 FPS), AUTOFOCO: DETECCIÓN DE ROSTRO Y OJOS (EYE AF)
SEGUIMIENTO EN TIEMPO REAL ISO: RANGO MÍNIMO 100 – 32.000 (EXPANDIBLE), ESTABILIZACIÓN: DIGITAL AVANZADA O IBIS, PANTALLA:
ABATIBLE O ARTICULADA (FLIP SCREEN), AUDIO: ENTRADA PARA MICRÓFONO EXTERNO (3.5 MM), CONECTIVIDAD: WIFI + BLUETOOTH, HDMI + USB
PESO: ≤ 600 G (USO TERRITORIAL), LENTES: SISTEMA INTERCAMBIABLE (MONTURA E O RF), ALMACENAMIENTO: TARJETA SD UHS-I/UHS-II</t>
  </si>
  <si>
    <t xml:space="preserve">MICROFONO INHALAMBRICO CON PLANTA RECEPTORA </t>
  </si>
  <si>
    <t>DEBE SOPORTAR FRECUENCIAS SELECCIONABLES: MÍNIMO 150
• 	FUNCIONES DE CONFIGURACIÓN AUTOMÁTICA
• 	DEBE INCLUIR ANTENAS DESMONTABLES
• 	PANTALLA DEL TRANSMISOR: LED Y/O LCD
• 	RANGO DE OPERACIÓN: MÍNIMO DE 80 M
• 	CONECTOR DE SALIDA DE AUDIO: XLR Y 1/4" (6.3 MM)
• 	DURACIÓN DE LA BATERÍA: MÍNIMO 5 HORAS
• 	RANGO DINÁMICO: ≥100 DB
• 	RECEPTOR CON IMPEDANCIA A SALIDA CON CONECTOR XLR 200 Ω Y/O 600 Ω
• 	EL MICRÓFONO Y EL RECEPTOR DEBEN SER DE LA MISMA MARCA
• 	LA CARCASA DEBE SER EN MATERIAL ABS MOLDEADO
• 	RESPUESTA DE FRECUENCIA MÍNIMO 70 HZ A 15.000 HZ
• 	SE DEBE ENTREGAR CABLE XLR DE 5 METROS COMPATIBLE CON EL RECEPTOR Y CON EL MEZCLADOR AMPLIFICADOR DE AUDIO DE 6 CANALES
• 	LA GARANTÍA PARA EL MICRÓFONO Y LA PLANTA RECEPTORA ES DE 1 AÑO, INCLUYE PARTES Y MANO DE OBRA
• 	LA INSTALACIÓN DEBERÁ SER RESPONSABILIDAD DEL CONTRATISTA</t>
  </si>
  <si>
    <t xml:space="preserve">WATTS: 1651W
VOLTIOS: AC 110V-127V
MÁXIMO POWER:1651W
AMPERAJE:13A
MEDIDAS:  15M DE CABLE GRUESO WATTS: 1651W
</t>
  </si>
  <si>
    <t>MOUSE ALAMBRICO</t>
  </si>
  <si>
    <t>MOUSE ÓPTICO DE TAMAÑO ESTÁNDAR O VIAJERO. MÍNIMO 3 BOTONES (INCLUYENDO RUEDA DE DESPLAZAMIENTO / SCROLL). CONEXIÓN ALÁMBRICA USB TIPO A (PLUG &amp; PLAY). RESOLUCIÓN MÍNIMA DE 1000 DPI.</t>
  </si>
  <si>
    <t>CABLE 2 A 1</t>
  </si>
  <si>
    <t>(Y SPLITTER) “2/3/5/10 M, CABLE BLINDADO PROFESIONAL, CONECTORES 2 ENTRADAS A 1 SALIDA, ALTA FIDELIDAD DE AUDIO, RECUBRIMIENTO RESISTENTE Y CONECTORES METÁLICOS REFORZADOS.”</t>
  </si>
  <si>
    <t>TARJETA SD</t>
  </si>
  <si>
    <t>TIPO: SDXC, INTERFAZ: UHS-I, CLASE DE VELOCIDAD: CLASS 10, U3, V30, CAPACIDAD: MÍNIMO 128 GB (IDEAL 256 GB), VELOCIDAD DE ESCRITURA: ≥90 MB/S, VELOCIDAD DE LECTURA: ≥160–200 MB/S, RENDIMIENTO: GRABACIÓN ESTABLE EN 4K UHD, DURABILIDAD: RESISTENTE AL AGUA, GOLPES, TEMPERATURAS EXTREMAS Y RAYOS X.</t>
  </si>
  <si>
    <t xml:space="preserve">TELEVISOR 55 PULGADAS </t>
  </si>
  <si>
    <t>TELEVISOR LED TIPO SMART DE MINIMO 55" RESOLUCIÓN 4K UHD DE MINIMO 3840 X 2160 PÍXELES, MÍNIMO; CON WIFI INCORPORADO; CONEXIÓN BLUETOOTH; SALIDA DE SONIDO PARA AMPLIFICAR; FILTRO DE RUIDO DIGITAL DISPONIBLE; DOLBY DIGITAL INTEGRADO; MÍNIMO 2 ALTAVOCES 1 VÍA; SALIDA DE SONIDO DE 10 W X 2 (RMS), MÍNIMO; 2 HDMI MÍNIMO; 1 USB MÍNIMO; LAN INALÁMBRICA INTEGRADA DISPONIBLE SOPORTE LAN POR CABLE (RJ 45); ENTRADA PC POR HDMI Y/O VGA; SE DEBE INSTALAR Y ENTREGAR SOPORTE EXCUALIZABLE CON BRAZO EXTENSIBLE PARA MONTAJE DE PARED DEL TELEVISOR, GARANTÍA DE 3 AÑOS, INCLUYE PARTES Y MANO DE OBRA, LA INSTALACIÓN DEBERA SER RESPONSABILIDAD DEL CONTRATISTA, EL PROCESO DE INSTALACIÓN ES EL SIGUIENTE: SE DEBE ENTREGAR Y PROBAR QUE FUNCIONA EL TELEVISOR LED DE 55”, CON EL PROCEDIMIENTO BÁSICO DE ENCENDIDO, CONEXIÓN DEL CABLE DE PODER A UNA TOMA DE CORRIENTE REGULADA, SE DEBE ENTREGAR INSTALADO EN LA PARED DE LADRILLO Y/O CONCRETO QUE INDIQUE EL FUNCIONARIO (A) RESPONSABLE DE RECIBIR ESTE, LA BASE Y/O SOPORTE SE DEBE ANCLAR CON LOS CHAZOS Y SOPORTES QUE SEAN NECESARIOS PARA SOSTENER Y AGUANTAR EL RESPETIVO PESO DEL TELEVISOR, SE DEBE VERIFICAR EL FUNCIONAMIENTO DE LOS ACCESORIOS QUE SE ENTREGUEN CON EL TELEVISOR LED DE 55”, SE DEBE ENTREGAR CON CONTROL REMOTO</t>
  </si>
  <si>
    <t>MAQUINA  DE VIDEO JUEGO  CUERPO COMPLETO</t>
  </si>
  <si>
    <t xml:space="preserve"> CUERPO COMPLETO, PANTALLA DE 22″ USO PERSONAL,  25 SISTEMAS RETRO EN UNA SOLA MÁQUINA Y 12500 JUEGOS.
SISTEMAS INCLUIDOS:
CANTIDAD DE BOTONES: 8 BOTONES POR CADA JUGADOR + 1 BOTÓN DE RESET PARA CAMBIO DE JUEGO +2 BOTONES DE START. INCLUYE GARANTIA CERTIFICADA DE MANTENIMIENTO.
MEDIDAS:
ALTO 175 CM
ANCHO 62 CM
FONDO 45 CM</t>
  </si>
  <si>
    <t xml:space="preserve">CARRO DE CARGUE PARA EQUIPOS PORTATILES </t>
  </si>
  <si>
    <t>CAPACIDAD PARA 21 COMPUTADORES PORTÁTILES, BANDEJAS VERTICALES INDEPENDIENTES FORRADOS INTERNAMENTE Y EN SU SUPERFICIE CON MATERIAL ANTI ESTÁTICO CON CARGADORES Y CON CAPACIDAD PARA EQUIPOS DE PANTALLAS DE UN MÁXIMO DE 17” Y UN GROSOR MÁXIMO DE 40 MM, CADA COMPARTIMIENTO DEBE ESTAR ACONDICIONADO PARA PROTECCIÓN DE LOS EQUIPOS VERTICALES, TOMAS 21 INTERNAS, Y CUATRO TOMA CORRIENTES EXTERNAS, INCLUIDAS 4 MULTITOMAS CADA UNA DE 6 TOMAS, LA MULTITOMA DEBE TENER UN CABLE 5 MTS CADA UNA, ESTABILIZADOR ENERGÍA INTERNA CON POTENCIA DE MÍNIMO 4 KVA PROTECCIÓN DE ENERGÍA SISTEMA DE PROTECCIÓN DE ENERGÍA SOBRE CORRIENTE MEDIANTE INTERRUPTOR TÉRMICO NIVEL DE VOLTAJE ENTRADA PERMITIDO 83 A 135 VAC / 60 HZ, VOLTAJE NOMINAL 110 /115/120 VOLTAJE SALIDA 11 VOLTIOS, REGULACIÓN DE CARGA DE + / - 5% / 6 VOLTIOS, LÍNEAS DE ENTRADA DOS MONOFÁSICAS CON CAPACIDAD PARA 4 KVA CABLE DE CONEXIÓN PARED ENCAUCHETADO DE MIN 3 X 12 (FASE, NEUTRO, TIERRA) LONGITUD 5 MTS MÍNIMO, NORMAS DE CALIDAD DE COMPONENTE TODOS LOS COMPONENTES ELÉCTRICOS DEBEN CUMPLIR CON AL MENOS UNA DE LAS PRUEBAS DE LABORATORIO ETL O UL, RUEDAS 4 RODA CHINES TIPO RUEDA LOCA CON FRENO AUTOMÁTICO EN CADA UNA EN MATERIAL MACIZO, ESTRUCTURA LÁMINA DE ACERO MIN CALIBRE 18 TROQUELADO PARA DISMINUCIÓN DE PESO, DEBE TRAER PUERTA EN LA PARTE DELANTERA Y TRASERA DEL CARRO. SEGURIDAD CERRADURA DE SEGURIDAD CON CANDADOS DE CLAVE, EN LAS DOS PUERTAS TRASERA Y DELANTERA, BISAGRAS ANTIPALANCA VENTILACIÓN KIT 2 VENTILADORES A 120 VAC, ORIFICIOS DE VENTILACION MARCACIÓN DISTRIBUIDOS POR TODO EL ARMARIO PARA EVITAR SOBRE CALENTAMINIENTOS, MARCACION CON EL LOGO DE LA , MANIJAS PARTE SUPERIOR EN LA PARTE MÁS ANGOSTA PARA FACILITAR DESPLAZAMIENTO, GARANTÍA 5 AÑOS EN SITIO QUE INCLUYE PARTES Y MANO DE OBRA, A PARTIR DEL RECIBO A SATISFACCIÓN.</t>
  </si>
  <si>
    <t>CONSOLA</t>
  </si>
  <si>
    <t>CONSOLA DE VIDEOJUEGOS PORTÁTIL Y DE SOBREMESA EQUIPADA CON PANTALLA TÁCTIL LCD DE 7,9 PULGADAS, RESOLUCIÓN FULL HD (1920 X 1080 PÍXELES), COMPATIBILIDAD CON HDR10 Y FRECUENCIA DE ACTUALIZACIÓN VARIABLE DE HASTA 120 HZ. INCORPORA PROCESADOR PERSONALIZADO NVIDIA, ALMACENAMIENTO INTERNO DE 256 GB TIPO UFS Y CONECTIVIDAD WI-FI 6, BLUETOOTH Y PUERTO LAN MEDIANTE BASE DE CONEXIÓN.
PERMITE SALIDA DE VIDEO HASTA 4K (3840 X 2160) A 60 FPS EN MODO TV Y HASTA 120 FPS EN RESOLUCIONES FULL HD Y 1440P. CUENTA CON ALTAVOCES ESTÉREO, MICRÓFONO INTEGRADO CON CANCELACIÓN DE RUIDO, DOS PUERTOS USB-C, ENTRADA PARA AUDÍFONOS DE 3,5 MM Y COMPATIBILIDAD CON TARJETAS DE JUEGO .
INCLUYE BATERÍA RECARGABLE DE IONES DE LITIO DE 5220 MAH CON AUTONOMÍA APROXIMADA ENTRE 2 Y 6,5 HORAS, SEGÚN EL USO, Y TIEMPO DE CARGA ESTIMADO DE 3 HORAS. COMPATIBLE CON TARJETAS MICROSD EXPRESS DE HASTA 2 TB PARA AMPLIACIÓN DE ALMACENAMIENTO.</t>
  </si>
  <si>
    <t xml:space="preserve">CAMARA FULL HD </t>
  </si>
  <si>
    <t>CAMARA WEB FULL HD RESOLUCION 1080P/30 FPS (HASTA 1920 X 1080 PÍXELES), TIPO DE ENFOQUE: AUTOMÁTICO, TECNOLOGÍA DE LENTE: CRISTAL FULL HD, MICRÓFONO INTEGRADO: ESTÉREO, CAMPO VISUAL: 78°, CLIP UNIVERSAL COMPATIBLE CON TRÍPODES PARA MONITORES LCD, CRT O LAPTOPS, LONGITUD DE CABLE: MÍNIMO 1.5 M. DEBE SER PLUG AND PLAY. GARANTÍA: MÍNIMO DE 3 AÑOS SOBRE CADA UNO DE LOS ELEMENTOS QUE COMPONEN LA CAMARA WEB DEBE ENTREGAR CON SUS RESPETIVOS ACCESORIOS.</t>
  </si>
  <si>
    <t>CÁMARA SEMIPROFESIONAL EOS 
SENSOR CMOS APS-C DE 24.1MP
PROCESADOR DE IMÁGENES DIGIC 8
PANTALLA TÁCTIL DE ÁNGULO VARIABLE DE 3,0 “Y 1,04 M DE PUNTOS
VIDEO UHD 4K24P Y PELÍCULA DE LAPSO DE TIEMPO 4K
SISTEMA AF DE 9 PUNTOS; CMOS AF DE DOBLE PÍXEL
ISO 100-25600, DISPARO DE HASTA 5 FPS
WI-FI Y BLUETOOTH INTEGRADOS
EF-S 18-55MM F/3.5-5.6 III LENTE
CARACTERÍSTICAS DE LA CÁMARA:LENTE INTERCAMBIABLE
COMPATIBILIDAD 4K
SENSIBILIDAD ISO:AUTO 100-25600 (51200 MAX)
CÁMARA POSTERIOR: 24.1 MP
MEMORIA EXPANDIBLE: 200GB
FORMATO DE IMAGEN: JPEG/RAW
SENSIBILIDAD ISO: AUTO 100-25600 (51200 MAX)
SENSOR DE IMAGEN	CMOS
DEBE INCLUIR MEMORIA MICRO SD DE 64G
CONTENIDO DEL KIT: 
UNA CAMARA FOTOGRAFICA SEMIPROFESIONAL
LENTE 18-55MM
CARGADOR
BATERÍA LP-E17
CORREA, Y ESTUCHE DE ALMACENAMIENTO EN LONA GRUESA, INCLUYE GARANTIA CERTIFICADA.</t>
  </si>
  <si>
    <t xml:space="preserve"> EQUIPO DE COMPUTO PORTÁTIL CON DIADEMA INCLUIDA</t>
  </si>
  <si>
    <t>PROCESADOR MÍNIMO 8 NÚCLEOS, NUMERO DE SUBPROCESOS 16, CON FRECUENCIA BASE DE MÍNIMO 1.9 GHZ Y CUYO LANZAMIENTO EN EL MERCADO NO PUEDE SER SUPERIOR A 18 MESES, MEMORIA RAM DE 16 GB O SUPERIOR. ESCALABLE. A 32 GB EN RAM, DISCO DURO SDD MÍNIMO 1 TB PCIE NVME, PARLANTES ALTAVOCES ESTEREO INTERNOS, DIADEMA AUDÍFONO ESTÉREO Y MICRÓFONO COMPATIBLE CON EL EQUIPO OFERTADO. TAMAÑO PANTALLA MÍNIMO 14”, LED, BRILLO MÍNIMO 220 NITS, VIDEO HD GRAPHICS, INTEGRADA 1 GB (DINÁMICA), CONECTIVIDAD GIGABIT (10/100/1000) RJ 45, INTEGRADA, TARJETA INALÁMBRICA INTEGRADA, WIFI 6, 802.11AX, TECLADO EN ESPAÑOL RESISTENTE A DERRAMES O SALPICADURAS PUERTOS MÍNIMO 2 X USB 3.2 TIPO A O SUPERIOR LIBRES (UNO DE ELLOS CON CAPACIDAD DE CARGA), MÍNIMO 1 X USB 3.0 TIPO C, (CON CAPACIDAD DE ALIMENTACIÓN DE ENERGÍA Y DISPLAY PORT 1.2), MÍNIMO 1 X USB 2.0 TIPO A, 1 MICRO SD 3.0, 1X RJ 45, 1 PUERTO HDMI 1.4, CÁMARA WEB HD INTEGRADA AL CHASIS DEL EQUIPO CON OBTURADOR DE PRIVACIDAD. ADAPTADOR DE ALIMENTACIÓN DE CA  PARA EL PORTÁTIL, SEGURIDAD FÍSICA (GUAYA) O ELECTRÓNICA PARA PREVENCIÓN ANTI-ROBO, EL COMPUTADOR DEBE DE SER CORPORATIVO. EL EQUIPO DEBE CUMPLIR CON LAS NORMAS ENERGY STAR MINIMO 7.0 Y NORMA AMBIENTAL EPEAT GOLD Y/O SILVER Y/O BRONZE, LA REFERENCIA DEL EQUIPO DEBE ESTAR REGISTRADO JUNTO CON SU CERTIFICADO EL CUAL DEBE ESTAR ACTIVO SEGÚN LA REFERENCIA Y/O LÍNEA DEL EQUIPO OFRECIDO EN LA PROPUESTA EN LA PAGINAS OFICIALES DE LA EPEAT - HTTPS://WWW.EPEAT.NET/, Y ENERGY STAR - HTTPS://WWW.ENERGYSTAR.GOV/ DEBE CONTAR CON LA CERTIFICACIÓN DE DURABILIDAD MIL-STD-810H. GARANTÍA 3 AÑOS EN SITIO, INCLUYE PARTES Y MANO DE OBRA, A PARTIR DEL RECIBO A SATISFACCIÓN POR PARTE DE LA . SE DEBE ADQUIRIR E INSTALAR CON LA ÚLTIMA EDICIÓN DEL SISTEMA OPERATIVO WINDOWS EN SU VERSIÓN PRO DE 64 BITS, POSTERIORMENTE EL PROPONENTE DEBERÁ REALIZAR LA ENTREGA A LA  DE LAS LICENCIAS ADQUIRIDAS DEL SISTEMA OPERATIVO, EL PROPONENTE DEBE ENTREGAR EN SU PROPUESTA LA CERTIFICACIÓN EXPEDIDA POR EL FABRICANTE (CASA MATRIZ), MEDIANTE LA CUAL ACREDITE QUE ES DISTRIBUIDOR Y/O COMERCIALIZADOR AUTORIZADO DE LA MARCA DEL EQUIPO OFERTADO PARA ESTE PROCESO. DICHA CERTIFICACIÓN DEBERÁ SER EMITIDA DIRECTAMENTE POR EL FABRICANTE DE LOS EQUIPOS, LA CERTIFICACIÓN DEBE TENER FECHA DE EXPEDICIÓN NO SUPERIOR A UN (1) ANO ANTERIOR A LA ESTIPULADA COMO LÍMITE PARA PRESENTAR PROPUESTA. EN CASO DE PRÓRROGA DEL CIERRE DEL PRESENTE PROCESO, LA CERTIFICACIÓN TENDRÁ VALIDEZ CON RESPECTO A LA PRIMERA FECHA DE CIERRE.</t>
  </si>
  <si>
    <t>LENTES PARA CÁMARA PROFESIONAL</t>
  </si>
  <si>
    <t>50 MM (RETRATO/PODCAST)</t>
  </si>
  <si>
    <t>COMPUTADOR CON PROGRAMAS PARA EDICIÓN (PAQUETE ADOBE)</t>
  </si>
  <si>
    <t>PORTATIL 1 T CON SOFWARE DE EDICIÓN (PROGRAMAS ADOBE) PROCESADOR RIZEN 7</t>
  </si>
  <si>
    <t>BATERIAS Y CARGADOR</t>
  </si>
  <si>
    <t>CONFIGURACIÓN POR KIT:
4 BATERÍAS RECARGABLES AA
1 CARGADOR INTELIGENTE
TIPO: NIMH (NÍQUEL METAL HIDRURO)
TAMAÑO: AA
CAPACIDAD: 2000 – 2800 MAH
VOLTAJE NOMINAL: 1.2 V
CICLOS DE CARGA: MÍNIMO 500 – 1000 CICLOS
TIPO: CARGADOR INTELIGENTE AUTOMÁTICO
CAPACIDAD: 2 A 4 BATERÍAS AA/AAA SIMULTÁNEAMENTE
INDICADORES: LED O PANTALLA (ESTADO DE CARGA)
PROTECCIÓN:
SOBRECARGA
CORTOCIRCUITO
SOBRECALENTAMIENTO
TIEMPO DE CARGA: 4 – 8 HORAS (SEGÚN CAPACIDAD)
ALIMENTACIÓN:
ENTRADA: 100–240V AC
FRECUENCIA: 50/60 HZ</t>
  </si>
  <si>
    <t xml:space="preserve">TELEVISOR DE 70 PULGADAS </t>
  </si>
  <si>
    <t xml:space="preserve">RESOLUCIÓN PANTALLA: 4K-UHD
DISEÑO DE LA PANTALLA: PLANO
TAMAÑO PANTALLA: 70 PULGADAS
TIPO DE PANTALLA: QLED
SMART TV, CON ASISTENTE DE VOZ, SISTEMA OPERATIVO: GOOGLE TV, CON SINTONIZADOR DIGITAL DVB-T2, CON OPCIÓN DE COMPARTIR PANTALLA. 
POTENCIA DE AUDIO: 24 WATTS
TASA DE REFRESCO DEL TV: 60HZ 
COLOR: NEGRO
1 PUERTO HDMI, 2 PUERTOS HDMI 2.1, 2 PUERTOS USB. 
FUENTE DE ALIMENTACIÓN DE ENERGÍA: ENERGÍA ELÉCTRICA. 
TIPOS DE PUERTOS DE ENTRADAS Y SALIDAS: CABLE ÓPTICO DIGITAL, PUERTO AUXILIAR DE AUDIO, PUERTO HDMI, PUERTO HDMI 2.1, PUERTO LAN/ETHERNET, PUERTO USB 2.0. 
OPCIONES DE CONECTIVIDAD: BLUETOOTH, CONEXIÓN CON CABLE, USB, WIFI.  
CON SALIDA ÓPICA Y ENTRADA COAXIAL. 
APLICACIONES PREINSTALADAS: SUGERIDAS AMAZON, PRIME VIDEO, GOOGLE PLAY STORE, NETFLIX, YOUTUBE. 
CON CONTROL REMOTO, CABLE DE ALIMENTACIÓN Y SOPORTE DE MESA. 
GARANTÍA DE 24 MESES </t>
  </si>
  <si>
    <t>SOPORTE DE MICRÓFONO TIPO BOOM</t>
  </si>
  <si>
    <t>• CONSTRUCCIÓN METÁLICA.
• UNIÓN TRÍPODE EN PLÁSTICO.
• ALTURA MÁXIMA BRAZO EXPANDIBLE 1.90M.
• ALTURA MÁXIMA EXTENSOR VERTICAL 1.38M.
• INCLUYE DOS ABRAZADERAS
• 4 POSICIONES AJUSTABLES.</t>
  </si>
  <si>
    <t xml:space="preserve">24–70 MM (VERSÁTIL)
</t>
  </si>
  <si>
    <t xml:space="preserve">WATTS: 1651W
VOLTIOS: AC 110V-127V
MÁXIMO POWER:1651W
AMPERAJE:13A
MEDIDAS:  10M DE CABLE GRUESO ENCAUCHETADO TIPO INDUSTRIAL
</t>
  </si>
  <si>
    <t>ARO DE LUZ (RING LIGHT)</t>
  </si>
  <si>
    <t>DIÁMETRO: 12” – 18”
INTENSIDAD REGULABLE
TEMPERATURA AJUSTABLE</t>
  </si>
  <si>
    <t xml:space="preserve">TABLET PROFESIONAL DE MINIMO 9, 7 PULGADAS </t>
  </si>
  <si>
    <t>TABLET PROFESIONAL DE MINIMO 9.7 PULGADAS, PROCESADOR DE CUATRO NÚCLEOS, TECNOLOGÍA DE 64 BITS Y VELOCIDAD MÍNIMO DE 2.0 GHZ EN CADA UNO DE SUS NUCLEOS, ALMACENAMIENTO INTERNO DIRECTAMENTE DE FABRICA CON DISCO DURO DE 128 GB O SUPERIOR NO SE ACEPTAN MEMORIAS SD Y/O MICRO SD, COMO CUMPLIMIENTO PARA EL ALMACENAMIENTO, MEMORIA RAM DE MÍNIMO 2 GB, SE DEBE ENTREGAR CON UN LAPIZ TACTIL PREFERIBLEMENTE DE LA MISMA MARCA DE LA TABLET Y/O UN LAPIZ QUE SEA COMPATIBLE CON LA TABLET, PANTALLA LCD LED O LCD IPS, CAPACITIVA, MULTITÁCTIL. ROTACIÓN 4 VÍAS DE MINIMO 9.7", CON RESOLUCIÓN 1200 X 1920 PIXELS Ó SUPERIOR, AURICULARES Y CONECTOR DE AURICULARES DE 3.5 MM INDEPENDIENTE O EN COMBO O TIPO C, CÁMARA TRASERA DE MÍNIMO 8.0 MEGAPÍXELES CON AUTOFOCO, CÁMARA DELANTERA DE MÍNIMO 1.2 MEGAPÍXELES, UNIDAD PARLANTE O ALTAVOZ MONO O ESTEREO, BATERÍA INTEGRADA CON AUTONOMÍA DE MÍNIMO 10 HORAS DE NAVEGACIÓN WEB CON CERTIFICACIÓN FCC, UL O CE, ADAPTADOR DE CA ORIGINAL DEL FABRICANTE. QUE SOPORTE RANGOS 100-240 V/50-60 HZ.</t>
  </si>
  <si>
    <t xml:space="preserve">CABINAS DE SONIDO PROFESIONAL </t>
  </si>
  <si>
    <t xml:space="preserve">MÍNIMO 1000 W, WOOFER 12”, ENTRADA XLR CON SU RESPECTIVO TRÍPODE
</t>
  </si>
  <si>
    <t>KIT DE LUCES LED PARA FOTOGRAFÍA TIPO SOMBRILLA</t>
  </si>
  <si>
    <t xml:space="preserve"> 3 LUCES LED CONTINUAS
 3 SOMBRILLAS DIFUSORAS (BLANCAS TRANSLÚCIDAS O PLATEADAS)
 3 TRÍPODES DE ILUMINACIÓN AJUSTABLES
1 SISTEMA DE SOPORTE PORTALÁMPARA
1 BOLSO O ESTUCHE DE TRANSPORTE
LUZ CONTINUA LED (NO FLASH)
POTENCIA: 45W – 135W POR PUNTO DE LUZ (EQUIVALENTE A 300W – 1000W INCANDESCENTE)
TEMPERATURA DE COLOR: 5500K ± 200K (LUZ DÍA)
FLUJO LUMINOSO: 4000 – 12000 LÚMENES POR UNIDAD
ÍNDICE DE REPRODUCCIÓN CROMÁTICA (CRI): ≥ 80 (RECOMENDADO ≥ 90 PARA PRODUCCIÓN AUDIOVISUAL)
CARACTERÍSTICAS DE LAS SOMBRILLAS
TIPO: TRANSLÚCIDAS (DIFUSIÓN SUAVE)
REFLECTIVAS PLATEADAS O BLANCAS (MAYOR REBOTE DE LUZ)
DIÁMETRO: 80 – 110 CM
MATERIAL: NYLON O POLIÉSTER DE ALTA RESISTENCIA
EFECTO: LUZ SUAVE Y ENVOLVENTE
REDUCCIÓN DE SOMBRAS DURAS
VOLTAJE: 110V – 240V
FRECUENCIA: 50/60 HZ
TIPO: CONEXIÓN DIRECTA A RED ELÉCTRICA
TRÍPODES:
ALTURA AJUSTABLE: 70 CM – 200 CM
MATERIAL: ALUMINIO REFORZADO
SISTEMA DE BLOQUEO: SEGURO MECÁNICO
CAPACIDAD DE CARGA: ≥ 2 KG</t>
  </si>
  <si>
    <t>JUEGO BOX SERIES  FÍSICO CD. MULTIJUGADOR Y ORIGINAL. INCLUYE ESTUCHE DE ALMACENAMIENTO.</t>
  </si>
  <si>
    <t>SOPORTE METÁLICO PARA ILUMINACIÓN</t>
  </si>
  <si>
    <t>TRÍPODE REFORZADO, ALTURA AJUSTABLE ENTRE 1.5 M Y 5.5 M, SISTEMA DE SEGURO POR PERNOS, BARRA SUPERIOR PARA COLGAR REFLECTORES, CAPACIDAD DE CARGA MÍNIMA 40 KG.</t>
  </si>
  <si>
    <t>TRÍPODE PARA CELULAR</t>
  </si>
  <si>
    <t>SELFIE STICK MS08 DE 62 K&amp;F SOPORTE DE TRES PATAS, NORMALMENTE ARTICULADAS Y PLEGABLES.</t>
  </si>
  <si>
    <t>TRÍPODE CÁMARA FOTOGRÁFICA</t>
  </si>
  <si>
    <t>TRÍPODE ALUMINIO PROFESIONAL TOMAS CENITALES MONOPIE 2.4M. PARA CÁMARA Y CELULAR. ALTURA MÁXIMA 1,67 M
ALTURA MÍNIMA 47,5 CM
CABEZA TIPO: CABEZAL DE FLUIDO GIRATORIO DE 360 °
- TIPO DE BLOQUEO DE PIERNA: CERRADURAS DE METAL DE GIRO RÁPIDO AUTOALINEABLE
- MATERIAL: ALUMINIO
- CARGA MÁXIMA DE TRÍPODE: 5 KG
DEBE SER APTO PARA LA CÁMARA A ADQUIRIR; INCLUYE ESTUCHE DE ALMACENAMIENTO EN LONA GRUESA, Y GARANTIA CERTIFICADA.</t>
  </si>
  <si>
    <t>CABLE XLR BALANCEADO</t>
  </si>
  <si>
    <t>4/6/8/10/15 M, BLINDAJE PROFESIONAL, CABEZALES MACHO Y HEMBRA.</t>
  </si>
  <si>
    <t>MEGÁFONO</t>
  </si>
  <si>
    <t>REFERENCIA DEL PRODUCTO EN EL CERTIFICADO/EMPAQUE
MG-260, MODELO 2024, ALCANCE DE HASTA 1 KM EN ÁREAS LIBRES, REPRODUCTOR MP3 POR USB/SD, INCORPORA FUNCIÓN DE SIRENA, RACARGABLES</t>
  </si>
  <si>
    <t>MICRÓFONO DE SOLAPA</t>
  </si>
  <si>
    <t>SISTEMA INALÁMBRICO COMPACTO.</t>
  </si>
  <si>
    <t>BAJO PARA EL SONIDO</t>
  </si>
  <si>
    <t>EB118A
• BAJO ACTIVO.• SUBWOOFER 18".• POTENCIA 500W / 1000W PROGRAM.• AMPLIFICADOR CLASE H.• RESPUESTA EN FRECUENCIA: 35HZ-250HZ (-3DB).• SPL 127DB/133DB (PEAK).• ENTRADA XLR.• SALIDA XLR.• CONTROL DE VOLUMEN.• MATERIAL: MADERA ABEDUL 35 MM.• ALIMENTACIÓN: 100 - 240V AC.• DIMENSIONES CAJA: 81 X 70 X 65CM.• PESO CAJA: 53KG.</t>
  </si>
  <si>
    <t>EQUIPO DE COMPUTO TIPO PORTATIL</t>
  </si>
  <si>
    <t>CHASIS: PORTÁTIL CORPORATIVO CON PANTALLA DE 16 PULGADAS. PESO MÁXIMO DE 2,2 KG INCLUYENDO LA BATERÍA. EL EQUIPO DEBE SER ENTREGADO CON SU RESPECTIVO CARGADOR. PROCESADOR (CPU): PROCESADOR DE LÍNEA CORPORATIVA AVANZADA PARA USO PROFESIONAL. FECHA DE LANZAMIENTO NO MAYOR A 18 MESES PREVIOS A LA PRESENTACIÓN DE LA OFERTA. MÍNIMO 8 NÚCLEOS FÍSICOS Y FRECUENCIA BASE MÍNIMA DE 2.0 GHZ. MEMORIA RAM: MÍNIMO 16 GB INSTALADOS DESDE FÁBRICA (EN CONFIGURACIÓN 1X16GB O 2X8GB PARA APROVECHAR DUAL CHANNEL). TECNOLOGÍA DDR5 A MÍNIMO 5600 MHZ. EL EQUIPO DEBE TENER CAPACIDAD DE EXPANSIÓN SOPORTADA POR LA PLACA BASE HASTA MÍNIMO 32 GB. ALMACENAMIENTO: UNIDAD DE ESTADO SÓLIDO (SSD) DE 1 TB PCIE NVME. PANTALLA: PANTALLA DE 16 PULGADAS DE ALTA DEFINICIÓN, ILUMINADA Y ANTIRREFLEJO. RESOLUCIÓN MÍNIMA FULL HD Y TASA DE REFRESCO MÍNIMA DE 60HZ. TECLADO Y DISPOSITIVO APUNTADOR: TECLADO EN ESPAÑOL LATINOAMERICANO CON TECLADO NUMÉRICO INDEPENDIENTE (PAD NUMÉRICO). TOUCHPAD CON FUNCIÓN DE ACTIVACIÓN/DESACTIVACIÓN Y DESPLAZAMIENTO EN DOS DIRECCIONES. CONECTIVIDAD DE RED: TARJETA DE RED INALÁMBRICA WI-FI 6 (802.11AX 2X2) INTEGRADA. BLUETOOTH 5.4 O SUPERIOR. PUERTO ETHERNET (RJ-45) 10/100/1000 INTEGRADO (O MEDIANTE ADAPTADOR ORIGINAL INCLUIDO). PUERTOS: MÍNIMO 2 PUERTOS USB TIPO A, 1 PUERTO USB TIPO C, Y MÍNIMO 1 PUERTO DE VIDEO (HDMI O DISPLAYPORT). MULTIMEDIA: CÁMARA WEB INTEGRADA DE MÍNIMO 720P DE ALTA DEFINICIÓN Y MICRÓFONOS INTEGRADOS. CONECTORES AURICULARES Y MICRÓFONO DE 3,5 MM (INDEPENDIENTE O EN COMBO) Y ALTAVOCES ESTÉREO. BATERÍA Y CARGADOR: AUTONOMÍA MÍNIMA DE 8 HORAS. ADAPTADOR DE CA 100-240 V/50-60 HZ. AMBOS CON CERTIFICACIÓN FCC, CE O UL. SISTEMA OPERATIVO: SISTEMA OPERATIVO WINDOWS 11 PROFESIONAL EN LA ÚLTIMA VERSIÓN DISPONIBLE A LA FECHA DE ADJUDICACIÓN DEL CONTRATO, LICENCIADO Y PREINSTALADO. SOFTWARE DE OFIMÁTICA: LICENCIA TIPO OEM (ORIGINAL EQUIPMENT MANUFACTURER) PREINSTALADA DE FÁBRICA O VINCULADA A LA PLACA BASE DEL EQUIPO, DE MICROSOFT OFFICE LTSC STANDARD 2024 (O LA VERSIÓN PERPETUA MÁS RECIENTE DISPONIBLE A LA FECHA DE ADJUDICACIÓN). LA LICENCIA DEBE SER DE MODALIDAD "SINGLE-SEAT" DE PAGO ÚNICO Y VIGENCIA A PERPETUIDAD; NO SE ACEPTARÁN LICENCIAMIENTOS BASADOS EN LA NUBE NI SUSCRIPCIONES ANUALES (COMO MICROSOFT 365). DEBE INCLUIR LAS VERSIONES DE ESCRITORIO COMPLETAS DE WORD, EXCEL, POWERPOINT Y OUTLOOK. SEGURIDAD: SEGURIDAD CON CHIP TPM (TRUSTED PLATFORM MODULE), VERSIÓN 2.0 O SUPERIOR, DISCRETO O EMBEBIDO. RANURA Y GUAYA DE SEGURIDAD. CERTIFICACIONES DE CALIDAD Y EFICIENCIA: CERTIFICACIÓN EPEAT GOLD. ENERGY STAR 8.X O SUPERIOR. CERTIFICADO EN EL ESTÁNDAR MILITAR MIL-STD 810H (O SUPERIOR). GARANTÍA: TRES (3) AÑOS DE GARANTÍA DIRECTA CON EL FABRICANTE (ON-SITE).</t>
  </si>
  <si>
    <t xml:space="preserve">LECTOR DE CODIGO DE BARRAS </t>
  </si>
  <si>
    <t>LECTOR DE CODIGO DE BARRAS DEBE INCLUIR FUENTE DE ALIMENTACIÓN: ALIMENTACIÓN A TRAVÉS DE CONEXIÓN USB Y/O INALAMBRICO A UN PC, VELOCIDAD DE LECTURA: MÍNIMO 100 LECTURAS/ SEGUNDO, DISTANCIA DE LECTURA: DE POR LO MENOS UN RANGO DE ENTRE 3 CM HASTA 20 CM EN SÍMBOLOS 100% UPC/EAN. SIMBOLOGÍAS (CAPACIDAD DE DECODIFICACIÓN): EL LECTOR DEBE TENER CAPACIDAD PARA DECODIFICAR MÍNIMO LAS SIGUIENTES SIMBOLOGÍAS: UPC/EAN CON SUPLEMENTOS, UCC/EAN 128, CÓDIGO 39 ASCII COMPLETO, CODIGO 39 TRIOPTIC, CODIGO 128, CÓDIGO 128 ASCII COMPLETO, CODABAR ENTRE LAZADO 2 DE 5, MSI CODIGO 11 VARIANTES IATA RSS, CODIGO DE BARRAS 2D, CODIGO DE BARRAS DE LA NUEVAS CEDULAS DE CIUDADANIA , CÓDIGO DE BARRAS DENOMINADA PDF 417, TIPO DE CONEXIÓN A PC: USB Y/O INALAMBRICO, ADITAMENTOS: SOPORTE MANOS LIBRES. GARANTÍA: MÍNIMO DE 3 AÑOS SOBRE CADA UNO DE LOS ELEMENTOS QUE COMPONEN EL LECTOR DE CODIGO DE BARRAS DEBE ENTREGAR CON SUS RESPETIVOS ACCESORIOS.</t>
  </si>
  <si>
    <t>VIDEO BEAM TIPO LED Y/O LÁSER</t>
  </si>
  <si>
    <t>VIDEO BEAM TIPO LED Y/O LASER. RESOLUCIÓN SOPORTADA UXGA (1600X1200) Y/O WUXGA (1920 X 1200) O SUPERIOR, RESOLUCIÓN NATIVA XGA (1024X768) O SUPERIOR, BRILLO 4000 LÚMENES ANSI O SUPERIOR, DURACIÓN DE MÍNIMO 20.000 HORAS. (MODO NORMAL), RESOLUCIÓN 1.024 X 768 (XGA), ZOOM MANUAL/ESTÁNDAR Y/O DIGITAL CONTROL REMOTO CONTRASTE: 10.000:1 PROYECCIÓN. FRENTE, ATRÁS, CONECTIVIDAD: PUERTOS HDMI X 1, PUERTO VGA X 1, PUERTO MINI USB Y/O MICRO USB O SU RESPECTIVO ADAPTADOR QUE GARANTICE FUNCIONALIDAD. GARANTÍA DE 2 AÑOS SOBRE TODO EL EQUIPO INCLUIDO EL LED, INCLUYE PARTES Y MANO DE OBRA. LA INSTALACIÓN DEBERÁ SER RESPONSABILIDAD DEL CONTRATISTA, EL PROCESO DE INSTALACIÓN ES EL SIGUIENTE: SE DEBE ENTREGAR Y PROBAR QUE FUNCIONA DEL VIDEO BEAM TIPO LED Y/O LASER CON EL PROCEDIMIENTO BÁSICO DE ENCENDIDO, CONEXIÓN DEL CABLE DE PODER A UNA TOMA DE CORRIENTE REGULADA, SE DEBE VERIFICAR EL FUNCIONAMIENTO DE LOS ACCESORIOS QUE SE ENTREGUEN CON EL VIDEO BEAM TIPO LED Y/O LASER. 
EL CONTRATISTA EL DÍA DE LA PRESENTACIÓN DE LAS MUESTRAS DEBERÁ SUMINISTRAR A LA SECRETARIA DE EDUCACIÓN DEL DISTRITO EL MANUAL IMPRESO DEL PRODUCTO EN ESPAÑOL Y EL LINK DEL CATÁLOGO DEL PRODUCTO PUBLICADO EN LAS PÁGINAS OFICIALES DEL FABRICANTE POR INTERNET, LA CERTIFICACIÓN EXPEDIDA POR EL FABRICANTE DEL VIDEO BEAM, QUE GARANTICE EL SUMINISTRO DE REPUESTOS ORIGINALES, DURANTE MÍNIMO TRES AÑOS. EL FABRICANTE DEL VIDEO BEAM DEBE TENER PRESENCIA DIRECTA EN EL PAÍS A TRAVÉS DE SUCURSAL O SUBSIDIARIA. (ADJUNTAR CERTIFICADO DE CÁMARA DE COMERCIO). 
LA MARCACIÓN DEL VIDEO BEAM DEBE SER ORIGINAL DE FABRICA, NO SE ACEPTARÁ MARQUILLAS SUPERPUESTAS, NI IMPRESIONES QUE NO SEAN LAS ORIGINALES DE LA MARCA, EL SERIAL Y MODELO DEL EQUIPO PRESENTADO DEBE SER EL ORIGINAL DE FABRICA.</t>
  </si>
  <si>
    <t>MICRÓFONOS INALÁMBRICOS</t>
  </si>
  <si>
    <t>1 RECEPTOR SR470
1 TRANSMISOR DE MANO HT470 CON CÁPSULA D5
1 ADAPTADOR DE PIE (SOPORTE MICRÓFONO)
1 KIT DE MONTAJE EN RACK RMU4000
1 FUENTE DE ALIMENTACIÓN UNIVERSAL (ADAPTADORES US / UK / EU)
2 ANTENAS BNC UHF
BANDA: UHF (ULTRA HIGH FREQUENCY)
RANGO DE FRECUENCIA: 470 – 865 MHZ 
TIPO DE MODULACIÓN: FM O DIGITAL HÍBRIDO
CANALES SELECCIONABLES: MÍNIMO 16 – 48 CANALES PROGRAMABLES
ANCHO DE BANDA: HASTA 30 MHZ
HASTA 50 – 100 METROS EN LÍNEA DE VISTA
TIPO: RECEPTOR DIVERSITY (DOBLE ANTENA) PARA MAYOR ESTABILIDAD
SALIDAS:
XLR BALANCEADA
JACK 1/4” NO BALANCEADO
PANTALLA: LCD CON MONITOREO DE FRECUENCIA, NIVEL RF Y AF
SINCRONIZACIÓN: IR AUTOMÁTICA CON TRANSMISOR
CONTROL DE GANANCIA AJUSTABLE
MONTAJE: COMPATIBLE CON RACK ESTÁNDAR 19” (INCLUYE KIT RMU4000)</t>
  </si>
  <si>
    <t xml:space="preserve">PARLANTE BLUETOOTH PORTÁTIL </t>
  </si>
  <si>
    <t>MÁXIMO 25 CM, MÍNIMO 30 W, BATERÍA RECARGABLE, SONIDO SOUNDROUND</t>
  </si>
  <si>
    <t xml:space="preserve">TELÓN ELECTRICO DE PROYECCION PARA UDITORIO </t>
  </si>
  <si>
    <t>TELON DE PROYECCION PARA AUDITORIO AUTOMATICO, SE DEBE ENTREGAR CON CONTROL REMOTO PARA EL MANEJO, DIMENSIÓN MINIMO DE 5,50 METROS DE ANCHO X MINIMO 5 METROS DE ALTO, EN MATERIAL DE ALTA CALIDAD, TIPO DE TELA BLANCA FLASH MATE, TIPO DE PROYECCIÓN FRONTAL, DEBE INCLUIR CABLE DE ENCHUFE A LA CORRIENTE DE APROXIMADAMENT 20 METROS, SE DEBE ENTREGAR INSTALADO Y FUNCIONANDO. DEBE SER ADAPTABLE PARA SU INSTALACIÓN A TECHO Y/O PARED. GARANTÍA DE 1 AÑO</t>
  </si>
  <si>
    <t>LUZ TIPO CABEZA MÓVIL LED</t>
  </si>
  <si>
    <t>POTENCIA 60–90W, INCLUYE GOBOS, MOVIMIENTO HORIZONTAL Y VERTICAL, CONTROL DMX.</t>
  </si>
  <si>
    <t>PILAS RECARGABLES</t>
  </si>
  <si>
    <t>AA Y AAA (2500 MAH) Y SUS RESPECTIVOS CARGADORES
6 PAQUETES DE 4 PILAS CADA UNO CON SUS RESPECTIVOS CARGADORES</t>
  </si>
  <si>
    <t>UNIDAD ÓPTICA EXTERNA (CD/DVD)</t>
  </si>
  <si>
    <t>UNIDAD LECTORA Y QUEMADORA DE CD Y DVD EXTERNA PORTÁTIL. CONEXIÓN Y ALIMENTACIÓN A TRAVÉS DE PUERTO USB (TIPO A O C). COMPATIBLE NATIVAMENTE CON WINDOWS 11 SIN NECESIDAD DE CONTROLADORES ADICIONALES.</t>
  </si>
  <si>
    <t>IMPRESORA</t>
  </si>
  <si>
    <t>CON DEPÓSITO EXTERNO DE TINTAS RECARGABLES, CON SUS RESPECTIVAS TINTAS. PARA IMPRESIÓN DE FOTOGRAFÍAS DE CALIDAD PARA MUESTRAS VISUALES (GALERÍAS)</t>
  </si>
  <si>
    <t>IMPRESORA MULTIFUNCION</t>
  </si>
  <si>
    <t xml:space="preserve">		IMPRESORA MULTIFUNCIONAL LÁSER MONOCROMÁTICA, VELOCIDAD: MÍNIMO 50 PPM CARTA O SUPERIOR, TIEMPO DE IMPRESIÓN DE PRIMERA PÁGINA: MENOR O IGUAL A 10 SG, PROCESADOR: MÍNIMO 533 MHZ, CICLO ÚTIL: 20.000 PGS. MENSUALES MÍNIMOS, MEMORIA: MÍNIMO DE 2 GB O SUPERIOR Y DD MÍNIMO 320 GB, RESOLUCIÓN: 1200 X 600 DPI, BANDEJA DE PAPEL: DOS, MANEJO DE PAPEL: DOS BANDEJAS, UNA MANUAL DE 100 HOJAS Y OTRA DE 500 HOJAS PARA PAPEL CARTA Y OFICIO, AJUSTABLE. CONECTIVIDAD: USB 2.0 HI-SPEED, RED ETHERNET 10/100/1000 BASE-TX CONECTOR RJ-45, TAMAÑO DE IMPRESIÓN HASTA PAPEL OFICIO, COPIADO VELOCIDAD DE COPIADO: 50 CPM CARTA O SUPERIOR, RESOLUCIÓN DE COPIADO: 600 X 600 DPI, RANGO DE AMPLIACIÓN-REDUCCIÓN: 25% - 400%. ESCANEADA CAPACIDAD DE ADF DE 50 HOJAS MÍNIMO, VELOCIDAD DE ESCANEO MÍNIMO 50 PPM O SUPERIOR, TAMAÑOS SOPORTADOS CARTA, OFICIO EN ADF, RESOLUCIÓN ÓPTICA DE:600 X 600 DPI, CAPACIDAD DE ESCANEO MÍNIMA EN ADF Y EN CAMA PLANA TAMAÑO OFICIO, ESCANEO Y COPIA A DOBLE CARA ADF EN UNA SOLA PASADA DIGITALIZACIÓN A PC POR CONEXIÓN USB, CARPETA DE RED Y USB MEMORY, DIGITALIZACIÓN A EMAIL, INCLUIR SOFTWARE DE CONTROL DE ESCANEO DURANTE TODO PERIODO DE GARANTÍA DE LA IMPRESORA. CONECTIVIDAD ESTÁNDAR 1 DISPOSITIVO USB 2.0 DE ALTA VELOCIDAD PUERTO DE RED ETHERNET 10/100/1000 BASE-TX, SISTEMAS OPERATIVOS COMPATIBLES MICROSOFT® WINDOWS® 7 (32 BIT, 64 BIT), WINDOWS® 10 (32 BIT, 64 BIT), WINDOWS® 11 (32 BIT, 64 BIT). SE DEBEN ENTREGAR LOS DRIVERS Y PROGRAMAS NECESARIOS PARA SU INSTALACIÓN CONSUMIBLES INCLUIR TONERS ORIGINALES NECESARIOS PARA IMPRIMIR 100.000 PÁGINAS INCLUIDO EL TÓNER INICIAL, POR CADA MÁQUINA SUMINISTRADA. GARANTÍA: SE SOLICITA UNA GARANTÍA DE 3 AÑOS EN SITIO CERTIFICADA POR EL FABRICANTE, EL CONTRATISTA DEBE SUMINISTRAR EL SOFTWARE NECESARIO PARA LA ADMINISTRACIÓN DE LAS IMPRESORAS EN RED Y EL CONTROL DE LA OPERACIÓN DE ESTAS DURANTE EL TIEMPO DE LA GARANTÍA. LAS IMPRESORAS OFRECIDAS DEBEN SER ADMINISTRADAS POR SOFTWARE, DONDE LOS ADMINISTRADORES PUEDEN OTORGAR ACCESO SEGÚN LAS RESPONSABILIDADES DEL USUARIO, Y LOS USUARIOS SÓLO VEAN LAS FUNCIONES Y CARACTERÍSTICAS QUE NECESITAN PARA REALIZAR SU TRABAJO. CERTIFICADOS: CERTIFICADO DE DISTRIBUCIÓN DIRECTA DEL FABRICANTE DE LOS EQUIPOS OFRECIDOS: EL CONTRATISTA DENTRO DEL TIEMPO DE LA EJECUCIÓN DEL CONTRATO, DEBERÁ PRESENTAR EL CERTIFICADO EMITIDO POR EL FABRICANTE SUCURSAL COLOMBIA, DE LA IMPRESORA MULTIFUNCIONAL ”OFRECIDOS EN EL CUAL SE INDIQUE QUE EL CANAL ESTÁ EN CAPACIDAD DE COMERCIALIZAR LOS PRODUCTOS EN EL PAÍS Y ADEMÁS QUE ESTÁ EN CAPACIDAD DE OFRECER LOS SERVICIOS DE INSTALACIÓN, CAPACITACIÓN OP, MANTENIMIENTO Y SOPORTE DE LOS MISMOS, DURANTE LA VIGENCIA DEL CONTRATO. CERTIFICADO DE SUMINISTRO DE REPUESTOS: EL CONTRATISTA DENTRO DEL TIEMPO DE LA EJECUCIÓN DEL CONTRATO, DEBERÁ PRESENTAR CERTIFICACIÓN EXPEDIDA POR EL FABRICANTE DE LAS IMPRESORAS MULTIFUNCIONALES, QUE GARANTICE EL SUMINISTRO DE REPUESTOS ORIGINALES PARA LAS IMPRESORAS MULTIFUNCIONALES, DURANTE MÍNIMO CINCO AÑOS. EL FABRICANTE DE LAS IMPRESORAS DEBE TENER PRESENCIA DIRECTA EN EL PAÍS A TRAVÉS DE SUCURSAL O SUBSIDIARIA. (ADJUNTAR CERTIFICADO DE CÁMARA DE COMERCIO), EL PROCESO DE INSTALACIÓN ES EL SIGUIENTE: SE DEBE ENTREGAR Y PROBAR QUE FUNCIONA LA IMPRESORA MULTIFUNCIONAL CON EL PROCEDIMIENTO BÁSICO DE ENCENDIDO, CONEXIÓN DEL CABLE DE PODER A UNA TOMA DE CORRIENTE, SE DEBE VERIFICAR EL FUNCIONAMIENTO DE LOS ACCESORIOS QUE SE ENTREGUEN CON LA IMPRESORA MULTIFUNCIONAL CABLE DE RED USB, PATCH CORD PARA RED LAN, Y DEMÁS NECESARIOS PARA LA FUNCIONALIDAD DE LA IMPRESORA. UNA VEZ VERIFICADO QUE FUNCIONA, LA CONFIGURACIÓN PASARA A SER PARTE DE LOS DISPOSITIVOS PARA ATENCIÓN O SOPORTE TÉCNICO DE LA MESA DE SOLUCIONES TIC DE LA  PREVIA CAPACITACIÓN DE FUNCIONALIDAD Y MANEJO. 	1	UND		</t>
  </si>
  <si>
    <t xml:space="preserve"> EQUIPO DE COMPUTO DE ESCRITORIO</t>
  </si>
  <si>
    <t>PROCESADOR MÍNIMO 8 NÚCLEOS, NUMERO DE SUBPROCESOS 16, CON FRECUENCIA BASE DE MÍNIMO 2.9 GHZ Y CUYO LANZAMIENTO EN EL MERCADO NO PUEDE SER SUPERIOR A 18 MESES, CON GRÁFICOS INTEGRADOS INTEL UHD Y/O AMD RADEON O SUPERIOR, DISCO DURO SDD MÍNIMO 1 TB PCIE NVME, CHIPSET INTEL Q470 O AMD 565, SE DEBE ENTREGAR CON UNA MEMORIA RAM DDR4 A 2999 MHZ DE MÍNIMO 16 GB, EL EQUIPO DEBE SOPORTAR LA EXPANSIÓN A 128GB EN LAS 3 RANURAS LIBRES ADICIONALES, EL EQUIPO DEBE CUMPLIR CON LAS NORMAS ENERGY STAR MÍNIMO 7.0 Y NORMA AMBIENTAL EPEAT BRONZE, Y/O SILVER, Y/O GOLD, LA REFERENCIA DEL EQUIPO DEBE ESTAR REGISTRADO JUNTO CON SU CERTIFICADO, EL CUAL DEBE ESTAR ACTIVO SEGÚN LA REFERENCIA Y/O LÍNEA DEL EQUIPO OFRECIDO EN LA PROPUESTA EN LA PAGINAS OFICIALES DE LA EPEAT - HTTPS://WWW.EPEAT.NET/, Y ENERGY STAR - HTTPS://WWW.ENERGYSTAR.GOV/, DEBE CONTAR CON LA CERTIFICACIÓN DE DURABILIDAD MIL-STD-810G Y/O 810H, FUENTE DE ALIMENTACIÓN DE 180W EN ADELANTE, CUMPLIENDO CON LA (CERTIFICACION 80 PLUS BRONZE Y/O GOLD, Y/O TITANIUM Y/O PLATINUM), PUERTOS EN LA CPU SIN IMPORTAR SU DISTRIBUCIÓN DE LA SIGUIENTE MANERA: PUERTOS USB 3.2 DE 1RA GENERACIÓN TIPO “A” MÍNIMO (4) EN LA CPU; PUERTO USB 3.2 DE 2DA GENERACIÓN TIPO “C” MÍNIMO (1) EN LA CPU; PUERTOS USB 2.0 TIPO ‘A’ MÍNIMO (3) EN LA CPU; (1) PUERTO AUDIO JACK, (1) PUERTO HDMI 2.0A, INTEGRADO EN EL CHASIS DE LA CPU DISPONIBLE PARA CONEXIÓN DEL MONITOR, (1), RANURA PCIE X16 3 GEN DE ALTURA MEDIA, (1) RANURA PCIE X4 3 GEN DE ALTURA MEDIA, MONITOR LCD O LED DE MÍNIMO 21.5" DE LA MISMA MARCA DE LA CPU; CON SPEAKER INTERNO EN CPU Y/O MONITOR QUE ESTE CERTIFICADO CON EL EQUIPO DE FÁBRICA, TARJETA DE RED 10/100/1000 O SUPERIOR, CON TARJETA INALÁMBRICA QUE SOPORTE NORMATIVIDAD WIFI 6, 802,11 AX, TECLADO EN ESPAÑOL DE LA MISMA MARCA DE LA CPU CONEXIÓN USB, MOUSE ÓPTICO CON SCROLL DE LA MISMA MARCA DE LA CPU, CHASIS SMALL FORM FACTOR (SFF) DE DOBLE ORIENTACIÓN (VERTICAL U HORIZONTAL), PERSONALIZACIÓN MARCADO EXTERIOR DE CPU Y MONITOR CON EL LOGO DE LA . SEGURIDAD FÍSICA (GUAYA) O ELECTRÓNICA PARA PREVENCIÓN ANTI-ROBO. GARANTÍA 3 AÑOS EN SITIO POR PARTE DEL FABRICANTE, INCLUYE PARTES Y MANO DE OBRA. A PARTIR DEL RECIBO A SATISFACCIÓN POR PARTE DE LA . SE DEBE ADQUIRIR E INSTALAR CON LA ÚLTIMA EDICIÓN DEL SISTEMA OPERATIVO WINDOWS EN SU VERSIÓN PRO DE 64 BITS, POSTERIORMENTE EL PROPONENTE DEBERÁ REALIZAR LA ENTREGA A LA  DE LAS LICENCIAS ADQUIRIDAS DEL SISTEMA OPERATIVO, EL PROPONENTE DEBE ENTREGAR EN SU PROPUESTA LA CERTIFICACIÓN EXPEDIDA POR EL FABRICANTE (CASA MATRIZ), MEDIANTE LA CUAL ACREDITE QUE ES DISTRIBUIDOR Y/O COMERCIALIZADOR AUTORIZADO DE LA MARCA DEL EQUIPO OFERTADO PARA ESTE PROCESO. DICHA CERTIFICACIÓN DEBERÁ SER EMITIDA DIRECTAMENTE POR EL FABRICANTE DE LOS EQUIPOS, LA CERTIFICACIÓN DEBE TENER FECHA DE EXPEDICIÓN NO SUPERIOR A UN (1) AÑO ANTERIOR A LA ESTIPULADA COMO LÍMITE PARA PRESENTAR PROPUESTA. EN CASO DE PRÓRROGA DEL CIERRE DEL PRESENTE PROCESO, LA CERTIFICACIÓN TENDRÁ VALIDEZ CON RESPECTO A LA PRIMERA FECHA DE CIERRE.</t>
  </si>
  <si>
    <t>REFLECTOR TIPO FRESNEL LED</t>
  </si>
  <si>
    <t>POTENCIA MÍNIMA 200W, LENTE FRESNEL CON HAZ REGULABLE (SPOT/FLOOD), INCLUYE SISTEMA DE 4 ALETAS METÁLICAS AJUSTABLES (BARN DOORS) PARA CONTROL DE LUZ, COMPATIBLE CON DMX512.</t>
  </si>
  <si>
    <t>LUCES LED</t>
  </si>
  <si>
    <t xml:space="preserve"> LUCES DE VIDEO RGB, LUZ DE CÁMARA LED 360° ILUMINACIÓN DE FOTOGRAFÍA PORTÁTIL A TODO COLOR CON 3 ZAPATAS FRÍAS, 2000MAH CRI RECARGABLE 95+ 2500-9000K LÁMPARA DE PANEL REGULABLE CON SOPORTE Y CABLEADO,  INCLUYE ESTUCHE DE ALMACENAMIENTO EN LONA GRUESA Y GARANTIA.</t>
  </si>
  <si>
    <t xml:space="preserve">ESCANER TRABAJO PESADO </t>
  </si>
  <si>
    <t>TIPO DE ESCÁNER INTEGRADO COMPLETO, CAMA PLANA SOPORTA TAMAÑO OFICIO Y CARTA, ALIMENTADOR AUTOMÁTICO DE DOCUMENTOS (ADF), RESOLUCIÓN DE ESCANEO, ÓPTICO MÍNIMO 600 PPP Y/O 600 DPI CICLO DE TRABAJO (DIARIO) MÍNIMO: 8000 PÁGINAS, ALIMENTADOR AUTOMÁTICO DE DOCUMENTOS (ADF); ESCANEADO EN COLOR: SI, ESCANEO A DOBLE CARA ADF SÍ, TAMAÑO DEL DOCUMENTO A4, CARTA, LEGAL, B5, A5 CAPACIDAD DE PAPEL MÍNIMO 100 HOJAS (80 G/M2), VELOCIDADES DE ESCANEO MÍNIMO 40 PPM/ 80 IPM Y/O HASTA 50 PPM/100 IPM (BLANCO Y NEGRO, COLOR, ESCALA DE GRISES), FUENTE DE LUZ (LED), PROFUNDIDAD DE PIXEL ENTRADA: MÍNIMO 16 BITS, FORMATO DEL ARCHIVO DE DIGITALIZACIÓN PDF (SOLO IMÁGENES, CON BÚSQUEDA, MRC, PDF/A, CIFRADO), TIFF (UNA PÁGINA, VARIAS PÁGINAS, COMPRIMIDO: G3, G4, LZW, JPEG), DOC, RTF, WPD, XLS, TXT, XML, XPS, HTML, OPF, JPG, BMP, PNG, SOFTWARE DEL ESCÁNER MEJORAS EN LAS IMÁGENES, COMO ELIMINACIÓN DE PÁGINAS EN BLANCO, RECORTE, ALINEACIÓN, ORIENTACIÓN. MEMORIA MINIMO DE 512 MB Y/O SUPERIOR, CONECTIVIDAD, ESTÁNDAR: USB 2.0 DE ALTA VELOCIDAD, SE DEBE INCLUIR, 1 CABLE USB COMPATIBLE CON EL ESCÁNER PARA SU CONEXIÓN A PC DE MÍNIMO DE 3 METROS. SISTEMAS OPERATIVOS COMPATIBLES MICROSOFT® WINDOWS® 7 (32 BIT, 64 BIT), WINDOWS® 10 (32 BIT, 64 BIT), WINDOWS® 11 (32 BIT, 64 BIT). ESCÁNER DE TRABAJO PESADO DEBE PERMITIR LA DIGITALIZACION AL 100% DE LOS DOCUMENTACION.</t>
  </si>
  <si>
    <t>CÁMARA</t>
  </si>
  <si>
    <t>4K MIRRORLESS CON LENTE 28-70MM F/3.5-5.6 + .</t>
  </si>
  <si>
    <t>SET DE DIFUSORES DE LUZ</t>
  </si>
  <si>
    <t>FLEX REDONDO DE 43 PULGADAS PLEGABLE.</t>
  </si>
  <si>
    <t>SOFTWARE SUITE ADOBE</t>
  </si>
  <si>
    <t>LICENCIA DE ADOBE CREATIVE CLOUD PRO.  LICENCIA TIPO GOBIERNO, ANUAL Y DE SUSCRIPCIÓN. CON SUSCRIPCIÓN CADA UNA DE 6 PERSONAS DE MANERA SIMULTANEA, CON GARANTIA.
INCLUYE: PHOTOSHOP, ILLUSTRATOR, PREMIERE, ACROBAT PRO, ADOBE EXPRESS, ADOBE FIREFLY, AFTER EFFECTS, INDESIGN, LIGHTROOM, ADOBE XD, AUDITION, ANIMATE, DREAMWEAVER, INCOPY, LIGHTROOM CLASSIC, CHARACTER ANIMATOR, CAPTURE, ADOBE FRESCO, BRIDGE, PHOTOSHOP EXPRESS, MEDIA ENCODER, LIGHTROOM WEB, ACROBAT READER, ADOBE SCAN Y FILL &amp; SIGN. (SE SOLICITA QUE LAS LICENCIAS ESTÉN INSTALADAS EN LOS COMPUTADORES QUE VAN DENTRO DE ESTA CATEGORIA)</t>
  </si>
  <si>
    <t xml:space="preserve">IMPRESORA LASER </t>
  </si>
  <si>
    <t>IMPRESORA LÁSER MONOCROMÁTICA, VELOCIDAD DE IMPRESIÓN NEGRO DE MÍNIMO 40 PPM, RESOLUCIÓN 1200 DPI, EMULACIÓN PCL 6, PCL 5E Y POSTSCRIPT 3, TIEMPO SALIDA PRIMERA PÁGINA 9 SEGUNDOS, CAPACIDAD MÍNIMA 50 HOJAS, MEMORIA 512 MB O SUPERIOR, PROCESADOR 500 MHZ O SUPERIOR, PUERTOS USB 2.0, PUERTO DE RED 10/100/1000 BASE-TX, TAMAÑO Y TIPO DE PAPEL A4, CARTA, OFICIO, LEGAL, FOLIO, EJECUTIVO, B5, BANDEJA DE ENTRADA UNA (1) BANDEJA CON CAPACIDAD PARA 300 HOJAS Y MULTIPROPÓSITO DE 100 HOJAS, BANDEJA DE SALIDA UNA (1) BANDEJA CON CAPACIDAD PARA 100 HOJAS. CONSUMIBLES: TONER NEGRO CON UN RENDIMIENTO DE: 6.000 HOJAS EN MODO NORMAL AL 5% DE COBERTURA, SE DEBE ENTREGAR TONER NEGRO ADICIONAL PARA IMPRIMIR 12000 HOJAS MAS, ESTE DEBE SER DIFERENTE AL QUE VIENE CON LA IMPRESORA. SE DEBE INCLUIR: 1 PUERTO DE RED ETHERNET 10/100/1000 BASE-TX, UN 1 CABLE USB COMPATIBLE CON LA IMPRESORA PARA SU CONEXIÓN A PC DE MÍNIMO DE 3 METROS Y 1 PATCH CORD PARA CONEXION DE LA IMPRESORA EN LA RED LAN MINIMO DE 3 METROS.</t>
  </si>
  <si>
    <t xml:space="preserve">TELON DE PROYECCION </t>
  </si>
  <si>
    <t>TELÓN PARA PROYECCIÓN, CON TRÍPODE, DE FÁCIL TRANSPORTE, DIMENSIÓN PARA PROYECCIÓN EN TELA BLANCA DE 170 X 170 CM MINIMO, EN MATERIAL DE ALTA CALIDAD, MODO DE APERTURA MANUAL, TIPO DE TELA BLANCA FLASH MATE, TIPO DE PROYECCIÓN FRONTAL.</t>
  </si>
  <si>
    <t>MULTIPUERTOS USB 8 EN 1 CON ADAPTADOR USB C Y A</t>
  </si>
  <si>
    <t>ADAPTADOR MULTIPUERTO 8 EN 1 ADAPTABLE A USB-C O A USB 3.0- 3 PUERTOS USB 2.0 Y 1 PUERTO USB 3.0, RANURAS SD Y MICROSD (TF), AUXILIAR DE AUDIO 3,5 MM, 1 PUERTO USBC- FÁCIL CONEXIÓN.</t>
  </si>
  <si>
    <t>REFLECTOR TIPO PAR LED</t>
  </si>
  <si>
    <t xml:space="preserve">SISTEMA RGBW (ROJO, VERDE, AZUL Y BLANCO), MÍNIMO 54 LEDS DE 3W CADA UNO, CONTROL DMX512, MODOS AUTOMÁTICO Y MANUAL.
</t>
  </si>
  <si>
    <t xml:space="preserve">VÍDEO BEAM AUDITORIO </t>
  </si>
  <si>
    <t xml:space="preserve">SISTEMA DE PROYECCIÓN: TECNOLOGÍA DE 3CHOPS
MÉTODO DE PROYECCIÓN: FRONTAL/POSTERIOR/TECHO, PANTALLA LCD: 0,73 PULGADAS (D10, C2 FINES),
MÉTODO DE VISUALIZACIÓN: POLY-SILICON TFT ACTIVE MATRI,
NÚMERO DE PIXELES 2,304,000 PIXEELES (1920X1200) X3 LUMINOSIDAD EN COLOR 6000 LÚMENES, LIMINOSIDAD EN BLANCO: 7,000 LÚMENES
RELACIÓN DE ASPECTO16,10 RESOLUCIÓN NATIVA: WUXGA. TIPO DE LÁMPARA: 300W UHE, VIDA ÚTIL DE LA LÁMPARA 5.000 HORAS (MODO NORMAL): 10.000 HORAS (MODO ECO) CORRECCIÓN DE TRAPECIO: VERTICAL 30" +30" SCREEN FIT: APROX 4 SEGUNDOS. DISTANCIA 1.46X3.00 TAMAÑO DE PANTALLA: 50" X 101" HORIZONTAL-VERTICAL. VERTICAL 30" A 30", HORIZONTAL 20" A 20" RELACIÓN DE CONTRASTE HASTA 15,000 REPRODUCCIÓN DE COLOR: HASTA UN BILLON DE COLORES.
</t>
  </si>
  <si>
    <t>CONSOLA DE ILUMINACIÓN DMX192</t>
  </si>
  <si>
    <t>MÍNIMO 192 CANALES, FADERS FÍSICOS, MEMORIA DE ESCENAS, PROGRAMACIÓN DE SECUENCIAS.</t>
  </si>
  <si>
    <t>SOPORTE DE TV CON RUEDAS CARRITO DE TV MÓVIL D 70 PULGADAS</t>
  </si>
  <si>
    <t>ALTO 20 CM, ANCHO 47 CM, MODELO AVC001-P, MATERIAL HIERRO, SISTEMA DE FIJACIÓN TORNILLOS, COLOR NEGRO, TIPO SOPORTES, GIRO 1, TIPO DE SOPORTE TV, CON EXTENSIÓN, LARGO 37 CM,  REQUIERE ARMADO, CON RUEDAS PARA DESPLAZAMIENTO. ESTILO DECO VINTAGE MODERNO.
COMPATIBILIDAD: EL SOPORTE UNIVERSAL PARA TV SE ADAPTA A LA MAYORÍA DE TELEVISORES DE 23" A 80", SOPORTA HASTA 100LBS Y APLICABLE AL PATRÓN DE AGUJEROS DE MONTAJE DE 200X200MM A 400X400MM. ALTURA AJUSTABLE: TANTO EL SOPORTE DE MONTAJE DE TV COMO LA COLUMNA DE SOPORTE CENTRAL PROPORCIONAN AJUSTE DE ALTURA, PERMITEN CREAR UNA ALTURA DE VISUALIZACIÓN MÁS CÓMODA PARA TELEVISORES DE DIFERENTES TAMAÑOS, CON INSTALACIÓN DEL TV</t>
  </si>
  <si>
    <t>IMPRESORA MULTIFUNCIONAL LASER A COLOR</t>
  </si>
  <si>
    <t>TECNOLOGÍA Y TIPO: IMPRESORA MULTIFUNCIONAL (IMPRESIÓN, COPIADO Y ESCÁNER) CON TECNOLOGÍA LÁSER O LED A COLOR. VELOCIDAD DE IMPRESIÓN: MÍNIMO 40 PÁGINAS POR MINUTO (PPM) EN FORMATO A4 O CARTA. FORMATOS DE PAPEL SOPORTADOS: DEBE SOPORTAR IMPRESIÓN, COPIADO Y ESCANEO (TANTO DESDE EL CRISTAL COMO DESDE EL ALIMENTADOR AUTOMÁTICO DE DOCUMENTOS - ADF) EN TAMAÑOS CARTA Y OFICIO (LEGAL/FOLIO). RESOLUCIÓN: RESOLUCIÓN DE IMPRESIÓN Y ESCANEO MÍNIMA DE 600 X 600 DPI. MEMORIA INTERNA: MÍNIMO 512 MB PARA PROCESAR EFICIENTEMENTE COLAS DE IMPRESIÓN DE DOCUMENTOS PESADOS. CICLO DE TRABAJO MENSUAL: EQUIPO ROBUSTO SOPORTADO PARA UN CICLO DE TRABAJO DE MÍNIMO 10.000 PÁGINAS. MANEJO DE PAPEL Y DÚPLEX: DEBE GARANTIZAR LA IMPRESIÓN A DOBLE CARA (DÚPLEX) AUTOMÁTICA Y EL ESCANEO DÚPLEX AUTOMÁTICO. CAPACIDAD DE ENTRADA TOTAL MÍNIMA DE 400 HOJAS. EL EQUIPO DEBE CONTAR CON MÍNIMO DOS (2) BANDEJAS DE ALIMENTACIÓN DE PAPEL INDEPENDIENTES, QUE PERMITAN MANTENER CARGADOS SIMULTÁNEAMENTE LOS TAMAÑOS CARTA Y OFICIO SIN NECESIDAD DE RETIRAR E INTERCAMBIAR EL PAPEL. CONECTIVIDAD Y RED: TARJETA DE RED ETHERNET (10/100/1000) Y MÓDULO DE CONEXIÓN WI-FI INTEGRADOS. SUMINISTROS (TÓNER): EL EQUIPO DEBE ENTREGARSE CON SUS TÓNERS DE CARGA INICIAL DE FÁBRICA INSTALADOS Y OPERATIVOS. ADICIONALMENTE, EL CONTRATISTA DEBERÁ ENTREGAR, POR CADA IMPRESORA, DOS (2) JUEGOS COMPLETOS DE TÓNERS DE REPUESTO ORIGINALES (NEGRO, CIAN, MAGENTA Y AMARILLO) DE LA MISMA MARCA DEL EQUIPO OFERTADO. CERTIFICACIONES DE CALIDAD: CERTIFICACIÓN AMBIENTAL EPEAT GOLD. MANEJO DE CONSUMO DE ENERGÍA ENERGY STAR 8.X O SUPERIOR (O ECODESIGN AND ENERGY LABELLING). GARANTÍA: TRES (3) AÑOS DE GARANTÍA TOTAL.</t>
  </si>
  <si>
    <t>REFLECTOR ELIPSOIDAL LED</t>
  </si>
  <si>
    <t>POTENCIA MÍNIMA 200W, LENTE INTERCAMBIABLE O AJUSTABLE ENTRE 19° Y 36°, SISTEMA DE CUCHILLAS INTERNAS PARA RECORTE DE LUZ, COMPATIBLE CON CONTROL DMX512.</t>
  </si>
  <si>
    <t>SOPORTE DE TECHO PARA PROYECTOR GITARORIO</t>
  </si>
  <si>
    <t>ESPECIFICACIONES FÍSICAS
TIPO: SOPORTE METÁLICO GIRATORIO PARA VIDEOPROYECTOR
SISTEMA DE SUJECIÓN: 4 PUNTOS DE ANCLAJE UNIVERSALES AJUSTABLES
MATERIAL: LÁMINA DE ACERO ESTRUCTURAL
ESPESOR DEL MATERIAL: 3 MM
DIMENSIONES:
LARGO: 36 CM
ANCHO: 32 CM
ALTO (BRAZO): 45 CM (GRADUABLE)
ACABADO: PINTURA ELECTROSTÁTICA COLOR NEGRO (RESISTENTE A CORROSIÓN)
PESO DEL SOPORTE: 1.52 KG
CAPACIDAD DE CARGA: HASTA 20 KG
FACTOR DE SEGURIDAD ESTRUCTURAL: ≥ 2
AJUSTES Y MOVILIDAD
ROTACIÓN HORIZONTAL: 360°
INCLINACIÓN VERTICAL: ±15° A ±30°
AJUSTE DE ALTURA: TELESCÓPICO O GRADUABLE HASTA 45 CM
NIVELACIÓN FINA: AJUSTE INDEPENDIENTE EN BRAZOS
INCLUYE INSTALACIÓN: TECHO Y ELEMENTOS DE FIJACIÓN Y REQUERIMIENTOS ELÉCTRICOS Y DE CANALIZACIÓN</t>
  </si>
  <si>
    <t>Sumatora de Valores Unitarios</t>
  </si>
  <si>
    <r>
      <rPr>
        <b/>
        <sz val="11"/>
        <color rgb="FF000000"/>
        <rFont val="Calibri"/>
        <family val="2"/>
        <scheme val="minor"/>
      </rPr>
      <t xml:space="preserve">Nota aclaratoria: 
</t>
    </r>
    <r>
      <rPr>
        <sz val="11"/>
        <color rgb="FF000000"/>
        <rFont val="Calibri"/>
        <family val="2"/>
        <scheme val="minor"/>
      </rPr>
      <t xml:space="preserve">
Es preciso aclarar que, en la etapa de investigación de mercado, las solicitudes de cotización fueron estructuradas inicialmente sobre un universo de noventa y ocho (98) ítems, con el propósito de recopilar información amplia y suficiente sobre los bienes tecnológicos susceptibles de atender las necesidades identificadas en los proyectos de inversión que soportan el proceso de contratación.
Posteriormente, durante la etapa de revisión, validación y consolidación de los requerimientos técnicos por parte de las áreas responsables de los proyectos de inversión, se efectuó una depuración del universo inicialmente consultado, atendiendo a las necesidades efectivamente identificadas, las condiciones y especificaciones técnicas requeridas, la pertinencia de los bienes frente al alcance de cada proyecto y la consolidación de los requerimientos para la estructuración definitiva del proceso.
Como resultado de dicha validación técnica, se determinó que el universo definitivo de bienes a incorporar en el proceso de contratación corresponde a setenta y ocho (78) ítems, los cuales se encuentran contenidos dentro de los noventa y ocho (98) ítems inicialmente incluidos en las solicitudes de cotización. En consecuencia, los veinte (20) ítems que no hacen parte del universo definitivo no corresponden a bienes adicionales ni a modificaciones introducidas al objeto contractual, sino a elementos que, como resultado de la revisión técnica de los requerimientos, no fueron incorporados en la estructuración final del proceso.
Por lo anterior, las cotizaciones recibidas sobre los noventa y ocho (98) ítems constituyen un insumo de la investigación de mercado y de la identificación de las condiciones económicas de la oferta. Para efectos de la estructuración definitiva del proceso de selección, el análisis económico y la determinación de los bienes susceptibles de ser contratados se circunscriben exclusivamente a los setenta y ocho (78) ítems definidos en el Anexo Técnico y en los demás documentos que integran el proceso.
Esta depuración no altera la naturaleza del estudio de mercado ni afecta la trazabilidad de la información recopilada, toda vez que los setenta y ocho (78) ítems que conforman el proceso definitivo hacen parte del universo inicialmente consultado y cuentan con información de precios unitarios obtenida en el marco de la investigación de mercado.
</t>
    </r>
  </si>
  <si>
    <t>RAZÓN SOCIAL / NOMBRE:</t>
  </si>
  <si>
    <t>NIT / C.C.:</t>
  </si>
  <si>
    <t>800212777-6</t>
  </si>
  <si>
    <t>CORREO ELECTRÓNICO:</t>
  </si>
  <si>
    <t>Christian.chaparro@teseract.com.co</t>
  </si>
  <si>
    <t>DIRECCIÓN:</t>
  </si>
  <si>
    <t>Cl 128b# 56-33</t>
  </si>
  <si>
    <t>FECHA DE DILIGENCIAMIENTO</t>
  </si>
  <si>
    <t>TELÉFONO:</t>
  </si>
  <si>
    <t>MOUSE GAMING SUPERLIGERO</t>
  </si>
  <si>
    <t>SENSOR ÓPTICO AVANZADO DE ALTA PRECISIÓN (MÍNIMO 25K DPI), DISEÑO ULTRALIGERO (PESO INFERIOR A 65G), CONECTIVIDAD INALÁMBRICA 2.4GHZ SIN LATENCIA Y OPCIÓN DE CABLE, SWITCHES ÓPTICOS, PATAS DE PTFE PURO PARA DESLIZAMIENTO RÁPIDO.</t>
  </si>
  <si>
    <t>SET DE KIT DE ROBÓTICA AVANZADA / PREUNIVERSITARIO (17+ AÑOS)</t>
  </si>
  <si>
    <t>MICROPROCESADORES (JETSON NANO/RPI) Y ESP32. INCLUYE LIDAR, CÁMARAS HD PARA VISIÓN ARTIFICIAL Y GPS DE ALTA PRECISIÓN. MOTORES PASO A PASO DE ALTO TORQUE. COMUNICACIÓN IOT (LORA/4G/5G). SOFTWARE COMPATIBLE CON ROS, PYTHON Y LIBRERÍAS DE IA (OPENCV/TENSORFLOW). ALIMENTACIÓN 12V-24V CON BATERÍAS DE ALTO RENDIMIENTO. INTEGRACIÓN CON SIMULADORES (GAZEBO). INCLUYE HERRAMIENTAS PROFESIONALES Y REPUESTOS.</t>
  </si>
  <si>
    <t xml:space="preserve">ANTENAS DE SEGURIDAD POR RADIOFRECUENCIA </t>
  </si>
  <si>
    <t>PRESENTADOR INALÁMBRICO TIPO PUNTERO LÁSER, COLOR DEL LÁSER: ROJO, ALCANCE DEL LÁSER: MÍNIMO 15 METROS, TECNOLOGÍA INALÁMBRICA DE 2.4 GHZ, CONEXIÓN: RECEPTOR USB PLUG AND PLAY. BOTONES DE CONTROL: AVANZAR PÁGINA, RETROCEDER PÁGINA, INICIAR/FINALIZAR PRESENTACIÓN, PANTALLA EN NEGRO, INDICADOR DE ESTADO DE LA BATERÍA. COMPATIBILIDAD CON WINDOWS Y MAC OS. GARANTÍA: MÍNIMO DE 3 AÑOS SOBRE CADA UNO DE LOS ELEMENTOS QUE COMPONEN EL PUNTERO LÁSER DEBE ENTREGAR CON SUS RESPETIVOS ACCESORIOS.</t>
  </si>
  <si>
    <t xml:space="preserve">ETIQUETAS AUTODHESIVAS DE SEGURIDAD </t>
  </si>
  <si>
    <t>UNIDAD DE ALMACENAMIENTO EXTERNA DISCO DURO EXTERNO DE MÍNIMO 1 TB, INTERFAZ USB 3.0 O SUPERIOR, FACTOR DE FORMA: 2.5 PULGADAS, NO REQUIERE ALIMENTACIÓN EXTERNA. COMPATIBILIDAD CON WINDOWS Y MAC OS. GARANTÍA: MÍNIMO DE 3 AÑOS SOBRE CADA UNO DE LOS ELEMENTOS QUE COMPONEN EL DISCO DURO DEBE ENTREGAR CON SUS RESPETIVOS ACCESORIOS.</t>
  </si>
  <si>
    <t>MONITOR GAMING 240HZ</t>
  </si>
  <si>
    <t>PANTALLA DE 24.5 PULGADAS, PANEL FAST IPS, RESOLUCIÓN FULL HD (1080P) ESTÁNDAR COMPETITIVO, TASA DE REFRESCO DE 240HZ, 1MS DE TIEMPO DE RESPUESTA (GTG), COMPATIBILIDAD CON G-SYNC/FREESYNC, SOPORTE AJUSTABLE EN ALTURA Y ROTACIÓN.</t>
  </si>
  <si>
    <t>CONTROLES</t>
  </si>
  <si>
    <t>PAR DE CONTROLES INALÁMBRICOS COMPATIBLES CON LA CONSOLA, DISEÑADOS PARA OFRECER UNA EXPERIENCIA DE JUEGO VERSÁTIL, CÓMODA E INMERSIVA. PRESENTAN UN DISEÑO ERGONÓMICO EN COLORES ROSA Y VERDE, IDEALES PARA PERSONALIZAR Y COMPLEMENTAR LA CONFIGURACIÓN DE JUEGO.
INCORPORAN TECNOLOGÍA DE VIBRACIÓN HD Y SENSORES DE MOVIMIENTO QUE PERMITEN UNA INTERACCIÓN MÁS PRECISA Y DINÁMICA EN JUEGOS COMPATIBLES. CUENTAN CON BATERÍA RECARGABLE DE LARGA DURACIÓN, CON UNA AUTONOMÍA APROXIMADA DE HASTA 20 HORAS POR CARGA, Y CONECTIVIDAD INALÁMBRICA DE SINCRONIZACIÓN RÁPIDA CON LA CONSOLA.
LOS CONTROLES PUEDEN UTILIZARSE DE FORMA INDEPENDIENTE PARA JUEGOS MULTIJUGADOR, ACOPLADOS A LA CONSOLA EN MODO PORTÁTIL O INTEGRADOS A ACCESORIOS COMPATIBLES PARA SESIONES DE JUEGO EN PANTALLA GRANDE. SON COMPATIBLES CON UNA AMPLIA VARIEDAD DE TÍTULOS Y CON DIVERSOS ACCESORIOS QUE AMPLÍAN LAS POSIBILIDADES DE PERSONALIZACIÓN Y USO.</t>
  </si>
  <si>
    <t>MOUSEPAD EXTENDIDO</t>
  </si>
  <si>
    <t>TAMAÑO XXL (APROX. 900X400MM), SUPERFICIE DE TELA MICROTEJIDA OPTIMIZADA PARA PRECISIÓN DE SEGUIMIENTO DE SENSORES DE ALTO RENDIMIENTO, BASE DE GOMA ANTIDESLIZANTE, BORDES REFORZADOS Y COSIDOS.</t>
  </si>
  <si>
    <t>SILLA ERGONÓMICA GAMING</t>
  </si>
  <si>
    <t>DISEÑO ERGONÓMICO DE ALTO TRÁFICO, SOPORTE LUMBAR Y CERVICAL AJUSTABLES, REPOSABRAZOS 4D (AJUSTABLES EN ALTURA, ÁNGULO, PROFUNDIDAD Y ANCHO), RESPALDO RECLINABLE HASTA 180°, PISTÓN DE GAS CLASE 4, BASE METÁLICA SÓLIDA Y RUEDAS DE POLIURETANO.</t>
  </si>
  <si>
    <t>EQUIPO DE 
COMPUTO 
PORTATIL
WORKSTATION</t>
  </si>
  <si>
    <t>CHASIS: FORMATO PORTÁTIL (LAPTOP) DE CATEGORÍA WORKSTATION. DISEÑO TÉRMICO AVANZADO Y CHASIS REFORZADO PARA LA DISIPACIÓN ÓPTIMA DE CALOR EN COMPONENTES DE ALTO RENDIMIENTO. PROCESADOR (CPU): PROCESADOR MÓVIL DE ALTO RENDIMIENTO (SERIE HX O EQUIVALENTE PARA WORKSTATION). FECHA DE LANZAMIENTO NO MAYOR A 18 MESES PREVIOS A LA PRESENTACIÓN DE LA OFERTA. MÍNIMO 16 NÚCLEOS FÍSICOS Y 24 HILOS DE PROCESAMIENTO. FRECUENCIA BASE MÍNIMA DE 2.0 GHZ (AJUSTADO A LA ARQUITECTURA MÓVIL) Y FRECUENCIA TURBO MÍNIMA DE 5.0 GHZ. CACHÉ MÍNIMO DE 32MB. MEMORIA RAM: MÍNIMO 32 GB EN CONFIGURACIÓN DUAL CHANNEL (2X16GB). TECNOLOGÍA DDR5 A 5600 MHZ O SUPERIOR. CAPACIDAD DE EXPANSIÓN DE LA PLACA BASE HASTA MÍNIMO 64 GB.
ALMACENAMIENTO: UNIDAD DE ESTADO SÓLIDO (SSD) INTERNA DE 1 TB, FORMATO M.2 PCIE NVME GEN 4.0 X4 O SUPERIOR. TARJETA GRÁFICA (GPU): TARJETA DE VIDEO DEDICADA VERSIÓN MÓVIL DE ALTO RENDIMIENTO. MÍNIMO 16 GB DE MEMORIA DE VIDEO (VRAM) TIPO GDDR6, GDDR6X O SUPERIOR. ANCHO DE BANDA DE MEMORIA MÍNIMO DE 256-BIT. SOPORTE NATIVO PARA ACELERACIÓN POR INTELIGENCIA ARTIFICIAL Y TRAZADO DE RAYOS (RAY TRACING) POR HARDWARE. CAPACIDAD PARA CONECTAR MÍNIMO 3 PANTALLAS EXTERNAS (COMBINANDO PUERTOS HDMI, DISPLAYPORT/MINI-DISPLAYPORT Y PUERTOS USB-C/THUNDERBOLT CON SOPORTE DISPLAYPORT ALTERNATE MODE). ALIMENTACIÓN Y BATERÍA: ADAPTADOR DE CORRIENTE ALTERNA (AC) ORIGINAL DEL FABRICANTE CON CAPACIDAD SUFICIENTE PARA SOSTENER LA CARGA MÁXIMA DEL PROCESADOR Y LA TARJETA GRÁFICA (MÍNIMO 230W O SUPERIOR, SEGÚN LA ARQUITECTURA DEL EQUIPO). BATERÍA INTERNA DE POLÍMERO O IONES DE LITIO CON UNA CAPACIDAD MÍNIMA DE 80 WH. PANTALLA: PANTALLA INTEGRADA DE ENTRE 15.6 Y 17.3 PULGADAS. PANEL DE TECNOLOGÍA IPS, OLED O EQUIVALENTE, CON TRATAMIENTO ANTIRREFLEJO. RESOLUCIÓN MÍNIMA 2K / QHD (2560 X 1440) O WQXGA (2560 X 1600). CONECTIVIDAD DE RED: TARJETA DE RED INALÁMBRICA WI-FI 6E O SUPERIOR (802.11AX 2X2) Y BLUETOOTH 5.3 O SUPERIOR. PUERTO DE RED ETHERNET (RJ-45) 10/100/1000/2500 MBPS (PUEDE SER PUERTO FÍSICO INTEGRADO EN EL CHASIS O MEDIANTE UN ADAPTADOR USB C/THUNDERBOLT INCLUIDO DE FÁBRICA). PERIFÉRICOS Y DISPOSITIVOS DE ENTRADA: TECLADO INTEGRADO CON DISTRIBUCIÓN EN ESPAÑOL, PREFERIBLEMENTE CON TECLADO NUMÉRICO FÍSICO (DEPENDIENDO DEL TAMAÑO DEL CHASIS) Y RETROILUMINACIÓN. TOUCHPAD MULTIGESTOS INTEGRADO. SE DEBE INCLUIR UN MOUSE ÓPTICO EXTERNO DE MÍNIMO 3 BOTONES CON SCROLL Y CONEXIÓN USB. MULTIMEDIA: CÁMARA WEB INTEGRADA DE MÍNIMO 1080P CON MICRÓFONO Y OBTURADOR DE PRIVACIDAD (FÍSICO O ELECTRÓNICO). ALTAVOCES ESTÉREO INTEGRADOS. CONECTOR COMBO DE AUDIO 3.5MM (AURICULARES/MICRÓFONO). SISTEMA OPERATIVO: SISTEMA OPERATIVO WINDOWS 11 PROFESIONAL EN LA ÚLTIMA VERSIÓN DISPONIBLE A LA FECHA DE ADJUDICACIÓN DEL CONTRATO, LICENCIADO Y PREINSTALADO. SOFTWARE DE OFIMÁTICA: LICENCIA TIPO OEM (ORIGINAL EQUIPMENT MANUFACTURER) PREINSTALADA DE FÁBRICA O VINCULADA A LA PLACA BASE DEL EQUIPO, DE MICROSOFT OFFICE LTSC PROFESSIONAL PLUS 2024 (O LA VERSIÓN PERPETUA MÁS RECIENTE DISPONIBLE A LA FECHA DE ADJUDICACIÓN). LA LICENCIA DEBE SER DE MODALIDAD "SINGLE-SEAT" DE PAGO ÚNICO Y VIGENCIA A PERPETUIDAD; NO SE ACEPTARÁN LICENCIAMIENTOS BASADOS EN LA NUBE NI SUSCRIPCIONES ANUALES (COMO MICROSOFT 365). DEBE INCLUIR LAS VERSIONES DE ESCRITORIO COMPLETAS DE WORD, EXCEL, POWERPOINT Y OUTLOOK. SEGURIDAD: MÓDULO DE PLATAFORMA CONFIABLE (TPM) VERSIÓN 2.0 (DISCRETO O EMBEBIDO EN EL PROCESADOR). RANURA PARA GUAYA DE SEGURIDAD. CERTIFICACIONES DE CALIDAD Y EFICIENCIA: CERTIFICACIÓN EPEAT GOLD. ENERGY STAR 8.X O SUPERIOR - (N/A CUANDO EL SISTEMA OPERATIVO ES LINUX) O CHINA CERTIFICATE FOR ENERGY CONSERVATION PRODUCT O ECODESIGN AND ENERGY LABELLING. EL FABRICANTE DEL EQUIPO DEBE CONTAR CON CERTIFICACIÓN DE CALIDAD ISO 9001. CERTIFICACIONES DE CUMPLIMIENTO DE ESTÁNDARES DE SEGURIDAD Y EMISIONES ELECTROMAGNÉTICAS FCC, CE O UL. (OPCIONAL PERO RECOMENDADO PARA ESTE PERFIL: CERTIFICACIÓN MILITAR DE DURABILIDAD MIL-STD-810G/H). GARANTÍA: TRES (3) AÑOS DE GARANTÍA DIRECTA CON EL FABRICANTE (ON-SITE) PARA EL EQUIPO Y MÍNIMO UN (1) AÑO PARA LA BATERÍA.</t>
  </si>
  <si>
    <t>EQUIPO DE COMPUTO TIPO WORKSTATION</t>
  </si>
  <si>
    <t>CHASIS: TORRE O SEMITORRE CON DISEÑO TÉRMICO AVANZADO PARA DISIPACIÓN DE CALOR DE COMPONENTES DE ALTO RENDIMIENTO. PROCESADOR (CPU): PROCESADOR DE ESCRITORIO DE ALTO RENDIMIENTO. FECHA DE LANZAMIENTO NO MAYOR A 18 MESES PREVIOS A LA PRESENTACIÓN DE LA OFERTA. MÍNIMO 16 NÚCLEOS FÍSICOS Y 24 HILOS DE PROCESAMIENTO. FRECUENCIA BASE MÍNIMA DE 3.4 GHZ Y FRECUENCIA TURBO MÍNIMA DE 5.0 GHZ. CACHÉ MÍNIMO DE 32MB. MEMORIA RAM: MÍNIMO 32 GB EN CONFIGURACIÓN DUAL CHANNEL (2X16GB). TECNOLOGÍA DDR5 A 5600 MHZ O SUPERIOR. CAPACIDAD DE EXPANSIÓN DE LA PLACA BASE HASTA MÍNIMO 64 GB. ALMACENAMIENTO: UNIDAD DE ESTADO SÓLIDO (SSD) INTERNA DE 1 TB, FORMATO M.2 PCIE NVME GEN 4.0 X4 O SUPERIOR. TARJETA GRÁFICA (GPU): TARJETA DE VIDEO DEDICADA DE ALTO RENDIMIENTO. MÍNIMO 16 GB DE MEMORIA DE VIDEO (VRAM) TIPO GDDR6, GDDR6X O SUPERIOR. ANCHO DE BANDA DE MEMORIA MÍNIMO DE 256-BIT. SOPORTE NATIVO PARA ACELERACIÓN POR INTELIGENCIA ARTIFICIAL Y TRAZADO DE RAYOS (RAY TRACING) POR HARDWARE. MÍNIMO 3 PUERTOS DE SALIDA DE VIDEO (DISPLAYPORT/HDMI). FUENTE DE PODER: FUENTE DE ALIMENTACIÓN INTERNA CON CAPACIDAD MÍNIMA DE 1000W. DEBE CONTAR CON CERTIFICACIÓN 80 PLUS GOLD O SUPERIOR PARA GARANTIZAR LA ESTABILIDAD DE LA TARJETA GRÁFICA Y EL PROCESADOR A MÁXIMA CARGA. MONITOR: MONITOR LED IPS ANTIRREFLEJO DE 27 PULGADAS. RESOLUCIÓN MÍNIMA 2K / QHD (2560 X 1440). BASE CON AJUSTE DE INCLINACIÓN Y ALTURA AJUSTABLE. CONECTIVIDAD DE RED: TARJETA DE RED INALÁMBRICA WI-FI 6E O SUPERIOR (802.11AX 2X2) Y BLUETOOTH 5.3 O SUPERIOR. PUERTO DE RED ETHERNET (RJ-45) 10/100/1000/2500 MBPS. PERIFÉRICOS: TECLADO CON DISTRIBUCIÓN EN ESPAÑOL Y TECLADO NUMÉRICO. MOUSE ÓPTICO DE MÍNIMO 3 BOTONES CON SCROLL. AMBOS CON CONEXIÓN USB. MULTIMEDIA: CÁMARA WEB INTEGRADA O EXTERNA DE MÍNIMO 1080P CON MICRÓFONO. ALTAVOCES ESTÉREO (INTERNOS O EN EL MONITOR). CONECTORES DE AUDIO 3.5MM. SISTEMA OPERATIVO: SISTEMA OPERATIVO WINDOWS 11 PROFESIONAL EN LA ÚLTIMA VERSIÓN DISPONIBLE A LA FECHA DE ADJUDICACIÓN DEL CONTRATO, LICENCIADO Y PREINSTALADO. SOFTWARE DE OFIMÁTICA: LICENCIA TIPO OEM (ORIGINAL EQUIPMENT MANUFACTURER) PREINSTALADA DE FÁBRICA O VINCULADA A LA PLACA BASE DEL EQUIPO, DE MICROSOFT OFFICE LTSC PROFESSIONAL PLUS 2024 (O LA VERSIÓN PERPETUA MÁS RECIENTE DISPONIBLE A LA FECHA DE ADJUDICACIÓN). LA LICENCIA DEBE SER DE MODALIDAD "SINGLE-SEAT" DE PAGO ÚNICO Y VIGENCIA A PERPETUIDAD; NO SE ACEPTARÁN LICENCIAMIENTOS BASADOS EN LA NUBE NI SUSCRIPCIONES ANUALES (COMO MICROSOFT 365). DEBE INCLUIR LAS VERSIONES DE ESCRITORIO COMPLETAS DE WORD, EXCEL, POWERPOINT Y OUTLOOK. SEGURIDAD: MÓDULO DE PLATAFORMA CONFIABLE (TPM) VERSIÓN 2.0 (DISCRETO O EMBEBIDO EN EL PROCESADOR). CERTIFICACIONES DE CALIDAD Y EFICIENCIA: CERTIFICACIÓN EPEAT GOLD. ENERGY STAR 8.X O SUPERIOR - (N/A CUANDO EL SISTEMA OPERATIVO ES LINUX) O CHINA CERTIFICATE FOR ENERGY CONSERVATION PRODUCT O ECODESIGN AND ENERGY LABELLING. EL FABRICANTE DEL EQUIPO DEBE CONTAR CON CERTIFICACIÓN DE CALIDAD ISO 9001. CERTIFICACIONES DE CUMPLIMIENTO DE ESTÁNDARES DE SEGURIDAD Y EMISIONES ELECTROMAGNÉTICAS FCC, CE O UL. GARANTÍA: TRES (3) AÑOS DE GARANTÍA DIRECTA CON EL FABRICANTE (ON-SITE).</t>
  </si>
  <si>
    <t>SUBCRIPCIÓN CONSOLA</t>
  </si>
  <si>
    <t>ADQUISICIÓN DE LICENCIAS DIGITALES Y VIDEOJUEGOS COMPATIBLES CON PLATAFORMAS DE CONSOLA, ENFOCADOS EN DISCIPLINAS COMPETITIVAS DEPORTIVAS, COMBATE, CARRERAS Y ESTRATEGIA, CON ACCESO A MODOS MULTIJUGADOR LOCALES Y EN LÍNEA PARA DESARROLLO DE ACTIVIDADES DE ESPORTS.</t>
  </si>
  <si>
    <t>EQUIPO DE COMPUTO TIPO SERVIDOR</t>
  </si>
  <si>
    <t>CHASIS: CHASIS TIPO SERVIDOR PARA MONTAJE EN RACK O PERIMETRAL. PROCESADOR (CPU): UN (1) PROCESADOR PARA SERVIDOR DE MÍNIMO 16 NÚCLEOS A 2.45GHZ Y 125W, O EQUIVALENTE DE CARACTERÍSTICAS TÉCNICAS IGUALES O SUPERIORES. MEMORIA RAM: 32 GB DE MEMORIA TIPO DDR5 A 4800MHZ (1RX4) 10X4 RDIMM, O EQUIVALENTE DE CARACTERÍSTICAS TÉCNICAS IGUALES O SUPERIORES. CONTROLADORA: UN (1) ADAPTADOR RAID PCIE GEN4 12GB, O EQUIVALENTE DE CARACTERÍSTICAS TÉCNICAS IGUALES O SUPERIORES. ALMACENAMIENTO: TRES (3) UNIDADES DE ESTADO SÓLIDO (SSD) DE 2.5 PULGADAS U.2 DE MÍNIMO 1.92TB DE USO INTENSIVO DE LECTURA (READ INTENSIVE) NVME PCIE 4.0 X4 HOT-SWAP, O EQUIVALENTE DE CARACTERÍSTICAS TÉCNICAS IGUALES O SUPERIORES. CONECTIVIDAD DE RED (LAN): UN (1) ADAPTADOR ETHERNET DE 1GBE RJ45 DE 4 PUERTOS CON FACTOR DE FORMA OCP, O EQUIVALENTE DE CARACTERÍSTICAS TÉCNICAS IGUALES O SUPERIORES. FUENTE DE PODER: DOS (2) FUENTES DE ALIMENTACIÓN REDUNDANTES DE MÍNIMO 1100W 230V/115V CON CERTIFICACIÓN PLATINUM HOT-SWAP, O EQUIVALENTE DE CARACTERÍSTICAS TÉCNICAS IGUALES O SUPERIORES. VENTILACIÓN: MÍNIMO CINCO (5) VENTILADORES DE ENFRIAMIENTO DEL SISTEMA. ADMINISTRACIÓN: SOFTWARE DE ADMINISTRACIÓN Y GESTIÓN REMOTA DE HARDWARE PREINSTALADO, O EQUIVALENTE DE CARACTERÍSTICAS TÉCNICAS IGUALES O SUPERIORES. PERIFÉRICOS: TECLADO CON DISTRIBUCIÓN EN ESPAÑOL Y TECLADO NUMÉRICO. MOUSE ÓPTICO DE MÍNIMO 3 BOTONES CON SCROLL. AMBOS CON CONEXIÓN USB. MONITOR LED DE MÍNIMO 19 PULGADAS PARA ADMINISTRACIÓN LOCAL. SISTEMA OPERATIVO: SISTEMA OPERATIVO DE SERVIDOR (WINDOWS SERVER O DISTRIBUCIÓN LINUX ENTERPRISE) EN LA ÚLTIMA VERSIÓN DISPONIBLE A LA FECHA DE ADJUDICACIÓN DEL CONTRATO, LICENCIADO Y PREINSTALADO. SEGURIDAD: MÓDULO DE PLATAFORMA CONFIABLE (TPM) VERSIÓN 2.0 (DISCRETO O EMBEBIDO EN EL PROCESADOR). CERTIFICACIONES DE CALIDAD Y EFICIENCIA: EL FABRICANTE DEL EQUIPO DEBE CONTAR CON CERTIFICACIÓN DE CALIDAD ISO 9001. CERTIFICACIONES DE CUMPLIMIENTO DE ESTÁNDARES DE SEGURIDAD Y EMISIONES ELECTROMAGNÉTICAS FCC, CE O UL. GARANTÍA Y SOPORTE: TRES (3) AÑOS DE SOPORTE CORPORATIVO 24X7 CON TIEMPO DE RESPUESTA MÁXIMO DE 4 HORAS DIRECTO CON EL FABRICANTE (ON-SITE).</t>
  </si>
  <si>
    <t>LENTE CÁMARA 12-60 MM</t>
  </si>
  <si>
    <t>LENTE 12–60 MM F/1.8. ZOOM ESTÁNDAR VERSÁTIL QUE CUBRE DESDE GRAN ANGULAR (IDEAL PARA PAISAJES Y ESPACIOS AMPLIOS) HASTA TELEFOTO CORTO (ÚTIL PARA RETRATOS), CON UNA APERTURA MÁXIMA AMPLIA Y CONSTANTE DE F/1.8 QUE PERMITE EXCELENTE RENDIMIENTO EN POCA LUZ Y BUEN DESENFOQUE DE FONDO (BOKEH). DEBE SER COMPATIBLE CON LA CÁMARA FOTOGRÁFICA DE ESTE LISTADO, INCLUYE ESTUCHE DE ALMACENAMIENTO EN LONA GRUESA, Y GARANTIA CERTIFICADA.</t>
  </si>
  <si>
    <t>SET DE KIT DE ROBÓTICA AVANZADA (EDADES 13-16 AÑOS)</t>
  </si>
  <si>
    <t>MICROCONTROLADOR (ARDUINO/ESP32/RPI). INCLUYE MOTORES PASO A PASO Y SERVOS DE PRECISIÓN. SENSORES AVANZADOS (IMU, GPS, CÁMARA). MÓDULOS WIFI/BT Y PANTALLA LCD/OLED. PROGRAMACIÓN TEXTUAL (C++, PYTHON). BATERÍA DE LARGA DURACIÓN. COMPATIBLE CON IMPRESIÓN 3D Y RETOS STEM (SUMO/DRONES). INCLUYE HERRAMIENTAS Y REPUESTOS.</t>
  </si>
  <si>
    <t>TECLADO MECÁNICO TKL</t>
  </si>
  <si>
    <t>FORMATO TKL (TENKEYLESS / 80%) PARA MAYOR ESPACIO DE MOVIMIENTO DEL RATÓN, SWITCHES MECÁNICOS LINEALES RÁPIDOS, TECNOLOGÍA ANTI-GHOSTING, N-KEY ROLLOVER COMPLETO, ILUMINACIÓN RGB, CONEXIÓN POR CABLE USB-C DESMONTABLE DE BAJA LATENCIA.</t>
  </si>
  <si>
    <t>SET DE KIT DE ROBÓTICA INTERMEDIA (EDADES 9-12 AÑOS)</t>
  </si>
  <si>
    <t>PLACA TIPO ARDUINO/MICRO:BIT. INCLUYE MOTORES DC, SERVOMOTORES Y PANELES SOLARES. SENSORES DE ULTRASONIDO, GIROSCOPIO Y TEMPERATURA. CONECTIVIDAD BLUETOOTH/USB. SOFTWARE CON TRANSICIÓN DE BLOQUES A CÓDIGO (PYTHON). BATERÍA RECARGABLE CON CARGADOR. INCLUYE HERRAMIENTAS, REPUESTOS Y RETOS PROGRESIVOS. COMPATIBLE CON PC, MAC Y TABLET.</t>
  </si>
  <si>
    <t>KIT DE ROBÓTICA PARA NIÑOS DE 5 A 8 AÑOS</t>
  </si>
  <si>
    <t>PIEZAS MACRO ($&gt;31.7$ MM) SIN FILOS. INCLUYE 02 MOTORES DC, 03 SENSORES (LUZ, SONIDO, IR) Y CONTROLADOR BLUETOOTH/USB COMPATIBLE CON BLOQUES (SCRATCH) E ICONOS. ALIMENTACIÓN RECARGABLE O SELLADA. INCLUYE MANUAL EN ESPAÑOL, 10 GUÍAS Y COMPATIBILIDAD CON ANDROID, IOS Y WINDOWS.</t>
  </si>
  <si>
    <t>IMPRESORA 3D DE ALTA VELOCIDAD CON SISTEMA MULTICOLOR (4 FILAMENTOS)</t>
  </si>
  <si>
    <t>VOLUMEN 220X220X220 MM. VELOCIDAD 600 MM/S. EXTRUSOR 300°C Y CAMA 110°C. NIVELACIÓN AUTOMÁTICA, SENSOR DE FILAMENTO Y RECUPERACIÓN DE ENERGÍA. SISTEMA AUTOMÁTICO PARA 4 COLORES. PLATAFORMA PEI FLEXIBLE. COMPATIBLE CON PLA, PETG, ASA, TPU Y FIBRA DE CARBONO. INCLUYE SOFTWARE DE MODELADO Y KIT DE INICIO (FILAMENTOS Y MATERIALES).</t>
  </si>
  <si>
    <t>HEADSET ESPORTS C/ CANCELACIÓN</t>
  </si>
  <si>
    <t>SONIDO ESTÉREO DE ALTA FIDELIDAD, MICRÓFONO UNIDIRECCIONAL CON CANCELACIÓN DE RUIDO (PASIVA/ACTIVA) PARA COMUNICACIÓN CLARA EN EQUIPO, ALMOHADILLAS DE ESPUMA VISCOELÁSTICA TRANSPIRABLE, ESTRUCTURA LIGERA, CONEXIÓN USB/3.5MM.</t>
  </si>
  <si>
    <t>TORRE PC GAMER PROFESIONAL</t>
  </si>
  <si>
    <t>PROCESADOR AMD RYZEN 7 7800X3D, TARJETA GRÁFICA NVIDIA RTX 4070 12GB, 32GB DE MEMORIA RAM DDR5 A 6000MHZ, ALMACENAMIENTO 1TB SSD NVME M.2 GEN4, PLACA BASE B650, FUENTE DE PODER 750W 80+ GOLD, CHASIS ATX CON FLUJO DE AIRE OPTIMIZADO.</t>
  </si>
  <si>
    <t>FUNDACIIONJUGANDOENSERIO@GMAIL.COM</t>
  </si>
  <si>
    <t>CARRERA 82 No 45-29 SUR</t>
  </si>
  <si>
    <t>Fundación Servisamoa</t>
  </si>
  <si>
    <t xml:space="preserve">fundacionservisamoa@gmail.com </t>
  </si>
  <si>
    <t>Calle 67 B Sur # 13 - 60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</si>
</sst>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0000_-;\-&quot;$&quot;\ * #,##0.0000_-;_-&quot;$&quot;\ * &quot;-&quot;??_-;_-@_-"/>
    <numFmt numFmtId="166" formatCode="&quot;$&quot;\ #,##0"/>
    <numFmt numFmtId="167" formatCode="&quot;$&quot;\ #,##0.00"/>
  </numFmts>
  <fonts count="20">
    <font>
      <sz val="11"/>
      <color theme="1"/>
      <name val="Calibri"/>
      <family val="2"/>
      <scheme val="minor"/>
    </font>
    <font>
      <sz val="11"/>
      <color theme="1"/>
      <name val="Calibri"/>
      <family val="2"/>
      <scheme val="minor"/>
    </font>
    <font>
      <sz val="6"/>
      <color theme="1"/>
      <name val="Calibri"/>
      <family val="2"/>
      <scheme val="minor"/>
    </font>
    <font>
      <b/>
      <sz val="11"/>
      <color theme="1"/>
      <name val="Arial Narrow"/>
      <family val="2"/>
    </font>
    <font>
      <b/>
      <sz val="14"/>
      <color rgb="FFFFFFFF"/>
      <name val="Arial"/>
      <family val="2"/>
    </font>
    <font>
      <b/>
      <sz val="14"/>
      <color rgb="FF000000"/>
      <name val="Arial Narrow"/>
      <family val="2"/>
    </font>
    <font>
      <b/>
      <sz val="12"/>
      <color rgb="FF000000"/>
      <name val="Arial Narrow"/>
      <family val="2"/>
    </font>
    <font>
      <b/>
      <sz val="9"/>
      <name val="Arial"/>
      <family val="2"/>
    </font>
    <font>
      <sz val="11"/>
      <color rgb="FF000000"/>
      <name val="Calibri"/>
      <family val="2"/>
    </font>
    <font>
      <u/>
      <sz val="11"/>
      <color theme="10"/>
      <name val="Calibri"/>
      <family val="2"/>
      <scheme val="minor"/>
    </font>
    <font>
      <b/>
      <sz val="10"/>
      <color rgb="FF000000"/>
      <name val="Arial Narrow"/>
      <family val="2"/>
    </font>
    <font>
      <sz val="9"/>
      <color theme="1"/>
      <name val="Arial"/>
      <family val="2"/>
    </font>
    <font>
      <sz val="9"/>
      <color rgb="FF000000"/>
      <name val="Arial"/>
      <family val="2"/>
    </font>
    <font>
      <sz val="8"/>
      <color theme="1"/>
      <name val="Arial"/>
      <family val="2"/>
    </font>
    <font>
      <sz val="9"/>
      <color indexed="81"/>
      <name val="Tahoma"/>
      <family val="2"/>
    </font>
    <font>
      <b/>
      <sz val="9"/>
      <color indexed="81"/>
      <name val="Tahoma"/>
      <family val="2"/>
    </font>
    <font>
      <b/>
      <sz val="11"/>
      <color rgb="FF000000"/>
      <name val="Calibri"/>
      <family val="2"/>
      <scheme val="minor"/>
    </font>
    <font>
      <sz val="11"/>
      <color rgb="FF000000"/>
      <name val="Calibri"/>
      <family val="2"/>
      <scheme val="minor"/>
    </font>
    <font>
      <b/>
      <sz val="11"/>
      <color theme="1"/>
      <name val="Calibri"/>
      <family val="2"/>
      <scheme val="minor"/>
    </font>
    <font>
      <b/>
      <sz val="9"/>
      <color theme="1"/>
      <name val="Arial"/>
      <family val="2"/>
    </font>
  </fonts>
  <fills count="10">
    <fill>
      <patternFill patternType="none"/>
    </fill>
    <fill>
      <patternFill patternType="gray125"/>
    </fill>
    <fill>
      <patternFill patternType="solid">
        <fgColor theme="0"/>
        <bgColor indexed="64"/>
      </patternFill>
    </fill>
    <fill>
      <patternFill patternType="solid">
        <fgColor rgb="FF1F4E5F"/>
        <bgColor rgb="FF404040"/>
      </patternFill>
    </fill>
    <fill>
      <patternFill patternType="solid">
        <fgColor theme="4" tint="0.79998168889431442"/>
        <bgColor rgb="FFFFFFFF"/>
      </patternFill>
    </fill>
    <fill>
      <patternFill patternType="solid">
        <fgColor theme="4" tint="0.7999816888943144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rgb="FFFFFF00"/>
        <bgColor indexed="64"/>
      </patternFill>
    </fill>
  </fills>
  <borders count="19">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0" tint="-0.499984740745262"/>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theme="0" tint="-0.499984740745262"/>
      </top>
      <bottom style="thin">
        <color theme="0" tint="-0.499984740745262"/>
      </bottom>
      <diagonal/>
    </border>
  </borders>
  <cellStyleXfs count="3">
    <xf numFmtId="0" fontId="0" fillId="0" borderId="0"/>
    <xf numFmtId="164" fontId="1" fillId="0" borderId="0" applyFont="0" applyFill="0" applyBorder="0" applyAlignment="0" applyProtection="0"/>
    <xf numFmtId="0" fontId="9" fillId="0" borderId="0" applyNumberFormat="0" applyFill="0" applyBorder="0" applyAlignment="0" applyProtection="0"/>
  </cellStyleXfs>
  <cellXfs count="87">
    <xf numFmtId="0" fontId="0" fillId="0" borderId="0" xfId="0"/>
    <xf numFmtId="165" fontId="0" fillId="0" borderId="0" xfId="1" applyNumberFormat="1" applyFont="1"/>
    <xf numFmtId="165" fontId="2" fillId="0" borderId="0" xfId="1" applyNumberFormat="1" applyFont="1" applyAlignment="1">
      <alignment wrapText="1"/>
    </xf>
    <xf numFmtId="0" fontId="6" fillId="0" borderId="0" xfId="0" applyFont="1" applyAlignment="1">
      <alignment horizontal="center" vertical="center" wrapText="1"/>
    </xf>
    <xf numFmtId="0" fontId="7" fillId="0" borderId="4" xfId="0" applyFont="1" applyBorder="1" applyAlignment="1">
      <alignment vertical="center"/>
    </xf>
    <xf numFmtId="0" fontId="10" fillId="5" borderId="4" xfId="0" applyFont="1" applyFill="1" applyBorder="1" applyAlignment="1">
      <alignment horizontal="center" vertical="center" wrapText="1"/>
    </xf>
    <xf numFmtId="166" fontId="10" fillId="5" borderId="4" xfId="0" applyNumberFormat="1"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horizontal="left" vertical="center" wrapText="1"/>
    </xf>
    <xf numFmtId="0" fontId="11" fillId="0" borderId="4" xfId="0" applyFont="1" applyBorder="1" applyAlignment="1">
      <alignment horizontal="center" vertical="center"/>
    </xf>
    <xf numFmtId="0" fontId="0" fillId="0" borderId="4" xfId="0" applyBorder="1" applyAlignment="1">
      <alignment horizontal="center" vertical="center"/>
    </xf>
    <xf numFmtId="166" fontId="0" fillId="0" borderId="4" xfId="0" applyNumberFormat="1" applyBorder="1" applyAlignment="1">
      <alignment vertical="center"/>
    </xf>
    <xf numFmtId="9" fontId="0" fillId="0" borderId="4" xfId="0" applyNumberFormat="1" applyBorder="1" applyAlignment="1">
      <alignment horizontal="center" vertical="center"/>
    </xf>
    <xf numFmtId="0" fontId="12" fillId="0" borderId="4" xfId="0" applyFont="1" applyBorder="1" applyAlignment="1">
      <alignment horizontal="center" vertical="center" wrapText="1"/>
    </xf>
    <xf numFmtId="166" fontId="0" fillId="0" borderId="5" xfId="1" applyNumberFormat="1" applyFont="1" applyBorder="1" applyAlignment="1" applyProtection="1">
      <alignment vertical="center"/>
      <protection locked="0"/>
    </xf>
    <xf numFmtId="166" fontId="10" fillId="6" borderId="11" xfId="0" applyNumberFormat="1" applyFont="1" applyFill="1" applyBorder="1" applyAlignment="1">
      <alignment horizontal="center" vertical="center" wrapText="1"/>
    </xf>
    <xf numFmtId="0" fontId="11" fillId="9" borderId="4" xfId="0" applyFont="1" applyFill="1" applyBorder="1" applyAlignment="1">
      <alignment horizontal="left" vertical="center" wrapText="1"/>
    </xf>
    <xf numFmtId="0" fontId="11" fillId="0" borderId="15" xfId="0" applyFont="1" applyBorder="1" applyAlignment="1">
      <alignment horizontal="center" vertical="center"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0" fillId="0" borderId="15" xfId="0" applyBorder="1" applyAlignment="1">
      <alignment horizontal="center" vertical="center"/>
    </xf>
    <xf numFmtId="166" fontId="0" fillId="0" borderId="15" xfId="0" applyNumberFormat="1" applyBorder="1" applyAlignment="1">
      <alignment vertical="center"/>
    </xf>
    <xf numFmtId="9" fontId="0" fillId="0" borderId="15" xfId="0" applyNumberFormat="1" applyBorder="1" applyAlignment="1">
      <alignment horizontal="center" vertical="center"/>
    </xf>
    <xf numFmtId="166" fontId="0" fillId="0" borderId="16" xfId="1" applyNumberFormat="1" applyFont="1" applyBorder="1" applyAlignment="1" applyProtection="1">
      <alignment vertical="center"/>
      <protection locked="0"/>
    </xf>
    <xf numFmtId="167" fontId="0" fillId="0" borderId="5" xfId="1" applyNumberFormat="1" applyFont="1" applyBorder="1" applyAlignment="1" applyProtection="1">
      <alignment vertical="center"/>
      <protection locked="0"/>
    </xf>
    <xf numFmtId="167" fontId="0" fillId="2" borderId="5" xfId="1" applyNumberFormat="1" applyFont="1" applyFill="1" applyBorder="1" applyAlignment="1" applyProtection="1">
      <alignment vertical="center"/>
      <protection locked="0"/>
    </xf>
    <xf numFmtId="167" fontId="0" fillId="8" borderId="5" xfId="1" applyNumberFormat="1" applyFont="1" applyFill="1" applyBorder="1" applyAlignment="1" applyProtection="1">
      <alignment vertical="center"/>
      <protection locked="0"/>
    </xf>
    <xf numFmtId="167" fontId="0" fillId="0" borderId="16" xfId="1" applyNumberFormat="1" applyFont="1" applyBorder="1" applyAlignment="1" applyProtection="1">
      <alignment vertical="center"/>
      <protection locked="0"/>
    </xf>
    <xf numFmtId="167" fontId="0" fillId="2" borderId="16" xfId="1" applyNumberFormat="1" applyFont="1" applyFill="1" applyBorder="1" applyAlignment="1" applyProtection="1">
      <alignment vertical="center"/>
      <protection locked="0"/>
    </xf>
    <xf numFmtId="167" fontId="0" fillId="8" borderId="16" xfId="1" applyNumberFormat="1" applyFont="1" applyFill="1" applyBorder="1" applyAlignment="1" applyProtection="1">
      <alignment vertical="center"/>
      <protection locked="0"/>
    </xf>
    <xf numFmtId="0" fontId="11" fillId="5" borderId="2" xfId="0" applyFont="1" applyFill="1" applyBorder="1" applyAlignment="1">
      <alignment horizontal="left" vertical="center" wrapText="1"/>
    </xf>
    <xf numFmtId="0" fontId="11" fillId="5" borderId="2" xfId="0" applyFont="1" applyFill="1" applyBorder="1" applyAlignment="1">
      <alignment horizontal="center" vertical="center"/>
    </xf>
    <xf numFmtId="0" fontId="0" fillId="5" borderId="2" xfId="0" applyFill="1" applyBorder="1" applyAlignment="1">
      <alignment horizontal="center" vertical="center"/>
    </xf>
    <xf numFmtId="9" fontId="0" fillId="5" borderId="2" xfId="0" applyNumberFormat="1" applyFill="1" applyBorder="1" applyAlignment="1">
      <alignment horizontal="center" vertical="center"/>
    </xf>
    <xf numFmtId="166" fontId="0" fillId="5" borderId="2" xfId="0" applyNumberFormat="1" applyFill="1" applyBorder="1" applyAlignment="1">
      <alignment vertical="center"/>
    </xf>
    <xf numFmtId="166" fontId="0" fillId="5" borderId="2" xfId="1" applyNumberFormat="1" applyFont="1" applyFill="1" applyBorder="1" applyAlignment="1" applyProtection="1">
      <alignment vertical="center"/>
      <protection locked="0"/>
    </xf>
    <xf numFmtId="167" fontId="0" fillId="5" borderId="2" xfId="1" applyNumberFormat="1" applyFont="1" applyFill="1" applyBorder="1" applyAlignment="1" applyProtection="1">
      <alignment vertical="center"/>
      <protection locked="0"/>
    </xf>
    <xf numFmtId="0" fontId="19" fillId="5" borderId="1" xfId="0" applyFont="1" applyFill="1" applyBorder="1" applyAlignment="1">
      <alignment horizontal="left" vertical="center"/>
    </xf>
    <xf numFmtId="167" fontId="18" fillId="5" borderId="4" xfId="1" applyNumberFormat="1" applyFont="1" applyFill="1" applyBorder="1" applyAlignment="1" applyProtection="1">
      <alignment vertical="center"/>
      <protection locked="0"/>
    </xf>
    <xf numFmtId="166" fontId="10" fillId="5" borderId="1" xfId="0" applyNumberFormat="1" applyFont="1" applyFill="1" applyBorder="1" applyAlignment="1">
      <alignment horizontal="center" vertical="center" wrapText="1"/>
    </xf>
    <xf numFmtId="166" fontId="10" fillId="5" borderId="18" xfId="0" applyNumberFormat="1" applyFont="1" applyFill="1" applyBorder="1" applyAlignment="1">
      <alignment horizontal="center" vertical="center" wrapText="1"/>
    </xf>
    <xf numFmtId="0" fontId="17" fillId="0" borderId="17" xfId="1" applyNumberFormat="1" applyFont="1" applyBorder="1" applyAlignment="1">
      <alignment horizontal="left" vertical="center" wrapText="1"/>
    </xf>
    <xf numFmtId="0" fontId="0" fillId="0" borderId="17" xfId="1" applyNumberFormat="1" applyFont="1" applyBorder="1" applyAlignment="1">
      <alignment horizontal="left" vertical="center"/>
    </xf>
    <xf numFmtId="165" fontId="0" fillId="7" borderId="12" xfId="1" applyNumberFormat="1" applyFont="1" applyFill="1" applyBorder="1" applyAlignment="1">
      <alignment horizontal="center" vertical="center"/>
    </xf>
    <xf numFmtId="165" fontId="0" fillId="7" borderId="13" xfId="1" applyNumberFormat="1" applyFont="1" applyFill="1" applyBorder="1" applyAlignment="1">
      <alignment horizontal="center" vertical="center"/>
    </xf>
    <xf numFmtId="165" fontId="0" fillId="7" borderId="14" xfId="1" applyNumberFormat="1" applyFont="1" applyFill="1" applyBorder="1" applyAlignment="1">
      <alignment horizontal="center" vertical="center"/>
    </xf>
    <xf numFmtId="0" fontId="10" fillId="5" borderId="4" xfId="0" applyFont="1" applyFill="1" applyBorder="1" applyAlignment="1">
      <alignment horizontal="center" vertical="center" wrapText="1"/>
    </xf>
    <xf numFmtId="0" fontId="11" fillId="0" borderId="4" xfId="0" applyFont="1" applyBorder="1" applyAlignment="1">
      <alignment horizontal="left"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166" fontId="10" fillId="5" borderId="3" xfId="0" applyNumberFormat="1" applyFont="1" applyFill="1" applyBorder="1" applyAlignment="1">
      <alignment horizontal="center" vertical="center" wrapText="1"/>
    </xf>
    <xf numFmtId="0" fontId="13" fillId="0" borderId="4" xfId="0" applyFont="1" applyBorder="1" applyAlignment="1">
      <alignment horizontal="left" vertical="center" wrapText="1"/>
    </xf>
    <xf numFmtId="0" fontId="13" fillId="0" borderId="1" xfId="0" applyFont="1" applyBorder="1" applyAlignment="1">
      <alignment horizontal="left" vertical="center" wrapText="1"/>
    </xf>
    <xf numFmtId="0" fontId="13" fillId="0" borderId="3" xfId="0" applyFont="1" applyBorder="1" applyAlignment="1">
      <alignment horizontal="left" vertical="center" wrapText="1"/>
    </xf>
    <xf numFmtId="0" fontId="11" fillId="0" borderId="15" xfId="0" applyFont="1" applyBorder="1" applyAlignment="1">
      <alignment horizontal="left" vertical="center" wrapText="1"/>
    </xf>
    <xf numFmtId="0" fontId="11" fillId="9" borderId="4" xfId="0" applyFont="1" applyFill="1" applyBorder="1" applyAlignment="1">
      <alignment horizontal="left" vertical="center" wrapText="1"/>
    </xf>
    <xf numFmtId="0" fontId="7" fillId="0" borderId="1" xfId="0" applyFont="1" applyBorder="1" applyAlignment="1">
      <alignment horizontal="left" vertical="center"/>
    </xf>
    <xf numFmtId="0" fontId="7" fillId="0" borderId="3" xfId="0" applyFont="1" applyBorder="1" applyAlignment="1">
      <alignment horizontal="left" vertical="center"/>
    </xf>
    <xf numFmtId="0" fontId="9" fillId="4" borderId="1" xfId="2" applyFill="1" applyBorder="1" applyAlignment="1">
      <alignment vertical="center"/>
    </xf>
    <xf numFmtId="0" fontId="8" fillId="4" borderId="3" xfId="0" applyFont="1" applyFill="1" applyBorder="1" applyAlignment="1">
      <alignment vertical="center"/>
    </xf>
    <xf numFmtId="0" fontId="8" fillId="4" borderId="1" xfId="0" applyFont="1" applyFill="1" applyBorder="1" applyAlignment="1">
      <alignment horizontal="left" vertical="center"/>
    </xf>
    <xf numFmtId="0" fontId="8" fillId="4" borderId="2" xfId="0" applyFont="1" applyFill="1" applyBorder="1" applyAlignment="1">
      <alignment horizontal="left" vertical="center"/>
    </xf>
    <xf numFmtId="0" fontId="8" fillId="4" borderId="3" xfId="0" applyFont="1" applyFill="1" applyBorder="1" applyAlignment="1">
      <alignment horizontal="left" vertical="center"/>
    </xf>
    <xf numFmtId="14" fontId="8" fillId="4" borderId="1" xfId="0" applyNumberFormat="1"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4" borderId="1" xfId="0" applyFont="1" applyFill="1" applyBorder="1" applyAlignment="1">
      <alignmen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5" fontId="0" fillId="0" borderId="0" xfId="1" applyNumberFormat="1" applyFont="1" applyAlignment="1">
      <alignment horizontal="center" wrapText="1"/>
    </xf>
    <xf numFmtId="0" fontId="9" fillId="4" borderId="3" xfId="2" applyFill="1" applyBorder="1" applyAlignment="1">
      <alignment vertical="center"/>
    </xf>
    <xf numFmtId="14" fontId="8" fillId="4" borderId="3" xfId="0" applyNumberFormat="1" applyFont="1" applyFill="1" applyBorder="1" applyAlignment="1">
      <alignment horizontal="left" vertical="center"/>
    </xf>
  </cellXfs>
  <cellStyles count="3">
    <cellStyle name="Hipervínculo" xfId="2" builtinId="8"/>
    <cellStyle name="Moneda" xfId="1" builtinId="4"/>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6</xdr:col>
      <xdr:colOff>229358</xdr:colOff>
      <xdr:row>1</xdr:row>
      <xdr:rowOff>797324</xdr:rowOff>
    </xdr:to>
    <xdr:pic>
      <xdr:nvPicPr>
        <xdr:cNvPr id="2" name="Imagen 1">
          <a:extLst>
            <a:ext uri="{FF2B5EF4-FFF2-40B4-BE49-F238E27FC236}">
              <a16:creationId xmlns:a16="http://schemas.microsoft.com/office/drawing/2014/main" id="{9449AC5D-6DCD-4F33-80E1-CE0E256CE566}"/>
            </a:ext>
          </a:extLst>
        </xdr:cNvPr>
        <xdr:cNvPicPr/>
      </xdr:nvPicPr>
      <xdr:blipFill>
        <a:blip xmlns:r="http://schemas.openxmlformats.org/officeDocument/2006/relationships" r:embed="rId1"/>
        <a:stretch/>
      </xdr:blipFill>
      <xdr:spPr>
        <a:xfrm>
          <a:off x="1094016" y="141605"/>
          <a:ext cx="2175934" cy="779544"/>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1203025</xdr:colOff>
      <xdr:row>1</xdr:row>
      <xdr:rowOff>797324</xdr:rowOff>
    </xdr:to>
    <xdr:pic>
      <xdr:nvPicPr>
        <xdr:cNvPr id="2" name="Imagen 1">
          <a:extLst>
            <a:ext uri="{FF2B5EF4-FFF2-40B4-BE49-F238E27FC236}">
              <a16:creationId xmlns:a16="http://schemas.microsoft.com/office/drawing/2014/main" id="{74217A33-BF57-485E-802E-9611DF6F56BD}"/>
            </a:ext>
          </a:extLst>
        </xdr:cNvPr>
        <xdr:cNvPicPr/>
      </xdr:nvPicPr>
      <xdr:blipFill>
        <a:blip xmlns:r="http://schemas.openxmlformats.org/officeDocument/2006/relationships" r:embed="rId1"/>
        <a:stretch/>
      </xdr:blipFill>
      <xdr:spPr>
        <a:xfrm>
          <a:off x="1094016" y="141605"/>
          <a:ext cx="2175934" cy="779544"/>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1203025</xdr:colOff>
      <xdr:row>1</xdr:row>
      <xdr:rowOff>797324</xdr:rowOff>
    </xdr:to>
    <xdr:pic>
      <xdr:nvPicPr>
        <xdr:cNvPr id="2" name="Imagen 1">
          <a:extLst>
            <a:ext uri="{FF2B5EF4-FFF2-40B4-BE49-F238E27FC236}">
              <a16:creationId xmlns:a16="http://schemas.microsoft.com/office/drawing/2014/main" id="{F0250F6F-46D2-4794-8C64-6670B0B184DF}"/>
            </a:ext>
          </a:extLst>
        </xdr:cNvPr>
        <xdr:cNvPicPr/>
      </xdr:nvPicPr>
      <xdr:blipFill>
        <a:blip xmlns:r="http://schemas.openxmlformats.org/officeDocument/2006/relationships" r:embed="rId1"/>
        <a:stretch/>
      </xdr:blipFill>
      <xdr:spPr>
        <a:xfrm>
          <a:off x="1094016" y="141605"/>
          <a:ext cx="2175934" cy="779544"/>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1203025</xdr:colOff>
      <xdr:row>1</xdr:row>
      <xdr:rowOff>797324</xdr:rowOff>
    </xdr:to>
    <xdr:pic>
      <xdr:nvPicPr>
        <xdr:cNvPr id="2" name="Imagen 1">
          <a:extLst>
            <a:ext uri="{FF2B5EF4-FFF2-40B4-BE49-F238E27FC236}">
              <a16:creationId xmlns:a16="http://schemas.microsoft.com/office/drawing/2014/main" id="{56151BDF-8353-4632-8C68-1D5F16467F39}"/>
            </a:ext>
          </a:extLst>
        </xdr:cNvPr>
        <xdr:cNvPicPr/>
      </xdr:nvPicPr>
      <xdr:blipFill>
        <a:blip xmlns:r="http://schemas.openxmlformats.org/officeDocument/2006/relationships" r:embed="rId1"/>
        <a:stretch/>
      </xdr:blipFill>
      <xdr:spPr>
        <a:xfrm>
          <a:off x="1094016" y="141605"/>
          <a:ext cx="2175934" cy="779544"/>
        </a:xfrm>
        <a:prstGeom prst="rect">
          <a:avLst/>
        </a:prstGeom>
        <a:ln w="0">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Christian.chaparro@teseract.com.co"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FUNDACIIONJUGANDOENSERIO@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fundacionservisamoa@gmail.com%2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90178-3618-4276-A7F0-FB3CB5D168BC}">
  <sheetPr codeName="Hoja1"/>
  <dimension ref="B1:R87"/>
  <sheetViews>
    <sheetView showGridLines="0" tabSelected="1" topLeftCell="A5" zoomScale="90" zoomScaleNormal="90" workbookViewId="0">
      <selection activeCell="A2" sqref="A2"/>
    </sheetView>
  </sheetViews>
  <sheetFormatPr defaultColWidth="8" defaultRowHeight="100.5" customHeight="1"/>
  <cols>
    <col min="1" max="1" width="2.42578125" style="1" customWidth="1"/>
    <col min="2" max="2" width="5.28515625" style="1" customWidth="1"/>
    <col min="3" max="3" width="23.28515625" style="1" customWidth="1"/>
    <col min="4" max="4" width="42" style="1" hidden="1" customWidth="1"/>
    <col min="5" max="5" width="42" style="2" hidden="1" customWidth="1"/>
    <col min="6" max="6" width="14.140625" style="1" customWidth="1"/>
    <col min="7" max="8" width="12.140625" style="1" customWidth="1"/>
    <col min="9" max="9" width="21.85546875" style="1" customWidth="1"/>
    <col min="10" max="10" width="23" style="1" customWidth="1"/>
    <col min="11" max="11" width="16" style="1" customWidth="1"/>
    <col min="12" max="12" width="15.140625" style="1" customWidth="1"/>
    <col min="13" max="13" width="18.5703125" style="1" customWidth="1"/>
    <col min="14" max="14" width="22.7109375" style="1" customWidth="1"/>
    <col min="15" max="15" width="14.5703125" style="1" customWidth="1"/>
    <col min="16" max="16" width="14.28515625" style="1" customWidth="1"/>
    <col min="17" max="17" width="15.5703125" style="1" customWidth="1"/>
    <col min="18" max="18" width="18.140625" style="1" customWidth="1"/>
    <col min="19" max="19" width="15" style="1" customWidth="1"/>
    <col min="20" max="16384" width="8" style="1"/>
  </cols>
  <sheetData>
    <row r="1" spans="2:18" ht="10.15" customHeight="1"/>
    <row r="2" spans="2:18" ht="67.900000000000006" customHeight="1">
      <c r="B2" s="48"/>
      <c r="C2" s="49"/>
      <c r="D2" s="49"/>
      <c r="E2" s="56" t="s">
        <v>0</v>
      </c>
      <c r="F2" s="57"/>
      <c r="G2" s="57"/>
      <c r="H2" s="57"/>
      <c r="I2" s="57"/>
      <c r="J2" s="57"/>
      <c r="K2" s="57"/>
      <c r="L2" s="57"/>
      <c r="M2" s="57"/>
      <c r="N2" s="58"/>
    </row>
    <row r="3" spans="2:18" ht="28.15" customHeight="1">
      <c r="B3" s="50" t="s">
        <v>1</v>
      </c>
      <c r="C3" s="51"/>
      <c r="D3" s="51"/>
      <c r="E3" s="51"/>
      <c r="F3" s="51"/>
      <c r="G3" s="51"/>
      <c r="H3" s="51"/>
      <c r="I3" s="51"/>
      <c r="J3" s="51"/>
      <c r="K3" s="51"/>
      <c r="L3" s="51"/>
      <c r="M3" s="51"/>
      <c r="N3" s="52"/>
    </row>
    <row r="4" spans="2:18" ht="69.599999999999994" customHeight="1">
      <c r="B4" s="53" t="s">
        <v>2</v>
      </c>
      <c r="C4" s="54"/>
      <c r="D4" s="54"/>
      <c r="E4" s="54"/>
      <c r="F4" s="54"/>
      <c r="G4" s="54"/>
      <c r="H4" s="54"/>
      <c r="I4" s="54"/>
      <c r="J4" s="54"/>
      <c r="K4" s="54"/>
      <c r="L4" s="54"/>
      <c r="M4" s="54"/>
      <c r="N4" s="55"/>
    </row>
    <row r="5" spans="2:18" ht="11.45" customHeight="1" thickBot="1">
      <c r="B5" s="3"/>
      <c r="C5" s="3"/>
      <c r="D5" s="3"/>
      <c r="E5" s="3"/>
      <c r="F5" s="3"/>
      <c r="G5" s="3"/>
      <c r="H5" s="3"/>
      <c r="I5" s="3"/>
      <c r="J5" s="3"/>
    </row>
    <row r="6" spans="2:18" ht="31.15" customHeight="1">
      <c r="E6" s="1"/>
      <c r="I6" s="39" t="s">
        <v>3</v>
      </c>
      <c r="J6" s="59"/>
      <c r="K6" s="39" t="s">
        <v>4</v>
      </c>
      <c r="L6" s="59"/>
      <c r="M6" s="39" t="s">
        <v>5</v>
      </c>
      <c r="N6" s="40"/>
      <c r="O6" s="43" t="s">
        <v>6</v>
      </c>
      <c r="P6" s="44"/>
      <c r="Q6" s="44"/>
      <c r="R6" s="45"/>
    </row>
    <row r="7" spans="2:18" ht="49.9" customHeight="1">
      <c r="B7" s="5" t="s">
        <v>7</v>
      </c>
      <c r="C7" s="5" t="s">
        <v>8</v>
      </c>
      <c r="D7" s="46" t="s">
        <v>9</v>
      </c>
      <c r="E7" s="46"/>
      <c r="F7" s="5" t="s">
        <v>10</v>
      </c>
      <c r="G7" s="5" t="s">
        <v>11</v>
      </c>
      <c r="H7" s="6" t="s">
        <v>12</v>
      </c>
      <c r="I7" s="6" t="s">
        <v>13</v>
      </c>
      <c r="J7" s="5" t="s">
        <v>14</v>
      </c>
      <c r="K7" s="6" t="s">
        <v>13</v>
      </c>
      <c r="L7" s="5" t="s">
        <v>14</v>
      </c>
      <c r="M7" s="6" t="s">
        <v>13</v>
      </c>
      <c r="N7" s="5" t="s">
        <v>14</v>
      </c>
      <c r="O7" s="15" t="s">
        <v>15</v>
      </c>
      <c r="P7" s="15" t="s">
        <v>16</v>
      </c>
      <c r="Q7" s="15" t="s">
        <v>17</v>
      </c>
      <c r="R7" s="15" t="s">
        <v>18</v>
      </c>
    </row>
    <row r="8" spans="2:18" customFormat="1" ht="22.9">
      <c r="B8" s="7">
        <v>1</v>
      </c>
      <c r="C8" s="8" t="s">
        <v>19</v>
      </c>
      <c r="D8" s="47" t="s">
        <v>20</v>
      </c>
      <c r="E8" s="47"/>
      <c r="F8" s="9" t="s">
        <v>21</v>
      </c>
      <c r="G8" s="10">
        <v>1</v>
      </c>
      <c r="H8" s="12">
        <v>0.19</v>
      </c>
      <c r="I8" s="11">
        <f>+TESERACT!H11</f>
        <v>938526.96</v>
      </c>
      <c r="J8" s="11">
        <f>I8*(1+H8)</f>
        <v>1116847.0824</v>
      </c>
      <c r="K8" s="11">
        <f>+'FUND JUGANDO EN SERIO'!H11</f>
        <v>672000</v>
      </c>
      <c r="L8" s="11">
        <f>K8*(1+H8)</f>
        <v>799680</v>
      </c>
      <c r="M8" s="11">
        <f>+'FUNDA SERVI '!H11</f>
        <v>772799.99999999988</v>
      </c>
      <c r="N8" s="11">
        <f>M8*(1+H8)</f>
        <v>919631.99999999977</v>
      </c>
      <c r="O8" s="24">
        <f>ROUND(AVERAGE(I8,K8,M8),0)</f>
        <v>794442</v>
      </c>
      <c r="P8" s="24">
        <f>ROUND(O8*(1+H8),0)</f>
        <v>945386</v>
      </c>
      <c r="Q8" s="25">
        <f>ROUND(GEOMEAN(I8,K8,M8),0)</f>
        <v>786975</v>
      </c>
      <c r="R8" s="26">
        <f>ROUND(Q8*(1+H8),0)</f>
        <v>936500</v>
      </c>
    </row>
    <row r="9" spans="2:18" customFormat="1" ht="37.5" customHeight="1">
      <c r="B9" s="7">
        <v>2</v>
      </c>
      <c r="C9" s="8" t="s">
        <v>22</v>
      </c>
      <c r="D9" s="47" t="s">
        <v>23</v>
      </c>
      <c r="E9" s="47"/>
      <c r="F9" s="9" t="s">
        <v>21</v>
      </c>
      <c r="G9" s="10">
        <v>1</v>
      </c>
      <c r="H9" s="12">
        <v>0.19</v>
      </c>
      <c r="I9" s="11">
        <f>+TESERACT!H12</f>
        <v>92875.063750000001</v>
      </c>
      <c r="J9" s="11">
        <f>I9*(1+H9)</f>
        <v>110521.3258625</v>
      </c>
      <c r="K9" s="11">
        <f>+'FUND JUGANDO EN SERIO'!H12</f>
        <v>66500</v>
      </c>
      <c r="L9" s="11">
        <f t="shared" ref="L9:L72" si="0">K9*(1+H9)</f>
        <v>79135</v>
      </c>
      <c r="M9" s="11">
        <f>+'FUNDA SERVI '!H12</f>
        <v>76475</v>
      </c>
      <c r="N9" s="11">
        <f t="shared" ref="N9:N72" si="1">M9*(1+H9)</f>
        <v>91005.25</v>
      </c>
      <c r="O9" s="14">
        <f t="shared" ref="O9:O72" si="2">ROUND(AVERAGE(I9,K9,M9),0)</f>
        <v>78617</v>
      </c>
      <c r="P9" s="24">
        <f t="shared" ref="P9:P72" si="3">ROUND(O9*(1+H9),0)</f>
        <v>93554</v>
      </c>
      <c r="Q9" s="25">
        <f t="shared" ref="Q9:Q72" si="4">ROUND(GEOMEAN(I9,K9,M9),0)</f>
        <v>77878</v>
      </c>
      <c r="R9" s="26">
        <f t="shared" ref="R9:R72" si="5">ROUND(Q9*(1+H9),0)</f>
        <v>92675</v>
      </c>
    </row>
    <row r="10" spans="2:18" customFormat="1" ht="69.75" customHeight="1">
      <c r="B10" s="7">
        <v>3</v>
      </c>
      <c r="C10" s="8" t="s">
        <v>24</v>
      </c>
      <c r="D10" s="47" t="s">
        <v>25</v>
      </c>
      <c r="E10" s="47"/>
      <c r="F10" s="9" t="s">
        <v>21</v>
      </c>
      <c r="G10" s="10">
        <v>1</v>
      </c>
      <c r="H10" s="12">
        <v>0.19</v>
      </c>
      <c r="I10" s="11">
        <f>+TESERACT!H15</f>
        <v>1564211.6</v>
      </c>
      <c r="J10" s="11">
        <f>I10*(1+H10)</f>
        <v>1861411.804</v>
      </c>
      <c r="K10" s="11">
        <f>+'FUND JUGANDO EN SERIO'!H15</f>
        <v>1120000</v>
      </c>
      <c r="L10" s="11">
        <f t="shared" si="0"/>
        <v>1332800</v>
      </c>
      <c r="M10" s="11">
        <f>+'FUNDA SERVI '!H15</f>
        <v>1288000</v>
      </c>
      <c r="N10" s="11">
        <f t="shared" si="1"/>
        <v>1532720</v>
      </c>
      <c r="O10" s="14">
        <f t="shared" si="2"/>
        <v>1324071</v>
      </c>
      <c r="P10" s="24">
        <f t="shared" si="3"/>
        <v>1575644</v>
      </c>
      <c r="Q10" s="25">
        <f t="shared" si="4"/>
        <v>1311625</v>
      </c>
      <c r="R10" s="26">
        <f t="shared" si="5"/>
        <v>1560834</v>
      </c>
    </row>
    <row r="11" spans="2:18" customFormat="1" ht="77.25" customHeight="1">
      <c r="B11" s="7">
        <v>4</v>
      </c>
      <c r="C11" s="8" t="s">
        <v>26</v>
      </c>
      <c r="D11" s="47" t="s">
        <v>27</v>
      </c>
      <c r="E11" s="47"/>
      <c r="F11" s="9" t="s">
        <v>21</v>
      </c>
      <c r="G11" s="10">
        <v>1</v>
      </c>
      <c r="H11" s="12">
        <v>0.19</v>
      </c>
      <c r="I11" s="11">
        <f>+TESERACT!H16</f>
        <v>410605.54500000004</v>
      </c>
      <c r="J11" s="11">
        <f>I11*(1+H11)</f>
        <v>488620.59855000005</v>
      </c>
      <c r="K11" s="11">
        <f>+'FUND JUGANDO EN SERIO'!H16</f>
        <v>294000</v>
      </c>
      <c r="L11" s="11">
        <f t="shared" si="0"/>
        <v>349860</v>
      </c>
      <c r="M11" s="11">
        <f>+'FUNDA SERVI '!H16</f>
        <v>338100</v>
      </c>
      <c r="N11" s="11">
        <f t="shared" si="1"/>
        <v>402339</v>
      </c>
      <c r="O11" s="14">
        <f t="shared" si="2"/>
        <v>347569</v>
      </c>
      <c r="P11" s="24">
        <f t="shared" si="3"/>
        <v>413607</v>
      </c>
      <c r="Q11" s="25">
        <f t="shared" si="4"/>
        <v>344302</v>
      </c>
      <c r="R11" s="26">
        <f t="shared" si="5"/>
        <v>409719</v>
      </c>
    </row>
    <row r="12" spans="2:18" customFormat="1" ht="34.5" customHeight="1">
      <c r="B12" s="7">
        <v>5</v>
      </c>
      <c r="C12" s="8" t="s">
        <v>28</v>
      </c>
      <c r="D12" s="47" t="s">
        <v>29</v>
      </c>
      <c r="E12" s="47"/>
      <c r="F12" s="9" t="s">
        <v>21</v>
      </c>
      <c r="G12" s="10">
        <v>1</v>
      </c>
      <c r="H12" s="12">
        <v>0.19</v>
      </c>
      <c r="I12" s="11">
        <f>+TESERACT!H17</f>
        <v>606131.99499999988</v>
      </c>
      <c r="J12" s="11">
        <f>I12*(1+H12)</f>
        <v>721297.07404999982</v>
      </c>
      <c r="K12" s="11">
        <f>+'FUND JUGANDO EN SERIO'!H17</f>
        <v>434000</v>
      </c>
      <c r="L12" s="11">
        <f t="shared" si="0"/>
        <v>516460</v>
      </c>
      <c r="M12" s="11">
        <f>+'FUNDA SERVI '!H17</f>
        <v>499099.99999999994</v>
      </c>
      <c r="N12" s="11">
        <f t="shared" si="1"/>
        <v>593928.99999999988</v>
      </c>
      <c r="O12" s="14">
        <f t="shared" si="2"/>
        <v>513077</v>
      </c>
      <c r="P12" s="24">
        <f t="shared" si="3"/>
        <v>610562</v>
      </c>
      <c r="Q12" s="25">
        <f t="shared" si="4"/>
        <v>508255</v>
      </c>
      <c r="R12" s="26">
        <f t="shared" si="5"/>
        <v>604823</v>
      </c>
    </row>
    <row r="13" spans="2:18" customFormat="1" ht="269.25" customHeight="1">
      <c r="B13" s="7">
        <v>6</v>
      </c>
      <c r="C13" s="8" t="s">
        <v>30</v>
      </c>
      <c r="D13" s="47" t="s">
        <v>31</v>
      </c>
      <c r="E13" s="47"/>
      <c r="F13" s="9" t="s">
        <v>21</v>
      </c>
      <c r="G13" s="10">
        <v>1</v>
      </c>
      <c r="H13" s="12">
        <v>0.19</v>
      </c>
      <c r="I13" s="11">
        <f>+TESERACT!H18</f>
        <v>12611456.025</v>
      </c>
      <c r="J13" s="11">
        <f>I13*(1+H13)</f>
        <v>15007632.669749999</v>
      </c>
      <c r="K13" s="11">
        <f>+'FUND JUGANDO EN SERIO'!H18</f>
        <v>9030000</v>
      </c>
      <c r="L13" s="11">
        <f t="shared" si="0"/>
        <v>10745700</v>
      </c>
      <c r="M13" s="11">
        <f>+'FUNDA SERVI '!H18</f>
        <v>10384500</v>
      </c>
      <c r="N13" s="11">
        <f t="shared" si="1"/>
        <v>12357555</v>
      </c>
      <c r="O13" s="14">
        <f t="shared" si="2"/>
        <v>10675319</v>
      </c>
      <c r="P13" s="24">
        <f t="shared" si="3"/>
        <v>12703630</v>
      </c>
      <c r="Q13" s="25">
        <f t="shared" si="4"/>
        <v>10574979</v>
      </c>
      <c r="R13" s="26">
        <f t="shared" si="5"/>
        <v>12584225</v>
      </c>
    </row>
    <row r="14" spans="2:18" customFormat="1" ht="58.5" customHeight="1">
      <c r="B14" s="7">
        <v>7</v>
      </c>
      <c r="C14" s="8" t="s">
        <v>32</v>
      </c>
      <c r="D14" s="47" t="s">
        <v>33</v>
      </c>
      <c r="E14" s="47"/>
      <c r="F14" s="9" t="s">
        <v>21</v>
      </c>
      <c r="G14" s="10">
        <v>1</v>
      </c>
      <c r="H14" s="12">
        <v>0.19</v>
      </c>
      <c r="I14" s="11">
        <f>+TESERACT!H19</f>
        <v>342171.28750000003</v>
      </c>
      <c r="J14" s="11">
        <f>I14*(1+H14)</f>
        <v>407183.83212500002</v>
      </c>
      <c r="K14" s="11">
        <f>+'FUND JUGANDO EN SERIO'!H19</f>
        <v>245000</v>
      </c>
      <c r="L14" s="11">
        <f t="shared" si="0"/>
        <v>291550</v>
      </c>
      <c r="M14" s="11">
        <f>+'FUNDA SERVI '!H19</f>
        <v>281750</v>
      </c>
      <c r="N14" s="11">
        <f t="shared" si="1"/>
        <v>335282.5</v>
      </c>
      <c r="O14" s="14">
        <f t="shared" si="2"/>
        <v>289640</v>
      </c>
      <c r="P14" s="24">
        <f t="shared" si="3"/>
        <v>344672</v>
      </c>
      <c r="Q14" s="25">
        <f t="shared" si="4"/>
        <v>286918</v>
      </c>
      <c r="R14" s="26">
        <f t="shared" si="5"/>
        <v>341432</v>
      </c>
    </row>
    <row r="15" spans="2:18" customFormat="1" ht="306.75" customHeight="1">
      <c r="B15" s="7">
        <v>8</v>
      </c>
      <c r="C15" s="8" t="s">
        <v>34</v>
      </c>
      <c r="D15" s="47" t="s">
        <v>35</v>
      </c>
      <c r="E15" s="47"/>
      <c r="F15" s="9" t="s">
        <v>21</v>
      </c>
      <c r="G15" s="10">
        <v>1</v>
      </c>
      <c r="H15" s="12">
        <v>0.19</v>
      </c>
      <c r="I15" s="11">
        <f>+TESERACT!H20</f>
        <v>6843425.75</v>
      </c>
      <c r="J15" s="11">
        <f>I15*(1+H15)</f>
        <v>8143676.6425000001</v>
      </c>
      <c r="K15" s="11">
        <f>+'FUND JUGANDO EN SERIO'!H20</f>
        <v>4900000</v>
      </c>
      <c r="L15" s="11">
        <f t="shared" si="0"/>
        <v>5831000</v>
      </c>
      <c r="M15" s="11">
        <f>+'FUNDA SERVI '!H20</f>
        <v>5635000</v>
      </c>
      <c r="N15" s="11">
        <f t="shared" si="1"/>
        <v>6705650</v>
      </c>
      <c r="O15" s="14">
        <f t="shared" si="2"/>
        <v>5792809</v>
      </c>
      <c r="P15" s="24">
        <f t="shared" si="3"/>
        <v>6893443</v>
      </c>
      <c r="Q15" s="25">
        <f t="shared" si="4"/>
        <v>5738361</v>
      </c>
      <c r="R15" s="26">
        <f t="shared" si="5"/>
        <v>6828650</v>
      </c>
    </row>
    <row r="16" spans="2:18" customFormat="1" ht="55.5" customHeight="1">
      <c r="B16" s="7">
        <v>9</v>
      </c>
      <c r="C16" s="8" t="s">
        <v>26</v>
      </c>
      <c r="D16" s="47" t="s">
        <v>36</v>
      </c>
      <c r="E16" s="47"/>
      <c r="F16" s="9" t="s">
        <v>21</v>
      </c>
      <c r="G16" s="10">
        <v>1</v>
      </c>
      <c r="H16" s="12">
        <v>0.19</v>
      </c>
      <c r="I16" s="11">
        <f>+TESERACT!H21</f>
        <v>87986.902500000011</v>
      </c>
      <c r="J16" s="11">
        <f>I16*(1+H16)</f>
        <v>104704.413975</v>
      </c>
      <c r="K16" s="11">
        <f>+'FUND JUGANDO EN SERIO'!H21</f>
        <v>63000</v>
      </c>
      <c r="L16" s="11">
        <f t="shared" si="0"/>
        <v>74970</v>
      </c>
      <c r="M16" s="11">
        <f>+'FUNDA SERVI '!H21</f>
        <v>72450</v>
      </c>
      <c r="N16" s="11">
        <f t="shared" si="1"/>
        <v>86215.5</v>
      </c>
      <c r="O16" s="14">
        <f t="shared" si="2"/>
        <v>74479</v>
      </c>
      <c r="P16" s="24">
        <f t="shared" si="3"/>
        <v>88630</v>
      </c>
      <c r="Q16" s="25">
        <f t="shared" si="4"/>
        <v>73779</v>
      </c>
      <c r="R16" s="26">
        <f t="shared" si="5"/>
        <v>87797</v>
      </c>
    </row>
    <row r="17" spans="2:18" customFormat="1" ht="54.75" customHeight="1">
      <c r="B17" s="7">
        <v>10</v>
      </c>
      <c r="C17" s="8" t="s">
        <v>37</v>
      </c>
      <c r="D17" s="47" t="s">
        <v>38</v>
      </c>
      <c r="E17" s="47"/>
      <c r="F17" s="9" t="s">
        <v>21</v>
      </c>
      <c r="G17" s="10">
        <v>1</v>
      </c>
      <c r="H17" s="12">
        <v>0.19</v>
      </c>
      <c r="I17" s="11">
        <f>+TESERACT!H22</f>
        <v>498592.44749999995</v>
      </c>
      <c r="J17" s="11">
        <f>I17*(1+H17)</f>
        <v>593325.01252499991</v>
      </c>
      <c r="K17" s="11">
        <f>+'FUND JUGANDO EN SERIO'!H22</f>
        <v>357000</v>
      </c>
      <c r="L17" s="11">
        <f t="shared" si="0"/>
        <v>424830</v>
      </c>
      <c r="M17" s="11">
        <f>+'FUNDA SERVI '!H22</f>
        <v>410549.99999999994</v>
      </c>
      <c r="N17" s="11">
        <f t="shared" si="1"/>
        <v>488554.49999999988</v>
      </c>
      <c r="O17" s="14">
        <f t="shared" si="2"/>
        <v>422047</v>
      </c>
      <c r="P17" s="24">
        <f t="shared" si="3"/>
        <v>502236</v>
      </c>
      <c r="Q17" s="25">
        <f t="shared" si="4"/>
        <v>418081</v>
      </c>
      <c r="R17" s="26">
        <f t="shared" si="5"/>
        <v>497516</v>
      </c>
    </row>
    <row r="18" spans="2:18" customFormat="1" ht="60.75" customHeight="1">
      <c r="B18" s="7">
        <v>11</v>
      </c>
      <c r="C18" s="8" t="s">
        <v>39</v>
      </c>
      <c r="D18" s="47" t="s">
        <v>40</v>
      </c>
      <c r="E18" s="47"/>
      <c r="F18" s="9" t="s">
        <v>21</v>
      </c>
      <c r="G18" s="10">
        <v>1</v>
      </c>
      <c r="H18" s="12">
        <v>0.19</v>
      </c>
      <c r="I18" s="11">
        <f>+TESERACT!H23</f>
        <v>664789.93000000005</v>
      </c>
      <c r="J18" s="11">
        <f>I18*(1+H18)</f>
        <v>791100.01670000004</v>
      </c>
      <c r="K18" s="11">
        <f>+'FUND JUGANDO EN SERIO'!H23</f>
        <v>476000</v>
      </c>
      <c r="L18" s="11">
        <f t="shared" si="0"/>
        <v>566440</v>
      </c>
      <c r="M18" s="11">
        <f>+'FUNDA SERVI '!H23</f>
        <v>547400</v>
      </c>
      <c r="N18" s="11">
        <f t="shared" si="1"/>
        <v>651406</v>
      </c>
      <c r="O18" s="14">
        <f t="shared" si="2"/>
        <v>562730</v>
      </c>
      <c r="P18" s="24">
        <f t="shared" si="3"/>
        <v>669649</v>
      </c>
      <c r="Q18" s="25">
        <f t="shared" si="4"/>
        <v>557441</v>
      </c>
      <c r="R18" s="26">
        <f t="shared" si="5"/>
        <v>663355</v>
      </c>
    </row>
    <row r="19" spans="2:18" customFormat="1" ht="52.5" customHeight="1">
      <c r="B19" s="7">
        <v>12</v>
      </c>
      <c r="C19" s="8" t="s">
        <v>41</v>
      </c>
      <c r="D19" s="47" t="s">
        <v>42</v>
      </c>
      <c r="E19" s="47"/>
      <c r="F19" s="9" t="s">
        <v>21</v>
      </c>
      <c r="G19" s="10">
        <v>1</v>
      </c>
      <c r="H19" s="12">
        <v>0.19</v>
      </c>
      <c r="I19" s="11">
        <f>+TESERACT!H24</f>
        <v>215079.095</v>
      </c>
      <c r="J19" s="11">
        <f>I19*(1+H19)</f>
        <v>255944.12304999999</v>
      </c>
      <c r="K19" s="11">
        <f>+'FUND JUGANDO EN SERIO'!H24</f>
        <v>154000</v>
      </c>
      <c r="L19" s="11">
        <f t="shared" si="0"/>
        <v>183260</v>
      </c>
      <c r="M19" s="11">
        <f>+'FUNDA SERVI '!H24</f>
        <v>177100</v>
      </c>
      <c r="N19" s="11">
        <f t="shared" si="1"/>
        <v>210749</v>
      </c>
      <c r="O19" s="14">
        <f t="shared" si="2"/>
        <v>182060</v>
      </c>
      <c r="P19" s="24">
        <f t="shared" si="3"/>
        <v>216651</v>
      </c>
      <c r="Q19" s="25">
        <f t="shared" si="4"/>
        <v>180348</v>
      </c>
      <c r="R19" s="26">
        <f t="shared" si="5"/>
        <v>214614</v>
      </c>
    </row>
    <row r="20" spans="2:18" ht="164.25" customHeight="1">
      <c r="B20" s="7">
        <v>13</v>
      </c>
      <c r="C20" s="8" t="s">
        <v>43</v>
      </c>
      <c r="D20" s="47" t="s">
        <v>44</v>
      </c>
      <c r="E20" s="47"/>
      <c r="F20" s="9" t="s">
        <v>21</v>
      </c>
      <c r="G20" s="10">
        <v>1</v>
      </c>
      <c r="H20" s="12">
        <v>0.19</v>
      </c>
      <c r="I20" s="11">
        <f>+TESERACT!H25</f>
        <v>2248554.1749999998</v>
      </c>
      <c r="J20" s="11">
        <f>I20*(1+H20)</f>
        <v>2675779.4682499995</v>
      </c>
      <c r="K20" s="11">
        <f>+'FUND JUGANDO EN SERIO'!H25</f>
        <v>1610000</v>
      </c>
      <c r="L20" s="11">
        <f t="shared" si="0"/>
        <v>1915900</v>
      </c>
      <c r="M20" s="11">
        <f>+'FUNDA SERVI '!H25</f>
        <v>1851499.9999999998</v>
      </c>
      <c r="N20" s="11">
        <f t="shared" si="1"/>
        <v>2203284.9999999995</v>
      </c>
      <c r="O20" s="14">
        <f t="shared" si="2"/>
        <v>1903351</v>
      </c>
      <c r="P20" s="24">
        <f t="shared" si="3"/>
        <v>2264988</v>
      </c>
      <c r="Q20" s="25">
        <f t="shared" si="4"/>
        <v>1885461</v>
      </c>
      <c r="R20" s="26">
        <f t="shared" si="5"/>
        <v>2243699</v>
      </c>
    </row>
    <row r="21" spans="2:18" ht="67.5" customHeight="1">
      <c r="B21" s="7">
        <v>14</v>
      </c>
      <c r="C21" s="8" t="s">
        <v>45</v>
      </c>
      <c r="D21" s="47" t="s">
        <v>46</v>
      </c>
      <c r="E21" s="47"/>
      <c r="F21" s="9" t="s">
        <v>21</v>
      </c>
      <c r="G21" s="10">
        <v>1</v>
      </c>
      <c r="H21" s="12">
        <v>0.19</v>
      </c>
      <c r="I21" s="11">
        <f>+TESERACT!H26</f>
        <v>703895.22000000009</v>
      </c>
      <c r="J21" s="11">
        <f>I21*(1+H21)</f>
        <v>837635.31180000002</v>
      </c>
      <c r="K21" s="11">
        <f>+'FUND JUGANDO EN SERIO'!H26</f>
        <v>504000</v>
      </c>
      <c r="L21" s="11">
        <f t="shared" si="0"/>
        <v>599760</v>
      </c>
      <c r="M21" s="11">
        <f>+'FUNDA SERVI '!H26</f>
        <v>579600</v>
      </c>
      <c r="N21" s="11">
        <f t="shared" si="1"/>
        <v>689724</v>
      </c>
      <c r="O21" s="14">
        <f t="shared" si="2"/>
        <v>595832</v>
      </c>
      <c r="P21" s="24">
        <f t="shared" si="3"/>
        <v>709040</v>
      </c>
      <c r="Q21" s="25">
        <f t="shared" si="4"/>
        <v>590231</v>
      </c>
      <c r="R21" s="26">
        <f t="shared" si="5"/>
        <v>702375</v>
      </c>
    </row>
    <row r="22" spans="2:18" ht="185.25" customHeight="1">
      <c r="B22" s="7">
        <v>15</v>
      </c>
      <c r="C22" s="8" t="s">
        <v>47</v>
      </c>
      <c r="D22" s="47" t="s">
        <v>48</v>
      </c>
      <c r="E22" s="47"/>
      <c r="F22" s="9" t="s">
        <v>21</v>
      </c>
      <c r="G22" s="10">
        <v>1</v>
      </c>
      <c r="H22" s="12">
        <v>0.19</v>
      </c>
      <c r="I22" s="11">
        <f>+TESERACT!H27</f>
        <v>1075395.4749999999</v>
      </c>
      <c r="J22" s="11">
        <f>I22*(1+H22)</f>
        <v>1279720.6152499998</v>
      </c>
      <c r="K22" s="11">
        <f>+'FUND JUGANDO EN SERIO'!H27</f>
        <v>770000</v>
      </c>
      <c r="L22" s="11">
        <f t="shared" si="0"/>
        <v>916300</v>
      </c>
      <c r="M22" s="11">
        <f>+'FUNDA SERVI '!H27</f>
        <v>885499.99999999988</v>
      </c>
      <c r="N22" s="11">
        <f t="shared" si="1"/>
        <v>1053744.9999999998</v>
      </c>
      <c r="O22" s="14">
        <f t="shared" si="2"/>
        <v>910298</v>
      </c>
      <c r="P22" s="24">
        <f t="shared" si="3"/>
        <v>1083255</v>
      </c>
      <c r="Q22" s="25">
        <f t="shared" si="4"/>
        <v>901742</v>
      </c>
      <c r="R22" s="26">
        <f t="shared" si="5"/>
        <v>1073073</v>
      </c>
    </row>
    <row r="23" spans="2:18" ht="66.75" customHeight="1">
      <c r="B23" s="7">
        <v>16</v>
      </c>
      <c r="C23" s="8" t="s">
        <v>49</v>
      </c>
      <c r="D23" s="47" t="s">
        <v>50</v>
      </c>
      <c r="E23" s="47"/>
      <c r="F23" s="9" t="s">
        <v>21</v>
      </c>
      <c r="G23" s="10">
        <v>1</v>
      </c>
      <c r="H23" s="12">
        <v>0.19</v>
      </c>
      <c r="I23" s="11">
        <f>+TESERACT!H28</f>
        <v>439934.51250000001</v>
      </c>
      <c r="J23" s="11">
        <f>I23*(1+H23)</f>
        <v>523522.06987499999</v>
      </c>
      <c r="K23" s="11">
        <f>+'FUND JUGANDO EN SERIO'!H28</f>
        <v>315000</v>
      </c>
      <c r="L23" s="11">
        <f t="shared" si="0"/>
        <v>374850</v>
      </c>
      <c r="M23" s="11">
        <f>+'FUNDA SERVI '!H28</f>
        <v>362250</v>
      </c>
      <c r="N23" s="11">
        <f t="shared" si="1"/>
        <v>431077.5</v>
      </c>
      <c r="O23" s="14">
        <f t="shared" si="2"/>
        <v>372395</v>
      </c>
      <c r="P23" s="24">
        <f t="shared" si="3"/>
        <v>443150</v>
      </c>
      <c r="Q23" s="25">
        <f t="shared" si="4"/>
        <v>368895</v>
      </c>
      <c r="R23" s="26">
        <f t="shared" si="5"/>
        <v>438985</v>
      </c>
    </row>
    <row r="24" spans="2:18" ht="110.25" customHeight="1">
      <c r="B24" s="7">
        <v>17</v>
      </c>
      <c r="C24" s="8" t="s">
        <v>51</v>
      </c>
      <c r="D24" s="47" t="s">
        <v>52</v>
      </c>
      <c r="E24" s="47"/>
      <c r="F24" s="9" t="s">
        <v>21</v>
      </c>
      <c r="G24" s="10">
        <v>1</v>
      </c>
      <c r="H24" s="12">
        <v>0.19</v>
      </c>
      <c r="I24" s="11">
        <f>+TESERACT!H29</f>
        <v>312842.31999999995</v>
      </c>
      <c r="J24" s="11">
        <f>I24*(1+H24)</f>
        <v>372282.36079999991</v>
      </c>
      <c r="K24" s="11">
        <f>+'FUND JUGANDO EN SERIO'!H29</f>
        <v>224000</v>
      </c>
      <c r="L24" s="11">
        <f t="shared" si="0"/>
        <v>266560</v>
      </c>
      <c r="M24" s="11">
        <f>+'FUNDA SERVI '!H29</f>
        <v>257599.99999999997</v>
      </c>
      <c r="N24" s="11">
        <f t="shared" si="1"/>
        <v>306543.99999999994</v>
      </c>
      <c r="O24" s="14">
        <f t="shared" si="2"/>
        <v>264814</v>
      </c>
      <c r="P24" s="24">
        <f t="shared" si="3"/>
        <v>315129</v>
      </c>
      <c r="Q24" s="25">
        <f t="shared" si="4"/>
        <v>262325</v>
      </c>
      <c r="R24" s="26">
        <f t="shared" si="5"/>
        <v>312167</v>
      </c>
    </row>
    <row r="25" spans="2:18" ht="110.25" customHeight="1">
      <c r="B25" s="7">
        <v>18</v>
      </c>
      <c r="C25" s="8" t="s">
        <v>53</v>
      </c>
      <c r="D25" s="47" t="s">
        <v>54</v>
      </c>
      <c r="E25" s="47"/>
      <c r="F25" s="9" t="s">
        <v>21</v>
      </c>
      <c r="G25" s="10">
        <v>1</v>
      </c>
      <c r="H25" s="12">
        <v>0.19</v>
      </c>
      <c r="I25" s="11">
        <f>+TESERACT!H30</f>
        <v>1270921.9249999998</v>
      </c>
      <c r="J25" s="11">
        <f>I25*(1+H25)</f>
        <v>1512397.0907499997</v>
      </c>
      <c r="K25" s="11">
        <f>+'FUND JUGANDO EN SERIO'!H30</f>
        <v>910000</v>
      </c>
      <c r="L25" s="11">
        <f t="shared" si="0"/>
        <v>1082900</v>
      </c>
      <c r="M25" s="11">
        <f>+'FUNDA SERVI '!H30</f>
        <v>1046499.9999999999</v>
      </c>
      <c r="N25" s="11">
        <f t="shared" si="1"/>
        <v>1245334.9999999998</v>
      </c>
      <c r="O25" s="14">
        <f t="shared" si="2"/>
        <v>1075807</v>
      </c>
      <c r="P25" s="24">
        <f t="shared" si="3"/>
        <v>1280210</v>
      </c>
      <c r="Q25" s="25">
        <f t="shared" si="4"/>
        <v>1065696</v>
      </c>
      <c r="R25" s="26">
        <f t="shared" si="5"/>
        <v>1268178</v>
      </c>
    </row>
    <row r="26" spans="2:18" ht="110.25" customHeight="1">
      <c r="B26" s="7">
        <v>19</v>
      </c>
      <c r="C26" s="8" t="s">
        <v>55</v>
      </c>
      <c r="D26" s="47" t="s">
        <v>56</v>
      </c>
      <c r="E26" s="47"/>
      <c r="F26" s="9" t="s">
        <v>21</v>
      </c>
      <c r="G26" s="10">
        <v>1</v>
      </c>
      <c r="H26" s="12">
        <v>0.19</v>
      </c>
      <c r="I26" s="11">
        <f>+TESERACT!H31</f>
        <v>5768030.2750000004</v>
      </c>
      <c r="J26" s="11">
        <f>I26*(1+H26)</f>
        <v>6863956.0272500003</v>
      </c>
      <c r="K26" s="11">
        <f>+'FUND JUGANDO EN SERIO'!H31</f>
        <v>4130000</v>
      </c>
      <c r="L26" s="11">
        <f t="shared" si="0"/>
        <v>4914700</v>
      </c>
      <c r="M26" s="11">
        <f>+'FUNDA SERVI '!H31</f>
        <v>4749500</v>
      </c>
      <c r="N26" s="11">
        <f t="shared" si="1"/>
        <v>5651905</v>
      </c>
      <c r="O26" s="14">
        <f t="shared" si="2"/>
        <v>4882510</v>
      </c>
      <c r="P26" s="24">
        <f t="shared" si="3"/>
        <v>5810187</v>
      </c>
      <c r="Q26" s="25">
        <f t="shared" si="4"/>
        <v>4836618</v>
      </c>
      <c r="R26" s="26">
        <f t="shared" si="5"/>
        <v>5755575</v>
      </c>
    </row>
    <row r="27" spans="2:18" ht="172.15" customHeight="1">
      <c r="B27" s="7">
        <v>20</v>
      </c>
      <c r="C27" s="8" t="s">
        <v>57</v>
      </c>
      <c r="D27" s="47" t="s">
        <v>58</v>
      </c>
      <c r="E27" s="47"/>
      <c r="F27" s="9" t="s">
        <v>21</v>
      </c>
      <c r="G27" s="10">
        <v>1</v>
      </c>
      <c r="H27" s="12">
        <v>0.19</v>
      </c>
      <c r="I27" s="11">
        <f>+TESERACT!H32</f>
        <v>1661974.8250000002</v>
      </c>
      <c r="J27" s="11">
        <f>I27*(1+H27)</f>
        <v>1977750.0417500001</v>
      </c>
      <c r="K27" s="11">
        <f>+'FUND JUGANDO EN SERIO'!H32</f>
        <v>1190000</v>
      </c>
      <c r="L27" s="11">
        <f t="shared" si="0"/>
        <v>1416100</v>
      </c>
      <c r="M27" s="11">
        <f>+'FUNDA SERVI '!H32</f>
        <v>1368500</v>
      </c>
      <c r="N27" s="11">
        <f t="shared" si="1"/>
        <v>1628515</v>
      </c>
      <c r="O27" s="14">
        <f t="shared" si="2"/>
        <v>1406825</v>
      </c>
      <c r="P27" s="24">
        <f t="shared" si="3"/>
        <v>1674122</v>
      </c>
      <c r="Q27" s="25">
        <f t="shared" si="4"/>
        <v>1393602</v>
      </c>
      <c r="R27" s="26">
        <f t="shared" si="5"/>
        <v>1658386</v>
      </c>
    </row>
    <row r="28" spans="2:18" ht="110.25" customHeight="1">
      <c r="B28" s="7">
        <v>21</v>
      </c>
      <c r="C28" s="8" t="s">
        <v>26</v>
      </c>
      <c r="D28" s="47" t="s">
        <v>59</v>
      </c>
      <c r="E28" s="47"/>
      <c r="F28" s="9" t="s">
        <v>21</v>
      </c>
      <c r="G28" s="10">
        <v>1</v>
      </c>
      <c r="H28" s="12">
        <v>0.19</v>
      </c>
      <c r="I28" s="11">
        <f>+TESERACT!H33</f>
        <v>303065.99749999994</v>
      </c>
      <c r="J28" s="11">
        <f>I28*(1+H28)</f>
        <v>360648.53702499991</v>
      </c>
      <c r="K28" s="11">
        <f>+'FUND JUGANDO EN SERIO'!H33</f>
        <v>217000</v>
      </c>
      <c r="L28" s="11">
        <f t="shared" si="0"/>
        <v>258230</v>
      </c>
      <c r="M28" s="11">
        <f>+'FUNDA SERVI '!H33</f>
        <v>249549.99999999997</v>
      </c>
      <c r="N28" s="11">
        <f t="shared" si="1"/>
        <v>296964.49999999994</v>
      </c>
      <c r="O28" s="14">
        <f t="shared" si="2"/>
        <v>256539</v>
      </c>
      <c r="P28" s="24">
        <f t="shared" si="3"/>
        <v>305281</v>
      </c>
      <c r="Q28" s="25">
        <f t="shared" si="4"/>
        <v>254127</v>
      </c>
      <c r="R28" s="26">
        <f t="shared" si="5"/>
        <v>302411</v>
      </c>
    </row>
    <row r="29" spans="2:18" ht="110.25" customHeight="1">
      <c r="B29" s="7">
        <v>22</v>
      </c>
      <c r="C29" s="8" t="s">
        <v>60</v>
      </c>
      <c r="D29" s="47" t="s">
        <v>61</v>
      </c>
      <c r="E29" s="47"/>
      <c r="F29" s="9" t="s">
        <v>21</v>
      </c>
      <c r="G29" s="10">
        <v>1</v>
      </c>
      <c r="H29" s="12">
        <v>0.19</v>
      </c>
      <c r="I29" s="11">
        <f>+TESERACT!H34</f>
        <v>87009.270250000001</v>
      </c>
      <c r="J29" s="11">
        <f>I29*(1+H29)</f>
        <v>103541.0315975</v>
      </c>
      <c r="K29" s="11">
        <f>+'FUND JUGANDO EN SERIO'!H34</f>
        <v>62300</v>
      </c>
      <c r="L29" s="11">
        <f t="shared" si="0"/>
        <v>74137</v>
      </c>
      <c r="M29" s="11">
        <f>+'FUNDA SERVI '!H34</f>
        <v>71645</v>
      </c>
      <c r="N29" s="11">
        <f t="shared" si="1"/>
        <v>85257.55</v>
      </c>
      <c r="O29" s="14">
        <f t="shared" si="2"/>
        <v>73651</v>
      </c>
      <c r="P29" s="24">
        <f t="shared" si="3"/>
        <v>87645</v>
      </c>
      <c r="Q29" s="25">
        <f t="shared" si="4"/>
        <v>72959</v>
      </c>
      <c r="R29" s="26">
        <f t="shared" si="5"/>
        <v>86821</v>
      </c>
    </row>
    <row r="30" spans="2:18" ht="110.25" customHeight="1">
      <c r="B30" s="7">
        <v>23</v>
      </c>
      <c r="C30" s="8" t="s">
        <v>62</v>
      </c>
      <c r="D30" s="47" t="s">
        <v>63</v>
      </c>
      <c r="E30" s="47"/>
      <c r="F30" s="9" t="s">
        <v>21</v>
      </c>
      <c r="G30" s="10">
        <v>1</v>
      </c>
      <c r="H30" s="12">
        <v>0.19</v>
      </c>
      <c r="I30" s="11">
        <f>+TESERACT!H35</f>
        <v>92875.063750000001</v>
      </c>
      <c r="J30" s="11">
        <f>I30*(1+H30)</f>
        <v>110521.3258625</v>
      </c>
      <c r="K30" s="11">
        <f>+'FUND JUGANDO EN SERIO'!H35</f>
        <v>66500</v>
      </c>
      <c r="L30" s="11">
        <f t="shared" si="0"/>
        <v>79135</v>
      </c>
      <c r="M30" s="11">
        <f>+'FUNDA SERVI '!H35</f>
        <v>76475</v>
      </c>
      <c r="N30" s="11">
        <f t="shared" si="1"/>
        <v>91005.25</v>
      </c>
      <c r="O30" s="14">
        <f t="shared" si="2"/>
        <v>78617</v>
      </c>
      <c r="P30" s="24">
        <f t="shared" si="3"/>
        <v>93554</v>
      </c>
      <c r="Q30" s="25">
        <f t="shared" si="4"/>
        <v>77878</v>
      </c>
      <c r="R30" s="26">
        <f t="shared" si="5"/>
        <v>92675</v>
      </c>
    </row>
    <row r="31" spans="2:18" ht="110.25" customHeight="1">
      <c r="B31" s="7">
        <v>24</v>
      </c>
      <c r="C31" s="8" t="s">
        <v>64</v>
      </c>
      <c r="D31" s="47" t="s">
        <v>65</v>
      </c>
      <c r="E31" s="47"/>
      <c r="F31" s="9" t="s">
        <v>21</v>
      </c>
      <c r="G31" s="10">
        <v>1</v>
      </c>
      <c r="H31" s="12">
        <v>0.19</v>
      </c>
      <c r="I31" s="11">
        <f>+TESERACT!H37</f>
        <v>322618.64250000002</v>
      </c>
      <c r="J31" s="11">
        <f>I31*(1+H31)</f>
        <v>383916.18457500002</v>
      </c>
      <c r="K31" s="11">
        <f>+'FUND JUGANDO EN SERIO'!H37</f>
        <v>231000</v>
      </c>
      <c r="L31" s="11">
        <f t="shared" si="0"/>
        <v>274890</v>
      </c>
      <c r="M31" s="11">
        <f>+'FUNDA SERVI '!H37</f>
        <v>265650</v>
      </c>
      <c r="N31" s="11">
        <f t="shared" si="1"/>
        <v>316123.5</v>
      </c>
      <c r="O31" s="14">
        <f t="shared" si="2"/>
        <v>273090</v>
      </c>
      <c r="P31" s="24">
        <f t="shared" si="3"/>
        <v>324977</v>
      </c>
      <c r="Q31" s="25">
        <f t="shared" si="4"/>
        <v>270523</v>
      </c>
      <c r="R31" s="26">
        <f t="shared" si="5"/>
        <v>321922</v>
      </c>
    </row>
    <row r="32" spans="2:18" ht="110.25" customHeight="1">
      <c r="B32" s="7">
        <v>25</v>
      </c>
      <c r="C32" s="8" t="s">
        <v>66</v>
      </c>
      <c r="D32" s="47" t="s">
        <v>67</v>
      </c>
      <c r="E32" s="47"/>
      <c r="F32" s="9" t="s">
        <v>21</v>
      </c>
      <c r="G32" s="10">
        <v>1</v>
      </c>
      <c r="H32" s="12">
        <v>0.19</v>
      </c>
      <c r="I32" s="11">
        <f>+TESERACT!H38</f>
        <v>4329514.25</v>
      </c>
      <c r="J32" s="11">
        <f>I32*(1+H32)</f>
        <v>5152121.9574999996</v>
      </c>
      <c r="K32" s="11">
        <f>+'FUND JUGANDO EN SERIO'!H38</f>
        <v>3100000</v>
      </c>
      <c r="L32" s="11">
        <f t="shared" si="0"/>
        <v>3689000</v>
      </c>
      <c r="M32" s="11">
        <f>+'FUNDA SERVI '!H38</f>
        <v>3564999.9999999995</v>
      </c>
      <c r="N32" s="11">
        <f t="shared" si="1"/>
        <v>4242349.9999999991</v>
      </c>
      <c r="O32" s="14">
        <f t="shared" si="2"/>
        <v>3664838</v>
      </c>
      <c r="P32" s="24">
        <f t="shared" si="3"/>
        <v>4361157</v>
      </c>
      <c r="Q32" s="25">
        <f t="shared" si="4"/>
        <v>3630392</v>
      </c>
      <c r="R32" s="26">
        <f t="shared" si="5"/>
        <v>4320166</v>
      </c>
    </row>
    <row r="33" spans="2:18" ht="110.25" customHeight="1">
      <c r="B33" s="7">
        <v>26</v>
      </c>
      <c r="C33" s="8" t="s">
        <v>68</v>
      </c>
      <c r="D33" s="47" t="s">
        <v>69</v>
      </c>
      <c r="E33" s="47"/>
      <c r="F33" s="9" t="s">
        <v>21</v>
      </c>
      <c r="G33" s="10">
        <v>1</v>
      </c>
      <c r="H33" s="12">
        <v>0.19</v>
      </c>
      <c r="I33" s="11">
        <f>+TESERACT!H39</f>
        <v>1759738.05</v>
      </c>
      <c r="J33" s="11">
        <f>I33*(1+H33)</f>
        <v>2094088.2794999999</v>
      </c>
      <c r="K33" s="11">
        <f>+'FUND JUGANDO EN SERIO'!H39</f>
        <v>1260000</v>
      </c>
      <c r="L33" s="11">
        <f t="shared" si="0"/>
        <v>1499400</v>
      </c>
      <c r="M33" s="11">
        <f>+'FUNDA SERVI '!H39</f>
        <v>1449000</v>
      </c>
      <c r="N33" s="11">
        <f t="shared" si="1"/>
        <v>1724310</v>
      </c>
      <c r="O33" s="14">
        <f t="shared" si="2"/>
        <v>1489579</v>
      </c>
      <c r="P33" s="24">
        <f t="shared" si="3"/>
        <v>1772599</v>
      </c>
      <c r="Q33" s="25">
        <f t="shared" si="4"/>
        <v>1475578</v>
      </c>
      <c r="R33" s="26">
        <f t="shared" si="5"/>
        <v>1755938</v>
      </c>
    </row>
    <row r="34" spans="2:18" ht="110.25" customHeight="1">
      <c r="B34" s="7">
        <v>27</v>
      </c>
      <c r="C34" s="8" t="s">
        <v>70</v>
      </c>
      <c r="D34" s="47" t="s">
        <v>71</v>
      </c>
      <c r="E34" s="47"/>
      <c r="F34" s="9" t="s">
        <v>21</v>
      </c>
      <c r="G34" s="10">
        <v>1</v>
      </c>
      <c r="H34" s="12">
        <v>0.19</v>
      </c>
      <c r="I34" s="11">
        <f>+TESERACT!H42</f>
        <v>4985924.4749999996</v>
      </c>
      <c r="J34" s="11">
        <f>I34*(1+H34)</f>
        <v>5933250.1252499996</v>
      </c>
      <c r="K34" s="11">
        <f>+'FUND JUGANDO EN SERIO'!H42</f>
        <v>3570000</v>
      </c>
      <c r="L34" s="11">
        <f t="shared" si="0"/>
        <v>4248300</v>
      </c>
      <c r="M34" s="11">
        <f>+'FUNDA SERVI '!H42</f>
        <v>4105499.9999999995</v>
      </c>
      <c r="N34" s="11">
        <f t="shared" si="1"/>
        <v>4885544.9999999991</v>
      </c>
      <c r="O34" s="14">
        <f t="shared" si="2"/>
        <v>4220475</v>
      </c>
      <c r="P34" s="24">
        <f t="shared" si="3"/>
        <v>5022365</v>
      </c>
      <c r="Q34" s="25">
        <f t="shared" si="4"/>
        <v>4180806</v>
      </c>
      <c r="R34" s="26">
        <f t="shared" si="5"/>
        <v>4975159</v>
      </c>
    </row>
    <row r="35" spans="2:18" ht="110.25" customHeight="1">
      <c r="B35" s="7">
        <v>28</v>
      </c>
      <c r="C35" s="8" t="s">
        <v>72</v>
      </c>
      <c r="D35" s="47" t="s">
        <v>73</v>
      </c>
      <c r="E35" s="47"/>
      <c r="F35" s="13" t="s">
        <v>21</v>
      </c>
      <c r="G35" s="10">
        <v>1</v>
      </c>
      <c r="H35" s="12">
        <v>0.19</v>
      </c>
      <c r="I35" s="11">
        <f>+TESERACT!H43</f>
        <v>2688488.6875</v>
      </c>
      <c r="J35" s="11">
        <f>I35*(1+H35)</f>
        <v>3199301.538125</v>
      </c>
      <c r="K35" s="11">
        <f>+'FUND JUGANDO EN SERIO'!H43</f>
        <v>1925000</v>
      </c>
      <c r="L35" s="11">
        <f t="shared" si="0"/>
        <v>2290750</v>
      </c>
      <c r="M35" s="11">
        <f>+'FUNDA SERVI '!H43</f>
        <v>2213750</v>
      </c>
      <c r="N35" s="11">
        <f t="shared" si="1"/>
        <v>2634362.5</v>
      </c>
      <c r="O35" s="14">
        <f t="shared" si="2"/>
        <v>2275746</v>
      </c>
      <c r="P35" s="24">
        <f t="shared" si="3"/>
        <v>2708138</v>
      </c>
      <c r="Q35" s="25">
        <f t="shared" si="4"/>
        <v>2254356</v>
      </c>
      <c r="R35" s="26">
        <f t="shared" si="5"/>
        <v>2682684</v>
      </c>
    </row>
    <row r="36" spans="2:18" ht="110.25" customHeight="1">
      <c r="B36" s="7">
        <v>29</v>
      </c>
      <c r="C36" s="8" t="s">
        <v>74</v>
      </c>
      <c r="D36" s="47" t="s">
        <v>75</v>
      </c>
      <c r="E36" s="47"/>
      <c r="F36" s="9" t="s">
        <v>21</v>
      </c>
      <c r="G36" s="10">
        <v>1</v>
      </c>
      <c r="H36" s="12">
        <v>0.19</v>
      </c>
      <c r="I36" s="11">
        <f>+TESERACT!H44</f>
        <v>439934.51250000001</v>
      </c>
      <c r="J36" s="11">
        <f>I36*(1+H36)</f>
        <v>523522.06987499999</v>
      </c>
      <c r="K36" s="11">
        <f>+'FUND JUGANDO EN SERIO'!H44</f>
        <v>315000</v>
      </c>
      <c r="L36" s="11">
        <f t="shared" si="0"/>
        <v>374850</v>
      </c>
      <c r="M36" s="11">
        <f>+'FUNDA SERVI '!H44</f>
        <v>362250</v>
      </c>
      <c r="N36" s="11">
        <f t="shared" si="1"/>
        <v>431077.5</v>
      </c>
      <c r="O36" s="14">
        <f t="shared" si="2"/>
        <v>372395</v>
      </c>
      <c r="P36" s="24">
        <f t="shared" si="3"/>
        <v>443150</v>
      </c>
      <c r="Q36" s="25">
        <f t="shared" si="4"/>
        <v>368895</v>
      </c>
      <c r="R36" s="26">
        <f t="shared" si="5"/>
        <v>438985</v>
      </c>
    </row>
    <row r="37" spans="2:18" ht="110.25" customHeight="1">
      <c r="B37" s="7">
        <v>30</v>
      </c>
      <c r="C37" s="8" t="s">
        <v>55</v>
      </c>
      <c r="D37" s="47" t="s">
        <v>76</v>
      </c>
      <c r="E37" s="47"/>
      <c r="F37" s="9" t="s">
        <v>21</v>
      </c>
      <c r="G37" s="10">
        <v>1</v>
      </c>
      <c r="H37" s="12">
        <v>0.19</v>
      </c>
      <c r="I37" s="11">
        <f>+TESERACT!H45</f>
        <v>9287506.3749999981</v>
      </c>
      <c r="J37" s="11">
        <f>I37*(1+H37)</f>
        <v>11052132.586249998</v>
      </c>
      <c r="K37" s="11">
        <f>+'FUND JUGANDO EN SERIO'!H45</f>
        <v>6650000</v>
      </c>
      <c r="L37" s="11">
        <f t="shared" si="0"/>
        <v>7913500</v>
      </c>
      <c r="M37" s="11">
        <f>+'FUNDA SERVI '!H45</f>
        <v>7647499.9999999991</v>
      </c>
      <c r="N37" s="11">
        <f t="shared" si="1"/>
        <v>9100524.9999999981</v>
      </c>
      <c r="O37" s="14">
        <f t="shared" si="2"/>
        <v>7861669</v>
      </c>
      <c r="P37" s="24">
        <f t="shared" si="3"/>
        <v>9355386</v>
      </c>
      <c r="Q37" s="25">
        <f t="shared" si="4"/>
        <v>7787775</v>
      </c>
      <c r="R37" s="26">
        <f t="shared" si="5"/>
        <v>9267452</v>
      </c>
    </row>
    <row r="38" spans="2:18" ht="118.15" customHeight="1">
      <c r="B38" s="7">
        <v>31</v>
      </c>
      <c r="C38" s="8" t="s">
        <v>77</v>
      </c>
      <c r="D38" s="47" t="s">
        <v>78</v>
      </c>
      <c r="E38" s="47"/>
      <c r="F38" s="9" t="s">
        <v>21</v>
      </c>
      <c r="G38" s="10">
        <v>1</v>
      </c>
      <c r="H38" s="12">
        <v>0.19</v>
      </c>
      <c r="I38" s="11">
        <f>+TESERACT!H46</f>
        <v>4692634.7999999989</v>
      </c>
      <c r="J38" s="11">
        <f>I38*(1+H38)</f>
        <v>5584235.4119999986</v>
      </c>
      <c r="K38" s="11">
        <f>+'FUND JUGANDO EN SERIO'!H46</f>
        <v>3360000</v>
      </c>
      <c r="L38" s="11">
        <f t="shared" si="0"/>
        <v>3998400</v>
      </c>
      <c r="M38" s="11">
        <f>+'FUNDA SERVI '!H46</f>
        <v>3863999.9999999995</v>
      </c>
      <c r="N38" s="11">
        <f t="shared" si="1"/>
        <v>4598159.9999999991</v>
      </c>
      <c r="O38" s="14">
        <f t="shared" si="2"/>
        <v>3972212</v>
      </c>
      <c r="P38" s="24">
        <f t="shared" si="3"/>
        <v>4726932</v>
      </c>
      <c r="Q38" s="25">
        <f t="shared" si="4"/>
        <v>3934876</v>
      </c>
      <c r="R38" s="26">
        <f t="shared" si="5"/>
        <v>4682502</v>
      </c>
    </row>
    <row r="39" spans="2:18" ht="110.25" customHeight="1">
      <c r="B39" s="7">
        <v>32</v>
      </c>
      <c r="C39" s="8" t="s">
        <v>79</v>
      </c>
      <c r="D39" s="47" t="s">
        <v>80</v>
      </c>
      <c r="E39" s="47"/>
      <c r="F39" s="9" t="s">
        <v>21</v>
      </c>
      <c r="G39" s="10">
        <v>1</v>
      </c>
      <c r="H39" s="12">
        <v>0.19</v>
      </c>
      <c r="I39" s="11">
        <f>+TESERACT!H47</f>
        <v>1661974.8250000002</v>
      </c>
      <c r="J39" s="11">
        <f>I39*(1+H39)</f>
        <v>1977750.0417500001</v>
      </c>
      <c r="K39" s="11">
        <f>+'FUND JUGANDO EN SERIO'!H47</f>
        <v>1190000</v>
      </c>
      <c r="L39" s="11">
        <f t="shared" si="0"/>
        <v>1416100</v>
      </c>
      <c r="M39" s="11">
        <f>+'FUNDA SERVI '!H47</f>
        <v>1368500</v>
      </c>
      <c r="N39" s="11">
        <f t="shared" si="1"/>
        <v>1628515</v>
      </c>
      <c r="O39" s="14">
        <f t="shared" si="2"/>
        <v>1406825</v>
      </c>
      <c r="P39" s="24">
        <f t="shared" si="3"/>
        <v>1674122</v>
      </c>
      <c r="Q39" s="25">
        <f t="shared" si="4"/>
        <v>1393602</v>
      </c>
      <c r="R39" s="26">
        <f t="shared" si="5"/>
        <v>1658386</v>
      </c>
    </row>
    <row r="40" spans="2:18" ht="110.25" customHeight="1">
      <c r="B40" s="7">
        <v>33</v>
      </c>
      <c r="C40" s="8" t="s">
        <v>81</v>
      </c>
      <c r="D40" s="47" t="s">
        <v>82</v>
      </c>
      <c r="E40" s="47"/>
      <c r="F40" s="9" t="s">
        <v>21</v>
      </c>
      <c r="G40" s="10">
        <v>1</v>
      </c>
      <c r="H40" s="12">
        <v>0.19</v>
      </c>
      <c r="I40" s="11">
        <f>+TESERACT!H48</f>
        <v>4399345.125</v>
      </c>
      <c r="J40" s="11">
        <f>I40*(1+H40)</f>
        <v>5235220.6987499995</v>
      </c>
      <c r="K40" s="11">
        <f>+'FUND JUGANDO EN SERIO'!H48</f>
        <v>3150000</v>
      </c>
      <c r="L40" s="11">
        <f t="shared" si="0"/>
        <v>3748500</v>
      </c>
      <c r="M40" s="11">
        <f>+'FUNDA SERVI '!H48</f>
        <v>3622499.9999999995</v>
      </c>
      <c r="N40" s="11">
        <f t="shared" si="1"/>
        <v>4310774.9999999991</v>
      </c>
      <c r="O40" s="14">
        <f t="shared" si="2"/>
        <v>3723948</v>
      </c>
      <c r="P40" s="24">
        <f t="shared" si="3"/>
        <v>4431498</v>
      </c>
      <c r="Q40" s="25">
        <f t="shared" si="4"/>
        <v>3688946</v>
      </c>
      <c r="R40" s="26">
        <f t="shared" si="5"/>
        <v>4389846</v>
      </c>
    </row>
    <row r="41" spans="2:18" ht="110.25" customHeight="1">
      <c r="B41" s="7">
        <v>34</v>
      </c>
      <c r="C41" s="8" t="s">
        <v>83</v>
      </c>
      <c r="D41" s="60" t="s">
        <v>84</v>
      </c>
      <c r="E41" s="60"/>
      <c r="F41" s="9" t="s">
        <v>21</v>
      </c>
      <c r="G41" s="10">
        <v>1</v>
      </c>
      <c r="H41" s="12">
        <v>0.19</v>
      </c>
      <c r="I41" s="11">
        <f>+TESERACT!H49</f>
        <v>215079.095</v>
      </c>
      <c r="J41" s="11">
        <f>I41*(1+H41)</f>
        <v>255944.12304999999</v>
      </c>
      <c r="K41" s="11">
        <f>+'FUND JUGANDO EN SERIO'!H49</f>
        <v>154000</v>
      </c>
      <c r="L41" s="11">
        <f t="shared" si="0"/>
        <v>183260</v>
      </c>
      <c r="M41" s="11">
        <f>+'FUNDA SERVI '!H49</f>
        <v>177100</v>
      </c>
      <c r="N41" s="11">
        <f t="shared" si="1"/>
        <v>210749</v>
      </c>
      <c r="O41" s="14">
        <f t="shared" si="2"/>
        <v>182060</v>
      </c>
      <c r="P41" s="24">
        <f t="shared" si="3"/>
        <v>216651</v>
      </c>
      <c r="Q41" s="25">
        <f t="shared" si="4"/>
        <v>180348</v>
      </c>
      <c r="R41" s="26">
        <f t="shared" si="5"/>
        <v>214614</v>
      </c>
    </row>
    <row r="42" spans="2:18" ht="110.25" customHeight="1">
      <c r="B42" s="7">
        <v>35</v>
      </c>
      <c r="C42" s="8" t="s">
        <v>85</v>
      </c>
      <c r="D42" s="60" t="s">
        <v>86</v>
      </c>
      <c r="E42" s="60"/>
      <c r="F42" s="9" t="s">
        <v>21</v>
      </c>
      <c r="G42" s="10">
        <v>1</v>
      </c>
      <c r="H42" s="12">
        <v>0.19</v>
      </c>
      <c r="I42" s="11">
        <f>+TESERACT!H50</f>
        <v>5307146.5</v>
      </c>
      <c r="J42" s="11">
        <f>I42*(1+H42)</f>
        <v>6315504.335</v>
      </c>
      <c r="K42" s="11">
        <f>+'FUND JUGANDO EN SERIO'!H50</f>
        <v>3800000</v>
      </c>
      <c r="L42" s="11">
        <f t="shared" si="0"/>
        <v>4522000</v>
      </c>
      <c r="M42" s="11">
        <f>+'FUNDA SERVI '!H50</f>
        <v>4370000</v>
      </c>
      <c r="N42" s="11">
        <f t="shared" si="1"/>
        <v>5200300</v>
      </c>
      <c r="O42" s="14">
        <f t="shared" si="2"/>
        <v>4492382</v>
      </c>
      <c r="P42" s="24">
        <f t="shared" si="3"/>
        <v>5345935</v>
      </c>
      <c r="Q42" s="25">
        <f t="shared" si="4"/>
        <v>4450157</v>
      </c>
      <c r="R42" s="26">
        <f t="shared" si="5"/>
        <v>5295687</v>
      </c>
    </row>
    <row r="43" spans="2:18" ht="110.25" customHeight="1">
      <c r="B43" s="7">
        <v>36</v>
      </c>
      <c r="C43" s="8" t="s">
        <v>87</v>
      </c>
      <c r="D43" s="47" t="s">
        <v>88</v>
      </c>
      <c r="E43" s="47"/>
      <c r="F43" s="9" t="s">
        <v>21</v>
      </c>
      <c r="G43" s="10">
        <v>1</v>
      </c>
      <c r="H43" s="12">
        <v>0.19</v>
      </c>
      <c r="I43" s="11">
        <f>+TESERACT!H51</f>
        <v>244408.06249999997</v>
      </c>
      <c r="J43" s="11">
        <f>I43*(1+H43)</f>
        <v>290845.59437499993</v>
      </c>
      <c r="K43" s="11">
        <f>+'FUND JUGANDO EN SERIO'!H51</f>
        <v>175000</v>
      </c>
      <c r="L43" s="11">
        <f t="shared" si="0"/>
        <v>208250</v>
      </c>
      <c r="M43" s="11">
        <f>+'FUNDA SERVI '!H51</f>
        <v>201249.99999999997</v>
      </c>
      <c r="N43" s="11">
        <f t="shared" si="1"/>
        <v>239487.49999999994</v>
      </c>
      <c r="O43" s="14">
        <f t="shared" si="2"/>
        <v>206886</v>
      </c>
      <c r="P43" s="24">
        <f t="shared" si="3"/>
        <v>246194</v>
      </c>
      <c r="Q43" s="25">
        <f t="shared" si="4"/>
        <v>204941</v>
      </c>
      <c r="R43" s="26">
        <f t="shared" si="5"/>
        <v>243880</v>
      </c>
    </row>
    <row r="44" spans="2:18" ht="110.25" customHeight="1">
      <c r="B44" s="7">
        <v>37</v>
      </c>
      <c r="C44" s="8" t="s">
        <v>79</v>
      </c>
      <c r="D44" s="47" t="s">
        <v>89</v>
      </c>
      <c r="E44" s="47"/>
      <c r="F44" s="9" t="s">
        <v>21</v>
      </c>
      <c r="G44" s="10">
        <v>1</v>
      </c>
      <c r="H44" s="12">
        <v>0.19</v>
      </c>
      <c r="I44" s="11">
        <f>+TESERACT!H53</f>
        <v>7625531.5499999998</v>
      </c>
      <c r="J44" s="11">
        <f>I44*(1+H44)</f>
        <v>9074382.5444999989</v>
      </c>
      <c r="K44" s="11">
        <f>+'FUND JUGANDO EN SERIO'!H53</f>
        <v>5460000</v>
      </c>
      <c r="L44" s="11">
        <f t="shared" si="0"/>
        <v>6497400</v>
      </c>
      <c r="M44" s="11">
        <f>+'FUNDA SERVI '!H53</f>
        <v>6278999.9999999991</v>
      </c>
      <c r="N44" s="11">
        <f t="shared" si="1"/>
        <v>7472009.9999999981</v>
      </c>
      <c r="O44" s="14">
        <f t="shared" si="2"/>
        <v>6454844</v>
      </c>
      <c r="P44" s="24">
        <f t="shared" si="3"/>
        <v>7681264</v>
      </c>
      <c r="Q44" s="25">
        <f t="shared" si="4"/>
        <v>6394173</v>
      </c>
      <c r="R44" s="26">
        <f t="shared" si="5"/>
        <v>7609066</v>
      </c>
    </row>
    <row r="45" spans="2:18" ht="110.25" customHeight="1">
      <c r="B45" s="7">
        <v>38</v>
      </c>
      <c r="C45" s="8" t="s">
        <v>26</v>
      </c>
      <c r="D45" s="47" t="s">
        <v>90</v>
      </c>
      <c r="E45" s="47"/>
      <c r="F45" s="9" t="s">
        <v>21</v>
      </c>
      <c r="G45" s="10">
        <v>1</v>
      </c>
      <c r="H45" s="12">
        <v>0.19</v>
      </c>
      <c r="I45" s="11">
        <f>+TESERACT!H54</f>
        <v>205302.77250000002</v>
      </c>
      <c r="J45" s="11">
        <f>I45*(1+H45)</f>
        <v>244310.29927500003</v>
      </c>
      <c r="K45" s="11">
        <f>+'FUND JUGANDO EN SERIO'!H54</f>
        <v>147000</v>
      </c>
      <c r="L45" s="11">
        <f t="shared" si="0"/>
        <v>174930</v>
      </c>
      <c r="M45" s="11">
        <f>+'FUNDA SERVI '!H54</f>
        <v>169050</v>
      </c>
      <c r="N45" s="11">
        <f t="shared" si="1"/>
        <v>201169.5</v>
      </c>
      <c r="O45" s="14">
        <f t="shared" si="2"/>
        <v>173784</v>
      </c>
      <c r="P45" s="24">
        <f t="shared" si="3"/>
        <v>206803</v>
      </c>
      <c r="Q45" s="25">
        <f t="shared" si="4"/>
        <v>172151</v>
      </c>
      <c r="R45" s="26">
        <f t="shared" si="5"/>
        <v>204860</v>
      </c>
    </row>
    <row r="46" spans="2:18" ht="110.25" customHeight="1">
      <c r="B46" s="7">
        <v>39</v>
      </c>
      <c r="C46" s="8" t="s">
        <v>91</v>
      </c>
      <c r="D46" s="47" t="s">
        <v>92</v>
      </c>
      <c r="E46" s="47"/>
      <c r="F46" s="9" t="s">
        <v>21</v>
      </c>
      <c r="G46" s="10">
        <v>1</v>
      </c>
      <c r="H46" s="12">
        <v>0.19</v>
      </c>
      <c r="I46" s="11">
        <f>+TESERACT!H55</f>
        <v>371500.255</v>
      </c>
      <c r="J46" s="11">
        <f>I46*(1+H46)</f>
        <v>442085.30345000001</v>
      </c>
      <c r="K46" s="11">
        <f>+'FUND JUGANDO EN SERIO'!H55</f>
        <v>266000</v>
      </c>
      <c r="L46" s="11">
        <f t="shared" si="0"/>
        <v>316540</v>
      </c>
      <c r="M46" s="11">
        <f>+'FUNDA SERVI '!H55</f>
        <v>305900</v>
      </c>
      <c r="N46" s="11">
        <f t="shared" si="1"/>
        <v>364021</v>
      </c>
      <c r="O46" s="14">
        <f t="shared" si="2"/>
        <v>314467</v>
      </c>
      <c r="P46" s="24">
        <f t="shared" si="3"/>
        <v>374216</v>
      </c>
      <c r="Q46" s="25">
        <f t="shared" si="4"/>
        <v>311511</v>
      </c>
      <c r="R46" s="26">
        <f t="shared" si="5"/>
        <v>370698</v>
      </c>
    </row>
    <row r="47" spans="2:18" ht="110.25" customHeight="1">
      <c r="B47" s="7">
        <v>40</v>
      </c>
      <c r="C47" s="8" t="s">
        <v>93</v>
      </c>
      <c r="D47" s="47" t="s">
        <v>94</v>
      </c>
      <c r="E47" s="47"/>
      <c r="F47" s="9" t="s">
        <v>21</v>
      </c>
      <c r="G47" s="10">
        <v>1</v>
      </c>
      <c r="H47" s="12">
        <v>0.19</v>
      </c>
      <c r="I47" s="11">
        <f>+TESERACT!H57</f>
        <v>2737370.3000000003</v>
      </c>
      <c r="J47" s="11">
        <f>I47*(1+H47)</f>
        <v>3257470.6570000001</v>
      </c>
      <c r="K47" s="11">
        <f>+'FUND JUGANDO EN SERIO'!H57</f>
        <v>1960000</v>
      </c>
      <c r="L47" s="11">
        <f t="shared" si="0"/>
        <v>2332400</v>
      </c>
      <c r="M47" s="11">
        <f>+'FUNDA SERVI '!H57</f>
        <v>2254000</v>
      </c>
      <c r="N47" s="11">
        <f t="shared" si="1"/>
        <v>2682260</v>
      </c>
      <c r="O47" s="14">
        <f t="shared" si="2"/>
        <v>2317123</v>
      </c>
      <c r="P47" s="24">
        <f t="shared" si="3"/>
        <v>2757376</v>
      </c>
      <c r="Q47" s="25">
        <f t="shared" si="4"/>
        <v>2295344</v>
      </c>
      <c r="R47" s="26">
        <f t="shared" si="5"/>
        <v>2731459</v>
      </c>
    </row>
    <row r="48" spans="2:18" ht="110.25" customHeight="1">
      <c r="B48" s="7">
        <v>41</v>
      </c>
      <c r="C48" s="8" t="s">
        <v>95</v>
      </c>
      <c r="D48" s="47" t="s">
        <v>96</v>
      </c>
      <c r="E48" s="47"/>
      <c r="F48" s="9" t="s">
        <v>21</v>
      </c>
      <c r="G48" s="10">
        <v>1</v>
      </c>
      <c r="H48" s="12">
        <v>0.19</v>
      </c>
      <c r="I48" s="11">
        <f>+TESERACT!H59</f>
        <v>2737370.3000000003</v>
      </c>
      <c r="J48" s="11">
        <f>I48*(1+H48)</f>
        <v>3257470.6570000001</v>
      </c>
      <c r="K48" s="11">
        <f>+'FUND JUGANDO EN SERIO'!H59</f>
        <v>1960000</v>
      </c>
      <c r="L48" s="11">
        <f t="shared" si="0"/>
        <v>2332400</v>
      </c>
      <c r="M48" s="11">
        <f>+'FUNDA SERVI '!H59</f>
        <v>2254000</v>
      </c>
      <c r="N48" s="11">
        <f t="shared" si="1"/>
        <v>2682260</v>
      </c>
      <c r="O48" s="14">
        <f t="shared" si="2"/>
        <v>2317123</v>
      </c>
      <c r="P48" s="24">
        <f t="shared" si="3"/>
        <v>2757376</v>
      </c>
      <c r="Q48" s="25">
        <f t="shared" si="4"/>
        <v>2295344</v>
      </c>
      <c r="R48" s="26">
        <f t="shared" si="5"/>
        <v>2731459</v>
      </c>
    </row>
    <row r="49" spans="2:18" ht="110.25" customHeight="1">
      <c r="B49" s="7">
        <v>42</v>
      </c>
      <c r="C49" s="8" t="s">
        <v>97</v>
      </c>
      <c r="D49" s="47" t="s">
        <v>98</v>
      </c>
      <c r="E49" s="47"/>
      <c r="F49" s="9" t="s">
        <v>21</v>
      </c>
      <c r="G49" s="10">
        <v>1</v>
      </c>
      <c r="H49" s="12">
        <v>0.19</v>
      </c>
      <c r="I49" s="11">
        <f>+TESERACT!H60</f>
        <v>1564211.6</v>
      </c>
      <c r="J49" s="11">
        <f>I49*(1+H49)</f>
        <v>1861411.804</v>
      </c>
      <c r="K49" s="11">
        <f>+'FUND JUGANDO EN SERIO'!H60</f>
        <v>1120000</v>
      </c>
      <c r="L49" s="11">
        <f t="shared" si="0"/>
        <v>1332800</v>
      </c>
      <c r="M49" s="11">
        <f>+'FUNDA SERVI '!H60</f>
        <v>1288000</v>
      </c>
      <c r="N49" s="11">
        <f t="shared" si="1"/>
        <v>1532720</v>
      </c>
      <c r="O49" s="14">
        <f t="shared" si="2"/>
        <v>1324071</v>
      </c>
      <c r="P49" s="24">
        <f t="shared" si="3"/>
        <v>1575644</v>
      </c>
      <c r="Q49" s="25">
        <f t="shared" si="4"/>
        <v>1311625</v>
      </c>
      <c r="R49" s="26">
        <f t="shared" si="5"/>
        <v>1560834</v>
      </c>
    </row>
    <row r="50" spans="2:18" ht="110.25" customHeight="1">
      <c r="B50" s="7">
        <v>43</v>
      </c>
      <c r="C50" s="8" t="s">
        <v>51</v>
      </c>
      <c r="D50" s="47" t="s">
        <v>99</v>
      </c>
      <c r="E50" s="47"/>
      <c r="F50" s="9" t="s">
        <v>21</v>
      </c>
      <c r="G50" s="10">
        <v>1</v>
      </c>
      <c r="H50" s="12">
        <v>0.19</v>
      </c>
      <c r="I50" s="11">
        <f>+TESERACT!H61</f>
        <v>293289.67499999993</v>
      </c>
      <c r="J50" s="11">
        <f>I50*(1+H50)</f>
        <v>349014.71324999991</v>
      </c>
      <c r="K50" s="11">
        <f>+'FUND JUGANDO EN SERIO'!H61</f>
        <v>210000</v>
      </c>
      <c r="L50" s="11">
        <f t="shared" si="0"/>
        <v>249900</v>
      </c>
      <c r="M50" s="11">
        <f>+'FUNDA SERVI '!H61</f>
        <v>241499.99999999997</v>
      </c>
      <c r="N50" s="11">
        <f t="shared" si="1"/>
        <v>287384.99999999994</v>
      </c>
      <c r="O50" s="14">
        <f t="shared" si="2"/>
        <v>248263</v>
      </c>
      <c r="P50" s="24">
        <f t="shared" si="3"/>
        <v>295433</v>
      </c>
      <c r="Q50" s="25">
        <f t="shared" si="4"/>
        <v>245930</v>
      </c>
      <c r="R50" s="26">
        <f t="shared" si="5"/>
        <v>292657</v>
      </c>
    </row>
    <row r="51" spans="2:18" ht="110.25" customHeight="1">
      <c r="B51" s="7">
        <v>44</v>
      </c>
      <c r="C51" s="8" t="s">
        <v>100</v>
      </c>
      <c r="D51" s="47" t="s">
        <v>101</v>
      </c>
      <c r="E51" s="47"/>
      <c r="F51" s="9" t="s">
        <v>21</v>
      </c>
      <c r="G51" s="10">
        <v>1</v>
      </c>
      <c r="H51" s="12">
        <v>0.19</v>
      </c>
      <c r="I51" s="11">
        <f>+TESERACT!H62</f>
        <v>244408.06249999997</v>
      </c>
      <c r="J51" s="11">
        <f>I51*(1+H51)</f>
        <v>290845.59437499993</v>
      </c>
      <c r="K51" s="11">
        <f>+'FUND JUGANDO EN SERIO'!H62</f>
        <v>175000</v>
      </c>
      <c r="L51" s="11">
        <f t="shared" si="0"/>
        <v>208250</v>
      </c>
      <c r="M51" s="11">
        <f>+'FUNDA SERVI '!H62</f>
        <v>201249.99999999997</v>
      </c>
      <c r="N51" s="11">
        <f t="shared" si="1"/>
        <v>239487.49999999994</v>
      </c>
      <c r="O51" s="14">
        <f t="shared" si="2"/>
        <v>206886</v>
      </c>
      <c r="P51" s="24">
        <f t="shared" si="3"/>
        <v>246194</v>
      </c>
      <c r="Q51" s="25">
        <f t="shared" si="4"/>
        <v>204941</v>
      </c>
      <c r="R51" s="26">
        <f t="shared" si="5"/>
        <v>243880</v>
      </c>
    </row>
    <row r="52" spans="2:18" ht="110.25" customHeight="1">
      <c r="B52" s="7">
        <v>45</v>
      </c>
      <c r="C52" s="8" t="s">
        <v>102</v>
      </c>
      <c r="D52" s="47" t="s">
        <v>103</v>
      </c>
      <c r="E52" s="47"/>
      <c r="F52" s="9" t="s">
        <v>21</v>
      </c>
      <c r="G52" s="10">
        <v>1</v>
      </c>
      <c r="H52" s="12">
        <v>0.19</v>
      </c>
      <c r="I52" s="11">
        <f>+TESERACT!H64</f>
        <v>215079.095</v>
      </c>
      <c r="J52" s="11">
        <f>I52*(1+H52)</f>
        <v>255944.12304999999</v>
      </c>
      <c r="K52" s="11">
        <f>+'FUND JUGANDO EN SERIO'!H64</f>
        <v>154000</v>
      </c>
      <c r="L52" s="11">
        <f t="shared" si="0"/>
        <v>183260</v>
      </c>
      <c r="M52" s="11">
        <f>+'FUNDA SERVI '!H64</f>
        <v>177100</v>
      </c>
      <c r="N52" s="11">
        <f t="shared" si="1"/>
        <v>210749</v>
      </c>
      <c r="O52" s="14">
        <f t="shared" si="2"/>
        <v>182060</v>
      </c>
      <c r="P52" s="24">
        <f t="shared" si="3"/>
        <v>216651</v>
      </c>
      <c r="Q52" s="25">
        <f t="shared" si="4"/>
        <v>180348</v>
      </c>
      <c r="R52" s="26">
        <f t="shared" si="5"/>
        <v>214614</v>
      </c>
    </row>
    <row r="53" spans="2:18" ht="110.25" customHeight="1">
      <c r="B53" s="7">
        <v>46</v>
      </c>
      <c r="C53" s="8" t="s">
        <v>104</v>
      </c>
      <c r="D53" s="47" t="s">
        <v>105</v>
      </c>
      <c r="E53" s="47"/>
      <c r="F53" s="9" t="s">
        <v>21</v>
      </c>
      <c r="G53" s="10">
        <v>1</v>
      </c>
      <c r="H53" s="12">
        <v>0.19</v>
      </c>
      <c r="I53" s="11">
        <f>+TESERACT!H65</f>
        <v>312842.31999999995</v>
      </c>
      <c r="J53" s="11">
        <f>I53*(1+H53)</f>
        <v>372282.36079999991</v>
      </c>
      <c r="K53" s="11">
        <f>+'FUND JUGANDO EN SERIO'!H65</f>
        <v>224000</v>
      </c>
      <c r="L53" s="11">
        <f t="shared" si="0"/>
        <v>266560</v>
      </c>
      <c r="M53" s="11">
        <f>+'FUNDA SERVI '!H65</f>
        <v>257599.99999999997</v>
      </c>
      <c r="N53" s="11">
        <f t="shared" si="1"/>
        <v>306543.99999999994</v>
      </c>
      <c r="O53" s="14">
        <f t="shared" si="2"/>
        <v>264814</v>
      </c>
      <c r="P53" s="24">
        <f t="shared" si="3"/>
        <v>315129</v>
      </c>
      <c r="Q53" s="25">
        <f t="shared" si="4"/>
        <v>262325</v>
      </c>
      <c r="R53" s="26">
        <f t="shared" si="5"/>
        <v>312167</v>
      </c>
    </row>
    <row r="54" spans="2:18" ht="110.25" customHeight="1">
      <c r="B54" s="7">
        <v>47</v>
      </c>
      <c r="C54" s="8" t="s">
        <v>106</v>
      </c>
      <c r="D54" s="47" t="s">
        <v>107</v>
      </c>
      <c r="E54" s="47"/>
      <c r="F54" s="9" t="s">
        <v>21</v>
      </c>
      <c r="G54" s="10">
        <v>1</v>
      </c>
      <c r="H54" s="12">
        <v>0.19</v>
      </c>
      <c r="I54" s="11">
        <f>+TESERACT!H66</f>
        <v>117315.87</v>
      </c>
      <c r="J54" s="11">
        <f>I54*(1+H54)</f>
        <v>139605.88529999999</v>
      </c>
      <c r="K54" s="11">
        <f>+'FUND JUGANDO EN SERIO'!H66</f>
        <v>84000</v>
      </c>
      <c r="L54" s="11">
        <f t="shared" si="0"/>
        <v>99960</v>
      </c>
      <c r="M54" s="11">
        <f>+'FUNDA SERVI '!H66</f>
        <v>96599.999999999985</v>
      </c>
      <c r="N54" s="11">
        <f t="shared" si="1"/>
        <v>114953.99999999997</v>
      </c>
      <c r="O54" s="14">
        <f t="shared" si="2"/>
        <v>99305</v>
      </c>
      <c r="P54" s="24">
        <f t="shared" si="3"/>
        <v>118173</v>
      </c>
      <c r="Q54" s="25">
        <f t="shared" si="4"/>
        <v>98372</v>
      </c>
      <c r="R54" s="26">
        <f t="shared" si="5"/>
        <v>117063</v>
      </c>
    </row>
    <row r="55" spans="2:18" ht="110.25" customHeight="1">
      <c r="B55" s="7">
        <v>48</v>
      </c>
      <c r="C55" s="8" t="s">
        <v>108</v>
      </c>
      <c r="D55" s="47" t="s">
        <v>109</v>
      </c>
      <c r="E55" s="47"/>
      <c r="F55" s="9" t="s">
        <v>21</v>
      </c>
      <c r="G55" s="10">
        <v>1</v>
      </c>
      <c r="H55" s="12">
        <v>0.19</v>
      </c>
      <c r="I55" s="11">
        <f>+TESERACT!H67</f>
        <v>224855.41750000001</v>
      </c>
      <c r="J55" s="11">
        <f>I55*(1+H55)</f>
        <v>267577.94682499999</v>
      </c>
      <c r="K55" s="11">
        <f>+'FUND JUGANDO EN SERIO'!H67</f>
        <v>161000</v>
      </c>
      <c r="L55" s="11">
        <f t="shared" si="0"/>
        <v>191590</v>
      </c>
      <c r="M55" s="11">
        <f>+'FUNDA SERVI '!H67</f>
        <v>185150</v>
      </c>
      <c r="N55" s="11">
        <f t="shared" si="1"/>
        <v>220328.5</v>
      </c>
      <c r="O55" s="14">
        <f t="shared" si="2"/>
        <v>190335</v>
      </c>
      <c r="P55" s="24">
        <f t="shared" si="3"/>
        <v>226499</v>
      </c>
      <c r="Q55" s="25">
        <f t="shared" si="4"/>
        <v>188546</v>
      </c>
      <c r="R55" s="26">
        <f t="shared" si="5"/>
        <v>224370</v>
      </c>
    </row>
    <row r="56" spans="2:18" ht="110.25" customHeight="1">
      <c r="B56" s="7">
        <v>49</v>
      </c>
      <c r="C56" s="8" t="s">
        <v>110</v>
      </c>
      <c r="D56" s="47" t="s">
        <v>111</v>
      </c>
      <c r="E56" s="47"/>
      <c r="F56" s="9" t="s">
        <v>21</v>
      </c>
      <c r="G56" s="10">
        <v>1</v>
      </c>
      <c r="H56" s="12">
        <v>0.19</v>
      </c>
      <c r="I56" s="11">
        <f>+TESERACT!H68</f>
        <v>410605.54500000004</v>
      </c>
      <c r="J56" s="11">
        <f>I56*(1+H56)</f>
        <v>488620.59855000005</v>
      </c>
      <c r="K56" s="11">
        <f>+'FUND JUGANDO EN SERIO'!H68</f>
        <v>294000</v>
      </c>
      <c r="L56" s="11">
        <f t="shared" si="0"/>
        <v>349860</v>
      </c>
      <c r="M56" s="11">
        <f>+'FUNDA SERVI '!H68</f>
        <v>338100</v>
      </c>
      <c r="N56" s="11">
        <f t="shared" si="1"/>
        <v>402339</v>
      </c>
      <c r="O56" s="14">
        <f t="shared" si="2"/>
        <v>347569</v>
      </c>
      <c r="P56" s="24">
        <f t="shared" si="3"/>
        <v>413607</v>
      </c>
      <c r="Q56" s="25">
        <f t="shared" si="4"/>
        <v>344302</v>
      </c>
      <c r="R56" s="26">
        <f t="shared" si="5"/>
        <v>409719</v>
      </c>
    </row>
    <row r="57" spans="2:18" ht="110.25" customHeight="1">
      <c r="B57" s="7">
        <v>50</v>
      </c>
      <c r="C57" s="8" t="s">
        <v>112</v>
      </c>
      <c r="D57" s="47" t="s">
        <v>113</v>
      </c>
      <c r="E57" s="47"/>
      <c r="F57" s="9" t="s">
        <v>21</v>
      </c>
      <c r="G57" s="10">
        <v>1</v>
      </c>
      <c r="H57" s="12">
        <v>0.19</v>
      </c>
      <c r="I57" s="11">
        <f>+TESERACT!H69</f>
        <v>3030659.9750000001</v>
      </c>
      <c r="J57" s="11">
        <f>I57*(1+H57)</f>
        <v>3606485.3702500002</v>
      </c>
      <c r="K57" s="11">
        <f>+'FUND JUGANDO EN SERIO'!H69</f>
        <v>2170000</v>
      </c>
      <c r="L57" s="11">
        <f t="shared" si="0"/>
        <v>2582300</v>
      </c>
      <c r="M57" s="11">
        <f>+'FUNDA SERVI '!H69</f>
        <v>2495500</v>
      </c>
      <c r="N57" s="11">
        <f t="shared" si="1"/>
        <v>2969645</v>
      </c>
      <c r="O57" s="14">
        <f t="shared" si="2"/>
        <v>2565387</v>
      </c>
      <c r="P57" s="24">
        <f t="shared" si="3"/>
        <v>3052811</v>
      </c>
      <c r="Q57" s="25">
        <f t="shared" si="4"/>
        <v>2541274</v>
      </c>
      <c r="R57" s="26">
        <f t="shared" si="5"/>
        <v>3024116</v>
      </c>
    </row>
    <row r="58" spans="2:18" ht="110.25" customHeight="1">
      <c r="B58" s="7">
        <v>51</v>
      </c>
      <c r="C58" s="8" t="s">
        <v>114</v>
      </c>
      <c r="D58" s="61" t="s">
        <v>115</v>
      </c>
      <c r="E58" s="62"/>
      <c r="F58" s="9" t="s">
        <v>21</v>
      </c>
      <c r="G58" s="10">
        <v>1</v>
      </c>
      <c r="H58" s="12">
        <v>0.19</v>
      </c>
      <c r="I58" s="11">
        <f>+TESERACT!H70</f>
        <v>7332241.8749999991</v>
      </c>
      <c r="J58" s="11">
        <f>I58*(1+H58)</f>
        <v>8725367.8312499989</v>
      </c>
      <c r="K58" s="11">
        <f>+'FUND JUGANDO EN SERIO'!H70</f>
        <v>5250000</v>
      </c>
      <c r="L58" s="11">
        <f t="shared" si="0"/>
        <v>6247500</v>
      </c>
      <c r="M58" s="11">
        <f>+'FUNDA SERVI '!H70</f>
        <v>6037499.9999999991</v>
      </c>
      <c r="N58" s="11">
        <f t="shared" si="1"/>
        <v>7184624.9999999981</v>
      </c>
      <c r="O58" s="14">
        <f t="shared" si="2"/>
        <v>6206581</v>
      </c>
      <c r="P58" s="24">
        <f t="shared" si="3"/>
        <v>7385831</v>
      </c>
      <c r="Q58" s="25">
        <f t="shared" si="4"/>
        <v>6148244</v>
      </c>
      <c r="R58" s="26">
        <f t="shared" si="5"/>
        <v>7316410</v>
      </c>
    </row>
    <row r="59" spans="2:18" ht="110.25" customHeight="1">
      <c r="B59" s="7">
        <v>52</v>
      </c>
      <c r="C59" s="8" t="s">
        <v>116</v>
      </c>
      <c r="D59" s="47" t="s">
        <v>117</v>
      </c>
      <c r="E59" s="47"/>
      <c r="F59" s="9" t="s">
        <v>21</v>
      </c>
      <c r="G59" s="10">
        <v>1</v>
      </c>
      <c r="H59" s="12">
        <v>0.19</v>
      </c>
      <c r="I59" s="11">
        <f>+TESERACT!H71</f>
        <v>283513.35249999998</v>
      </c>
      <c r="J59" s="11">
        <f>I59*(1+H59)</f>
        <v>337380.88947499997</v>
      </c>
      <c r="K59" s="11">
        <f>+'FUND JUGANDO EN SERIO'!H71</f>
        <v>203000</v>
      </c>
      <c r="L59" s="11">
        <f t="shared" si="0"/>
        <v>241570</v>
      </c>
      <c r="M59" s="11">
        <f>+'FUNDA SERVI '!H71</f>
        <v>233449.99999999997</v>
      </c>
      <c r="N59" s="11">
        <f t="shared" si="1"/>
        <v>277805.49999999994</v>
      </c>
      <c r="O59" s="14">
        <f t="shared" si="2"/>
        <v>239988</v>
      </c>
      <c r="P59" s="24">
        <f t="shared" si="3"/>
        <v>285586</v>
      </c>
      <c r="Q59" s="25">
        <f t="shared" si="4"/>
        <v>237732</v>
      </c>
      <c r="R59" s="26">
        <f t="shared" si="5"/>
        <v>282901</v>
      </c>
    </row>
    <row r="60" spans="2:18" ht="110.25" customHeight="1">
      <c r="B60" s="7">
        <v>53</v>
      </c>
      <c r="C60" s="8" t="s">
        <v>118</v>
      </c>
      <c r="D60" s="47" t="s">
        <v>119</v>
      </c>
      <c r="E60" s="47"/>
      <c r="F60" s="9" t="s">
        <v>21</v>
      </c>
      <c r="G60" s="10">
        <v>1</v>
      </c>
      <c r="H60" s="12">
        <v>0.19</v>
      </c>
      <c r="I60" s="11">
        <f>+TESERACT!H72</f>
        <v>5307146.5</v>
      </c>
      <c r="J60" s="11">
        <f>I60*(1+H60)</f>
        <v>6315504.335</v>
      </c>
      <c r="K60" s="11">
        <f>+'FUND JUGANDO EN SERIO'!H72</f>
        <v>3800000</v>
      </c>
      <c r="L60" s="11">
        <f t="shared" si="0"/>
        <v>4522000</v>
      </c>
      <c r="M60" s="11">
        <f>+'FUNDA SERVI '!H72</f>
        <v>4370000</v>
      </c>
      <c r="N60" s="11">
        <f t="shared" si="1"/>
        <v>5200300</v>
      </c>
      <c r="O60" s="14">
        <f t="shared" si="2"/>
        <v>4492382</v>
      </c>
      <c r="P60" s="24">
        <f t="shared" si="3"/>
        <v>5345935</v>
      </c>
      <c r="Q60" s="25">
        <f t="shared" si="4"/>
        <v>4450157</v>
      </c>
      <c r="R60" s="26">
        <f t="shared" si="5"/>
        <v>5295687</v>
      </c>
    </row>
    <row r="61" spans="2:18" ht="110.25" customHeight="1">
      <c r="B61" s="7">
        <v>54</v>
      </c>
      <c r="C61" s="8" t="s">
        <v>120</v>
      </c>
      <c r="D61" s="47" t="s">
        <v>121</v>
      </c>
      <c r="E61" s="47"/>
      <c r="F61" s="9" t="s">
        <v>21</v>
      </c>
      <c r="G61" s="10">
        <v>1</v>
      </c>
      <c r="H61" s="12">
        <v>0.19</v>
      </c>
      <c r="I61" s="11">
        <f>+TESERACT!H73</f>
        <v>2346317.3999999994</v>
      </c>
      <c r="J61" s="11">
        <f>I61*(1+H61)</f>
        <v>2792117.7059999993</v>
      </c>
      <c r="K61" s="11">
        <f>+'FUND JUGANDO EN SERIO'!H73</f>
        <v>1680000</v>
      </c>
      <c r="L61" s="11">
        <f t="shared" si="0"/>
        <v>1999200</v>
      </c>
      <c r="M61" s="11">
        <f>+'FUNDA SERVI '!H73</f>
        <v>1931999.9999999998</v>
      </c>
      <c r="N61" s="11">
        <f t="shared" si="1"/>
        <v>2299079.9999999995</v>
      </c>
      <c r="O61" s="14">
        <f t="shared" si="2"/>
        <v>1986106</v>
      </c>
      <c r="P61" s="24">
        <f t="shared" si="3"/>
        <v>2363466</v>
      </c>
      <c r="Q61" s="25">
        <f t="shared" si="4"/>
        <v>1967438</v>
      </c>
      <c r="R61" s="26">
        <f t="shared" si="5"/>
        <v>2341251</v>
      </c>
    </row>
    <row r="62" spans="2:18" ht="110.25" customHeight="1">
      <c r="B62" s="7">
        <v>55</v>
      </c>
      <c r="C62" s="8" t="s">
        <v>122</v>
      </c>
      <c r="D62" s="47" t="s">
        <v>123</v>
      </c>
      <c r="E62" s="47"/>
      <c r="F62" s="9" t="s">
        <v>21</v>
      </c>
      <c r="G62" s="10">
        <v>1</v>
      </c>
      <c r="H62" s="12">
        <v>0.19</v>
      </c>
      <c r="I62" s="11">
        <f>+TESERACT!H74</f>
        <v>684342.57500000007</v>
      </c>
      <c r="J62" s="11">
        <f>I62*(1+H62)</f>
        <v>814367.66425000003</v>
      </c>
      <c r="K62" s="11">
        <f>+'FUND JUGANDO EN SERIO'!H74</f>
        <v>490000</v>
      </c>
      <c r="L62" s="11">
        <f t="shared" si="0"/>
        <v>583100</v>
      </c>
      <c r="M62" s="11">
        <f>+'FUNDA SERVI '!H74</f>
        <v>563500</v>
      </c>
      <c r="N62" s="11">
        <f t="shared" si="1"/>
        <v>670565</v>
      </c>
      <c r="O62" s="14">
        <f t="shared" si="2"/>
        <v>579281</v>
      </c>
      <c r="P62" s="24">
        <f t="shared" si="3"/>
        <v>689344</v>
      </c>
      <c r="Q62" s="25">
        <f t="shared" si="4"/>
        <v>573836</v>
      </c>
      <c r="R62" s="26">
        <f t="shared" si="5"/>
        <v>682865</v>
      </c>
    </row>
    <row r="63" spans="2:18" ht="75" customHeight="1">
      <c r="B63" s="7">
        <v>56</v>
      </c>
      <c r="C63" s="8" t="s">
        <v>124</v>
      </c>
      <c r="D63" s="47" t="s">
        <v>125</v>
      </c>
      <c r="E63" s="47"/>
      <c r="F63" s="9" t="s">
        <v>21</v>
      </c>
      <c r="G63" s="10">
        <v>1</v>
      </c>
      <c r="H63" s="12">
        <v>0.19</v>
      </c>
      <c r="I63" s="11">
        <f>+TESERACT!H75</f>
        <v>7332241.8749999991</v>
      </c>
      <c r="J63" s="11">
        <f>I63*(1+H63)</f>
        <v>8725367.8312499989</v>
      </c>
      <c r="K63" s="11">
        <f>+'FUND JUGANDO EN SERIO'!H75</f>
        <v>5250000</v>
      </c>
      <c r="L63" s="11">
        <f t="shared" si="0"/>
        <v>6247500</v>
      </c>
      <c r="M63" s="11">
        <f>+'FUNDA SERVI '!H75</f>
        <v>6037499.9999999991</v>
      </c>
      <c r="N63" s="11">
        <f t="shared" si="1"/>
        <v>7184624.9999999981</v>
      </c>
      <c r="O63" s="14">
        <f t="shared" si="2"/>
        <v>6206581</v>
      </c>
      <c r="P63" s="24">
        <f t="shared" si="3"/>
        <v>7385831</v>
      </c>
      <c r="Q63" s="25">
        <f t="shared" si="4"/>
        <v>6148244</v>
      </c>
      <c r="R63" s="26">
        <f t="shared" si="5"/>
        <v>7316410</v>
      </c>
    </row>
    <row r="64" spans="2:18" ht="62.25" customHeight="1">
      <c r="B64" s="7">
        <v>57</v>
      </c>
      <c r="C64" s="8" t="s">
        <v>126</v>
      </c>
      <c r="D64" s="47" t="s">
        <v>127</v>
      </c>
      <c r="E64" s="47"/>
      <c r="F64" s="9" t="s">
        <v>21</v>
      </c>
      <c r="G64" s="10">
        <v>1</v>
      </c>
      <c r="H64" s="12">
        <v>0.19</v>
      </c>
      <c r="I64" s="11">
        <f>+TESERACT!H76</f>
        <v>2248554.1749999998</v>
      </c>
      <c r="J64" s="11">
        <f>I64*(1+H64)</f>
        <v>2675779.4682499995</v>
      </c>
      <c r="K64" s="11">
        <f>+'FUND JUGANDO EN SERIO'!H76</f>
        <v>1610000</v>
      </c>
      <c r="L64" s="11">
        <f t="shared" si="0"/>
        <v>1915900</v>
      </c>
      <c r="M64" s="11">
        <f>+'FUNDA SERVI '!H76</f>
        <v>1851499.9999999998</v>
      </c>
      <c r="N64" s="11">
        <f t="shared" si="1"/>
        <v>2203284.9999999995</v>
      </c>
      <c r="O64" s="14">
        <f t="shared" si="2"/>
        <v>1903351</v>
      </c>
      <c r="P64" s="24">
        <f t="shared" si="3"/>
        <v>2264988</v>
      </c>
      <c r="Q64" s="25">
        <f t="shared" si="4"/>
        <v>1885461</v>
      </c>
      <c r="R64" s="26">
        <f t="shared" si="5"/>
        <v>2243699</v>
      </c>
    </row>
    <row r="65" spans="2:18" ht="48" customHeight="1">
      <c r="B65" s="7">
        <v>58</v>
      </c>
      <c r="C65" s="8" t="s">
        <v>128</v>
      </c>
      <c r="D65" s="47" t="s">
        <v>129</v>
      </c>
      <c r="E65" s="47"/>
      <c r="F65" s="9" t="s">
        <v>21</v>
      </c>
      <c r="G65" s="10">
        <v>1</v>
      </c>
      <c r="H65" s="12">
        <v>0.19</v>
      </c>
      <c r="I65" s="11">
        <f>+TESERACT!H77</f>
        <v>83098.741250000006</v>
      </c>
      <c r="J65" s="11">
        <f>I65*(1+H65)</f>
        <v>98887.502087500005</v>
      </c>
      <c r="K65" s="11">
        <f>+'FUND JUGANDO EN SERIO'!H77</f>
        <v>59500</v>
      </c>
      <c r="L65" s="11">
        <f t="shared" si="0"/>
        <v>70805</v>
      </c>
      <c r="M65" s="11">
        <f>+'FUNDA SERVI '!H77</f>
        <v>68425</v>
      </c>
      <c r="N65" s="11">
        <f t="shared" si="1"/>
        <v>81425.75</v>
      </c>
      <c r="O65" s="14">
        <f t="shared" si="2"/>
        <v>70341</v>
      </c>
      <c r="P65" s="24">
        <f t="shared" si="3"/>
        <v>83706</v>
      </c>
      <c r="Q65" s="25">
        <f t="shared" si="4"/>
        <v>69680</v>
      </c>
      <c r="R65" s="26">
        <f t="shared" si="5"/>
        <v>82919</v>
      </c>
    </row>
    <row r="66" spans="2:18" ht="54" customHeight="1">
      <c r="B66" s="7">
        <v>59</v>
      </c>
      <c r="C66" s="8" t="s">
        <v>130</v>
      </c>
      <c r="D66" s="47" t="s">
        <v>131</v>
      </c>
      <c r="E66" s="47"/>
      <c r="F66" s="9" t="s">
        <v>21</v>
      </c>
      <c r="G66" s="10">
        <v>1</v>
      </c>
      <c r="H66" s="12">
        <v>0.19</v>
      </c>
      <c r="I66" s="11">
        <f>+TESERACT!H78</f>
        <v>224855.41750000001</v>
      </c>
      <c r="J66" s="11">
        <f>I66*(1+H66)</f>
        <v>267577.94682499999</v>
      </c>
      <c r="K66" s="11">
        <f>+'FUND JUGANDO EN SERIO'!H78</f>
        <v>161000</v>
      </c>
      <c r="L66" s="11">
        <f t="shared" si="0"/>
        <v>191590</v>
      </c>
      <c r="M66" s="11">
        <f>+'FUNDA SERVI '!H78</f>
        <v>185150</v>
      </c>
      <c r="N66" s="11">
        <f t="shared" si="1"/>
        <v>220328.5</v>
      </c>
      <c r="O66" s="14">
        <f t="shared" si="2"/>
        <v>190335</v>
      </c>
      <c r="P66" s="24">
        <f t="shared" si="3"/>
        <v>226499</v>
      </c>
      <c r="Q66" s="25">
        <f t="shared" si="4"/>
        <v>188546</v>
      </c>
      <c r="R66" s="26">
        <f t="shared" si="5"/>
        <v>224370</v>
      </c>
    </row>
    <row r="67" spans="2:18" ht="43.5" customHeight="1">
      <c r="B67" s="7">
        <v>60</v>
      </c>
      <c r="C67" s="8" t="s">
        <v>132</v>
      </c>
      <c r="D67" s="47" t="s">
        <v>133</v>
      </c>
      <c r="E67" s="47"/>
      <c r="F67" s="9" t="s">
        <v>21</v>
      </c>
      <c r="G67" s="10">
        <v>1</v>
      </c>
      <c r="H67" s="12">
        <v>0.19</v>
      </c>
      <c r="I67" s="11">
        <f>+TESERACT!H79</f>
        <v>1759738.05</v>
      </c>
      <c r="J67" s="11">
        <f>I67*(1+H67)</f>
        <v>2094088.2794999999</v>
      </c>
      <c r="K67" s="11">
        <f>+'FUND JUGANDO EN SERIO'!H79</f>
        <v>1260000</v>
      </c>
      <c r="L67" s="11">
        <f t="shared" si="0"/>
        <v>1499400</v>
      </c>
      <c r="M67" s="11">
        <f>+'FUNDA SERVI '!H79</f>
        <v>1449000</v>
      </c>
      <c r="N67" s="11">
        <f t="shared" si="1"/>
        <v>1724310</v>
      </c>
      <c r="O67" s="14">
        <f t="shared" si="2"/>
        <v>1489579</v>
      </c>
      <c r="P67" s="24">
        <f t="shared" si="3"/>
        <v>1772599</v>
      </c>
      <c r="Q67" s="25">
        <f t="shared" si="4"/>
        <v>1475578</v>
      </c>
      <c r="R67" s="26">
        <f t="shared" si="5"/>
        <v>1755938</v>
      </c>
    </row>
    <row r="68" spans="2:18" ht="110.25" customHeight="1">
      <c r="B68" s="7">
        <v>61</v>
      </c>
      <c r="C68" s="8" t="s">
        <v>134</v>
      </c>
      <c r="D68" s="47" t="s">
        <v>135</v>
      </c>
      <c r="E68" s="47"/>
      <c r="F68" s="9" t="s">
        <v>21</v>
      </c>
      <c r="G68" s="10">
        <v>1</v>
      </c>
      <c r="H68" s="12">
        <v>0.19</v>
      </c>
      <c r="I68" s="11">
        <f>+TESERACT!H80</f>
        <v>7332241.8749999991</v>
      </c>
      <c r="J68" s="11">
        <f>I68*(1+H68)</f>
        <v>8725367.8312499989</v>
      </c>
      <c r="K68" s="11">
        <f>+'FUND JUGANDO EN SERIO'!H80</f>
        <v>5250000</v>
      </c>
      <c r="L68" s="11">
        <f t="shared" si="0"/>
        <v>6247500</v>
      </c>
      <c r="M68" s="11">
        <f>+'FUNDA SERVI '!H80</f>
        <v>6037499.9999999991</v>
      </c>
      <c r="N68" s="11">
        <f t="shared" si="1"/>
        <v>7184624.9999999981</v>
      </c>
      <c r="O68" s="14">
        <f t="shared" si="2"/>
        <v>6206581</v>
      </c>
      <c r="P68" s="24">
        <f t="shared" si="3"/>
        <v>7385831</v>
      </c>
      <c r="Q68" s="25">
        <f t="shared" si="4"/>
        <v>6148244</v>
      </c>
      <c r="R68" s="26">
        <f t="shared" si="5"/>
        <v>7316410</v>
      </c>
    </row>
    <row r="69" spans="2:18" ht="121.9" customHeight="1">
      <c r="B69" s="7">
        <v>62</v>
      </c>
      <c r="C69" s="8" t="s">
        <v>136</v>
      </c>
      <c r="D69" s="47" t="s">
        <v>137</v>
      </c>
      <c r="E69" s="47"/>
      <c r="F69" s="9" t="s">
        <v>21</v>
      </c>
      <c r="G69" s="10">
        <v>1</v>
      </c>
      <c r="H69" s="12">
        <v>0.19</v>
      </c>
      <c r="I69" s="11">
        <f>+TESERACT!H83</f>
        <v>4399345.125</v>
      </c>
      <c r="J69" s="11">
        <f>I69*(1+H69)</f>
        <v>5235220.6987499995</v>
      </c>
      <c r="K69" s="11">
        <f>+'FUND JUGANDO EN SERIO'!H83</f>
        <v>3150000</v>
      </c>
      <c r="L69" s="11">
        <f t="shared" si="0"/>
        <v>3748500</v>
      </c>
      <c r="M69" s="11">
        <f>+'FUNDA SERVI '!H83</f>
        <v>3622499.9999999995</v>
      </c>
      <c r="N69" s="11">
        <f t="shared" si="1"/>
        <v>4310774.9999999991</v>
      </c>
      <c r="O69" s="14">
        <f t="shared" si="2"/>
        <v>3723948</v>
      </c>
      <c r="P69" s="24">
        <f t="shared" si="3"/>
        <v>4431498</v>
      </c>
      <c r="Q69" s="25">
        <f t="shared" si="4"/>
        <v>3688946</v>
      </c>
      <c r="R69" s="26">
        <f t="shared" si="5"/>
        <v>4389846</v>
      </c>
    </row>
    <row r="70" spans="2:18" ht="70.5" customHeight="1">
      <c r="B70" s="7">
        <v>63</v>
      </c>
      <c r="C70" s="8" t="s">
        <v>138</v>
      </c>
      <c r="D70" s="47" t="s">
        <v>139</v>
      </c>
      <c r="E70" s="47"/>
      <c r="F70" s="9" t="s">
        <v>21</v>
      </c>
      <c r="G70" s="10">
        <v>1</v>
      </c>
      <c r="H70" s="12">
        <v>0.19</v>
      </c>
      <c r="I70" s="11">
        <f>+TESERACT!H84</f>
        <v>1319803.5375000001</v>
      </c>
      <c r="J70" s="11">
        <f>I70*(1+H70)</f>
        <v>1570566.2096250001</v>
      </c>
      <c r="K70" s="11">
        <f>+'FUND JUGANDO EN SERIO'!H84</f>
        <v>945000</v>
      </c>
      <c r="L70" s="11">
        <f t="shared" si="0"/>
        <v>1124550</v>
      </c>
      <c r="M70" s="11">
        <f>+'FUNDA SERVI '!H84</f>
        <v>1086750</v>
      </c>
      <c r="N70" s="11">
        <f t="shared" si="1"/>
        <v>1293232.5</v>
      </c>
      <c r="O70" s="14">
        <f t="shared" si="2"/>
        <v>1117185</v>
      </c>
      <c r="P70" s="24">
        <f t="shared" si="3"/>
        <v>1329450</v>
      </c>
      <c r="Q70" s="25">
        <f t="shared" si="4"/>
        <v>1106684</v>
      </c>
      <c r="R70" s="26">
        <f t="shared" si="5"/>
        <v>1316954</v>
      </c>
    </row>
    <row r="71" spans="2:18" ht="110.25" customHeight="1">
      <c r="B71" s="7">
        <v>64</v>
      </c>
      <c r="C71" s="8" t="s">
        <v>140</v>
      </c>
      <c r="D71" s="47" t="s">
        <v>141</v>
      </c>
      <c r="E71" s="47"/>
      <c r="F71" s="9" t="s">
        <v>21</v>
      </c>
      <c r="G71" s="10">
        <v>1</v>
      </c>
      <c r="H71" s="12">
        <v>0.19</v>
      </c>
      <c r="I71" s="11">
        <f>+TESERACT!H85</f>
        <v>224855.41750000001</v>
      </c>
      <c r="J71" s="11">
        <f>I71*(1+H71)</f>
        <v>267577.94682499999</v>
      </c>
      <c r="K71" s="11">
        <f>+'FUND JUGANDO EN SERIO'!H85</f>
        <v>161000</v>
      </c>
      <c r="L71" s="11">
        <f t="shared" si="0"/>
        <v>191590</v>
      </c>
      <c r="M71" s="11">
        <f>+'FUNDA SERVI '!H85</f>
        <v>185150</v>
      </c>
      <c r="N71" s="11">
        <f t="shared" si="1"/>
        <v>220328.5</v>
      </c>
      <c r="O71" s="14">
        <f t="shared" si="2"/>
        <v>190335</v>
      </c>
      <c r="P71" s="24">
        <f t="shared" si="3"/>
        <v>226499</v>
      </c>
      <c r="Q71" s="25">
        <f t="shared" si="4"/>
        <v>188546</v>
      </c>
      <c r="R71" s="26">
        <f t="shared" si="5"/>
        <v>224370</v>
      </c>
    </row>
    <row r="72" spans="2:18" ht="110.25" customHeight="1">
      <c r="B72" s="7">
        <v>65</v>
      </c>
      <c r="C72" s="8" t="s">
        <v>142</v>
      </c>
      <c r="D72" s="47" t="s">
        <v>143</v>
      </c>
      <c r="E72" s="47"/>
      <c r="F72" s="9" t="s">
        <v>21</v>
      </c>
      <c r="G72" s="10">
        <v>1</v>
      </c>
      <c r="H72" s="12">
        <v>0.19</v>
      </c>
      <c r="I72" s="11">
        <f>+TESERACT!H86</f>
        <v>4888161.2499999991</v>
      </c>
      <c r="J72" s="11">
        <f>I72*(1+H72)</f>
        <v>5816911.8874999983</v>
      </c>
      <c r="K72" s="11">
        <f>+'FUND JUGANDO EN SERIO'!H86</f>
        <v>3500000</v>
      </c>
      <c r="L72" s="11">
        <f t="shared" si="0"/>
        <v>4165000</v>
      </c>
      <c r="M72" s="11">
        <f>+'FUNDA SERVI '!H86</f>
        <v>4024999.9999999995</v>
      </c>
      <c r="N72" s="11">
        <f t="shared" si="1"/>
        <v>4789749.9999999991</v>
      </c>
      <c r="O72" s="14">
        <f t="shared" si="2"/>
        <v>4137720</v>
      </c>
      <c r="P72" s="24">
        <f t="shared" si="3"/>
        <v>4923887</v>
      </c>
      <c r="Q72" s="25">
        <f t="shared" si="4"/>
        <v>4098829</v>
      </c>
      <c r="R72" s="26">
        <f t="shared" si="5"/>
        <v>4877607</v>
      </c>
    </row>
    <row r="73" spans="2:18" ht="43.5" customHeight="1">
      <c r="B73" s="7">
        <v>66</v>
      </c>
      <c r="C73" s="8" t="s">
        <v>144</v>
      </c>
      <c r="D73" s="47" t="s">
        <v>145</v>
      </c>
      <c r="E73" s="47"/>
      <c r="F73" s="9" t="s">
        <v>21</v>
      </c>
      <c r="G73" s="10">
        <v>1</v>
      </c>
      <c r="H73" s="12">
        <v>0.19</v>
      </c>
      <c r="I73" s="11">
        <f>+TESERACT!H87</f>
        <v>7038952.2000000002</v>
      </c>
      <c r="J73" s="11">
        <f>I73*(1+H73)</f>
        <v>8376353.1179999998</v>
      </c>
      <c r="K73" s="11">
        <f>+'FUND JUGANDO EN SERIO'!H87</f>
        <v>5040000</v>
      </c>
      <c r="L73" s="11">
        <f t="shared" ref="L73:L85" si="6">K73*(1+H73)</f>
        <v>5997600</v>
      </c>
      <c r="M73" s="11">
        <f>+'FUNDA SERVI '!H87</f>
        <v>5796000</v>
      </c>
      <c r="N73" s="11">
        <f t="shared" ref="N73:N85" si="7">M73*(1+H73)</f>
        <v>6897240</v>
      </c>
      <c r="O73" s="14">
        <f t="shared" ref="O73:O85" si="8">ROUND(AVERAGE(I73,K73,M73),0)</f>
        <v>5958317</v>
      </c>
      <c r="P73" s="24">
        <f t="shared" ref="P73:P85" si="9">ROUND(O73*(1+H73),0)</f>
        <v>7090397</v>
      </c>
      <c r="Q73" s="25">
        <f t="shared" ref="Q73:Q85" si="10">ROUND(GEOMEAN(I73,K73,M73),0)</f>
        <v>5902314</v>
      </c>
      <c r="R73" s="26">
        <f t="shared" ref="R73:R85" si="11">ROUND(Q73*(1+H73),0)</f>
        <v>7023754</v>
      </c>
    </row>
    <row r="74" spans="2:18" ht="55.5" customHeight="1">
      <c r="B74" s="7">
        <v>67</v>
      </c>
      <c r="C74" s="8" t="s">
        <v>146</v>
      </c>
      <c r="D74" s="47" t="s">
        <v>147</v>
      </c>
      <c r="E74" s="47"/>
      <c r="F74" s="9" t="s">
        <v>21</v>
      </c>
      <c r="G74" s="10">
        <v>1</v>
      </c>
      <c r="H74" s="12">
        <v>0.19</v>
      </c>
      <c r="I74" s="11">
        <f>+TESERACT!H91</f>
        <v>117315.87</v>
      </c>
      <c r="J74" s="11">
        <f>I74*(1+H74)</f>
        <v>139605.88529999999</v>
      </c>
      <c r="K74" s="11">
        <f>+'FUND JUGANDO EN SERIO'!H91</f>
        <v>84000</v>
      </c>
      <c r="L74" s="11">
        <f t="shared" si="6"/>
        <v>99960</v>
      </c>
      <c r="M74" s="11">
        <f>+'FUNDA SERVI '!H91</f>
        <v>96599.999999999985</v>
      </c>
      <c r="N74" s="11">
        <f t="shared" si="7"/>
        <v>114953.99999999997</v>
      </c>
      <c r="O74" s="14">
        <f t="shared" si="8"/>
        <v>99305</v>
      </c>
      <c r="P74" s="24">
        <f t="shared" si="9"/>
        <v>118173</v>
      </c>
      <c r="Q74" s="25">
        <f t="shared" si="10"/>
        <v>98372</v>
      </c>
      <c r="R74" s="26">
        <f t="shared" si="11"/>
        <v>117063</v>
      </c>
    </row>
    <row r="75" spans="2:18" ht="110.25" customHeight="1">
      <c r="B75" s="7">
        <v>68</v>
      </c>
      <c r="C75" s="8" t="s">
        <v>148</v>
      </c>
      <c r="D75" s="47" t="s">
        <v>149</v>
      </c>
      <c r="E75" s="47"/>
      <c r="F75" s="9" t="s">
        <v>21</v>
      </c>
      <c r="G75" s="10">
        <v>1</v>
      </c>
      <c r="H75" s="12">
        <v>0.19</v>
      </c>
      <c r="I75" s="11">
        <f>+TESERACT!H92</f>
        <v>2541843.8499999996</v>
      </c>
      <c r="J75" s="11">
        <f>I75*(1+H75)</f>
        <v>3024794.1814999995</v>
      </c>
      <c r="K75" s="11">
        <f>+'FUND JUGANDO EN SERIO'!H92</f>
        <v>1820000</v>
      </c>
      <c r="L75" s="11">
        <f t="shared" si="6"/>
        <v>2165800</v>
      </c>
      <c r="M75" s="11">
        <f>+'FUNDA SERVI '!H92</f>
        <v>2092999.9999999998</v>
      </c>
      <c r="N75" s="11">
        <f t="shared" si="7"/>
        <v>2490669.9999999995</v>
      </c>
      <c r="O75" s="14">
        <f t="shared" si="8"/>
        <v>2151615</v>
      </c>
      <c r="P75" s="24">
        <f t="shared" si="9"/>
        <v>2560422</v>
      </c>
      <c r="Q75" s="25">
        <f t="shared" si="10"/>
        <v>2131391</v>
      </c>
      <c r="R75" s="26">
        <f t="shared" si="11"/>
        <v>2536355</v>
      </c>
    </row>
    <row r="76" spans="2:18" ht="110.25" customHeight="1">
      <c r="B76" s="7">
        <v>69</v>
      </c>
      <c r="C76" s="8" t="s">
        <v>150</v>
      </c>
      <c r="D76" s="47" t="s">
        <v>151</v>
      </c>
      <c r="E76" s="47"/>
      <c r="F76" s="9" t="s">
        <v>21</v>
      </c>
      <c r="G76" s="10">
        <v>1</v>
      </c>
      <c r="H76" s="12">
        <v>0.19</v>
      </c>
      <c r="I76" s="11">
        <f>+TESERACT!H93</f>
        <v>2444080.6249999995</v>
      </c>
      <c r="J76" s="11">
        <f>I76*(1+H76)</f>
        <v>2908455.9437499992</v>
      </c>
      <c r="K76" s="11">
        <f>+'FUND JUGANDO EN SERIO'!H93</f>
        <v>1750000</v>
      </c>
      <c r="L76" s="11">
        <f t="shared" si="6"/>
        <v>2082500</v>
      </c>
      <c r="M76" s="11">
        <f>+'FUNDA SERVI '!H93</f>
        <v>2012499.9999999998</v>
      </c>
      <c r="N76" s="11">
        <f t="shared" si="7"/>
        <v>2394874.9999999995</v>
      </c>
      <c r="O76" s="14">
        <f t="shared" si="8"/>
        <v>2068860</v>
      </c>
      <c r="P76" s="24">
        <f t="shared" si="9"/>
        <v>2461943</v>
      </c>
      <c r="Q76" s="25">
        <f t="shared" si="10"/>
        <v>2049415</v>
      </c>
      <c r="R76" s="26">
        <f t="shared" si="11"/>
        <v>2438804</v>
      </c>
    </row>
    <row r="77" spans="2:18" ht="62.25" customHeight="1">
      <c r="B77" s="7">
        <v>70</v>
      </c>
      <c r="C77" s="8" t="s">
        <v>152</v>
      </c>
      <c r="D77" s="47" t="s">
        <v>153</v>
      </c>
      <c r="E77" s="47"/>
      <c r="F77" s="9" t="s">
        <v>21</v>
      </c>
      <c r="G77" s="10">
        <v>1</v>
      </c>
      <c r="H77" s="12">
        <v>0.19</v>
      </c>
      <c r="I77" s="11">
        <f>+TESERACT!H96</f>
        <v>371500.255</v>
      </c>
      <c r="J77" s="11">
        <f>I77*(1+H77)</f>
        <v>442085.30345000001</v>
      </c>
      <c r="K77" s="11">
        <f>+'FUND JUGANDO EN SERIO'!H96</f>
        <v>266000</v>
      </c>
      <c r="L77" s="11">
        <f t="shared" si="6"/>
        <v>316540</v>
      </c>
      <c r="M77" s="11">
        <f>+'FUNDA SERVI '!H96</f>
        <v>305900</v>
      </c>
      <c r="N77" s="11">
        <f t="shared" si="7"/>
        <v>364021</v>
      </c>
      <c r="O77" s="14">
        <f t="shared" si="8"/>
        <v>314467</v>
      </c>
      <c r="P77" s="24">
        <f t="shared" si="9"/>
        <v>374216</v>
      </c>
      <c r="Q77" s="25">
        <f t="shared" si="10"/>
        <v>311511</v>
      </c>
      <c r="R77" s="26">
        <f t="shared" si="11"/>
        <v>370698</v>
      </c>
    </row>
    <row r="78" spans="2:18" ht="61.5" customHeight="1">
      <c r="B78" s="7">
        <v>71</v>
      </c>
      <c r="C78" s="8" t="s">
        <v>154</v>
      </c>
      <c r="D78" s="47" t="s">
        <v>155</v>
      </c>
      <c r="E78" s="47"/>
      <c r="F78" s="9" t="s">
        <v>21</v>
      </c>
      <c r="G78" s="10">
        <v>1</v>
      </c>
      <c r="H78" s="12">
        <v>0.19</v>
      </c>
      <c r="I78" s="11">
        <f>+TESERACT!H97</f>
        <v>73322.418749999983</v>
      </c>
      <c r="J78" s="11">
        <f>I78*(1+H78)</f>
        <v>87253.678312499978</v>
      </c>
      <c r="K78" s="11">
        <f>+'FUND JUGANDO EN SERIO'!H97</f>
        <v>52500</v>
      </c>
      <c r="L78" s="11">
        <f t="shared" si="6"/>
        <v>62475</v>
      </c>
      <c r="M78" s="11">
        <f>+'FUNDA SERVI '!H97</f>
        <v>60374.999999999993</v>
      </c>
      <c r="N78" s="11">
        <f t="shared" si="7"/>
        <v>71846.249999999985</v>
      </c>
      <c r="O78" s="14">
        <f t="shared" si="8"/>
        <v>62066</v>
      </c>
      <c r="P78" s="24">
        <f t="shared" si="9"/>
        <v>73859</v>
      </c>
      <c r="Q78" s="25">
        <f t="shared" si="10"/>
        <v>61482</v>
      </c>
      <c r="R78" s="26">
        <f t="shared" si="11"/>
        <v>73164</v>
      </c>
    </row>
    <row r="79" spans="2:18" ht="60" customHeight="1">
      <c r="B79" s="7">
        <v>72</v>
      </c>
      <c r="C79" s="8" t="s">
        <v>156</v>
      </c>
      <c r="D79" s="47" t="s">
        <v>157</v>
      </c>
      <c r="E79" s="47"/>
      <c r="F79" s="9" t="s">
        <v>21</v>
      </c>
      <c r="G79" s="10">
        <v>1</v>
      </c>
      <c r="H79" s="12">
        <v>0.19</v>
      </c>
      <c r="I79" s="11">
        <f>+TESERACT!H98</f>
        <v>83098.741250000006</v>
      </c>
      <c r="J79" s="11">
        <f>I79*(1+H79)</f>
        <v>98887.502087500005</v>
      </c>
      <c r="K79" s="11">
        <f>+'FUND JUGANDO EN SERIO'!H98</f>
        <v>59500</v>
      </c>
      <c r="L79" s="11">
        <f t="shared" si="6"/>
        <v>70805</v>
      </c>
      <c r="M79" s="11">
        <f>+'FUNDA SERVI '!H98</f>
        <v>68425</v>
      </c>
      <c r="N79" s="11">
        <f t="shared" si="7"/>
        <v>81425.75</v>
      </c>
      <c r="O79" s="14">
        <f t="shared" si="8"/>
        <v>70341</v>
      </c>
      <c r="P79" s="24">
        <f t="shared" si="9"/>
        <v>83706</v>
      </c>
      <c r="Q79" s="25">
        <f t="shared" si="10"/>
        <v>69680</v>
      </c>
      <c r="R79" s="26">
        <f t="shared" si="11"/>
        <v>82919</v>
      </c>
    </row>
    <row r="80" spans="2:18" ht="110.25" customHeight="1">
      <c r="B80" s="7">
        <v>73</v>
      </c>
      <c r="C80" s="8" t="s">
        <v>158</v>
      </c>
      <c r="D80" s="47" t="s">
        <v>159</v>
      </c>
      <c r="E80" s="47"/>
      <c r="F80" s="9" t="s">
        <v>21</v>
      </c>
      <c r="G80" s="10">
        <v>1</v>
      </c>
      <c r="H80" s="12">
        <v>0.19</v>
      </c>
      <c r="I80" s="11">
        <f>+TESERACT!H101</f>
        <v>7681396.2499999991</v>
      </c>
      <c r="J80" s="11">
        <f>I80*(1+H80)</f>
        <v>9140861.5374999978</v>
      </c>
      <c r="K80" s="11">
        <f>+'FUND JUGANDO EN SERIO'!H101</f>
        <v>5500000</v>
      </c>
      <c r="L80" s="11">
        <f t="shared" si="6"/>
        <v>6545000</v>
      </c>
      <c r="M80" s="11">
        <f>+'FUNDA SERVI '!H101</f>
        <v>6324999.9999999991</v>
      </c>
      <c r="N80" s="11">
        <f t="shared" si="7"/>
        <v>7526749.9999999981</v>
      </c>
      <c r="O80" s="14">
        <f t="shared" si="8"/>
        <v>6502132</v>
      </c>
      <c r="P80" s="24">
        <f t="shared" si="9"/>
        <v>7737537</v>
      </c>
      <c r="Q80" s="25">
        <f t="shared" si="10"/>
        <v>6441017</v>
      </c>
      <c r="R80" s="26">
        <f t="shared" si="11"/>
        <v>7664810</v>
      </c>
    </row>
    <row r="81" spans="2:18" ht="48.75" customHeight="1">
      <c r="B81" s="7">
        <v>74</v>
      </c>
      <c r="C81" s="8" t="s">
        <v>160</v>
      </c>
      <c r="D81" s="47" t="s">
        <v>161</v>
      </c>
      <c r="E81" s="47"/>
      <c r="F81" s="9" t="s">
        <v>21</v>
      </c>
      <c r="G81" s="10">
        <v>1</v>
      </c>
      <c r="H81" s="12">
        <v>0.19</v>
      </c>
      <c r="I81" s="11">
        <f>+TESERACT!H102</f>
        <v>185750.1275</v>
      </c>
      <c r="J81" s="11">
        <f>I81*(1+H81)</f>
        <v>221042.651725</v>
      </c>
      <c r="K81" s="11">
        <f>+'FUND JUGANDO EN SERIO'!H102</f>
        <v>133000</v>
      </c>
      <c r="L81" s="11">
        <f t="shared" si="6"/>
        <v>158270</v>
      </c>
      <c r="M81" s="11">
        <f>+'FUNDA SERVI '!H102</f>
        <v>152950</v>
      </c>
      <c r="N81" s="11">
        <f t="shared" si="7"/>
        <v>182010.5</v>
      </c>
      <c r="O81" s="14">
        <f t="shared" si="8"/>
        <v>157233</v>
      </c>
      <c r="P81" s="24">
        <f t="shared" si="9"/>
        <v>187107</v>
      </c>
      <c r="Q81" s="25">
        <f t="shared" si="10"/>
        <v>155756</v>
      </c>
      <c r="R81" s="26">
        <f t="shared" si="11"/>
        <v>185350</v>
      </c>
    </row>
    <row r="82" spans="2:18" ht="110.25" customHeight="1">
      <c r="B82" s="7">
        <v>75</v>
      </c>
      <c r="C82" s="8" t="s">
        <v>162</v>
      </c>
      <c r="D82" s="47" t="s">
        <v>163</v>
      </c>
      <c r="E82" s="47"/>
      <c r="F82" s="9" t="s">
        <v>21</v>
      </c>
      <c r="G82" s="10">
        <v>1</v>
      </c>
      <c r="H82" s="12">
        <v>0.19</v>
      </c>
      <c r="I82" s="11">
        <f>+TESERACT!H103</f>
        <v>312842.31999999995</v>
      </c>
      <c r="J82" s="11">
        <f>I82*(1+H82)</f>
        <v>372282.36079999991</v>
      </c>
      <c r="K82" s="11">
        <f>+'FUND JUGANDO EN SERIO'!H103</f>
        <v>224000</v>
      </c>
      <c r="L82" s="11">
        <f t="shared" si="6"/>
        <v>266560</v>
      </c>
      <c r="M82" s="11">
        <f>+'FUNDA SERVI '!H103</f>
        <v>257599.99999999997</v>
      </c>
      <c r="N82" s="11">
        <f t="shared" si="7"/>
        <v>306543.99999999994</v>
      </c>
      <c r="O82" s="14">
        <f t="shared" si="8"/>
        <v>264814</v>
      </c>
      <c r="P82" s="24">
        <f t="shared" si="9"/>
        <v>315129</v>
      </c>
      <c r="Q82" s="25">
        <f t="shared" si="10"/>
        <v>262325</v>
      </c>
      <c r="R82" s="26">
        <f t="shared" si="11"/>
        <v>312167</v>
      </c>
    </row>
    <row r="83" spans="2:18" ht="110.25" customHeight="1">
      <c r="B83" s="7">
        <v>76</v>
      </c>
      <c r="C83" s="8" t="s">
        <v>164</v>
      </c>
      <c r="D83" s="60" t="s">
        <v>165</v>
      </c>
      <c r="E83" s="60"/>
      <c r="F83" s="9" t="s">
        <v>21</v>
      </c>
      <c r="G83" s="10">
        <v>1</v>
      </c>
      <c r="H83" s="12">
        <v>0.19</v>
      </c>
      <c r="I83" s="11">
        <f>+TESERACT!H104</f>
        <v>4106055.4499999997</v>
      </c>
      <c r="J83" s="11">
        <f>I83*(1+H83)</f>
        <v>4886205.9854999995</v>
      </c>
      <c r="K83" s="11">
        <f>+'FUND JUGANDO EN SERIO'!H104</f>
        <v>2940000</v>
      </c>
      <c r="L83" s="11">
        <f t="shared" si="6"/>
        <v>3498600</v>
      </c>
      <c r="M83" s="11">
        <f>+'FUNDA SERVI '!H104</f>
        <v>3380999.9999999995</v>
      </c>
      <c r="N83" s="11">
        <f t="shared" si="7"/>
        <v>4023389.9999999991</v>
      </c>
      <c r="O83" s="14">
        <f t="shared" si="8"/>
        <v>3475685</v>
      </c>
      <c r="P83" s="24">
        <f t="shared" si="9"/>
        <v>4136065</v>
      </c>
      <c r="Q83" s="25">
        <f t="shared" si="10"/>
        <v>3443016</v>
      </c>
      <c r="R83" s="26">
        <f t="shared" si="11"/>
        <v>4097189</v>
      </c>
    </row>
    <row r="84" spans="2:18" ht="54.75" customHeight="1">
      <c r="B84" s="7">
        <v>77</v>
      </c>
      <c r="C84" s="8" t="s">
        <v>166</v>
      </c>
      <c r="D84" s="47" t="s">
        <v>167</v>
      </c>
      <c r="E84" s="47"/>
      <c r="F84" s="9" t="s">
        <v>21</v>
      </c>
      <c r="G84" s="10">
        <v>1</v>
      </c>
      <c r="H84" s="12">
        <v>0.19</v>
      </c>
      <c r="I84" s="11">
        <f>+TESERACT!H105</f>
        <v>606131.99499999988</v>
      </c>
      <c r="J84" s="11">
        <f>I84*(1+H84)</f>
        <v>721297.07404999982</v>
      </c>
      <c r="K84" s="11">
        <f>+'FUND JUGANDO EN SERIO'!H105</f>
        <v>434000</v>
      </c>
      <c r="L84" s="11">
        <f t="shared" si="6"/>
        <v>516460</v>
      </c>
      <c r="M84" s="11">
        <f>+'FUNDA SERVI '!H105</f>
        <v>499099.99999999994</v>
      </c>
      <c r="N84" s="11">
        <f t="shared" si="7"/>
        <v>593928.99999999988</v>
      </c>
      <c r="O84" s="14">
        <f t="shared" si="8"/>
        <v>513077</v>
      </c>
      <c r="P84" s="24">
        <f t="shared" si="9"/>
        <v>610562</v>
      </c>
      <c r="Q84" s="25">
        <f t="shared" si="10"/>
        <v>508255</v>
      </c>
      <c r="R84" s="26">
        <f t="shared" si="11"/>
        <v>604823</v>
      </c>
    </row>
    <row r="85" spans="2:18" ht="228" customHeight="1">
      <c r="B85" s="17">
        <v>78</v>
      </c>
      <c r="C85" s="18" t="s">
        <v>168</v>
      </c>
      <c r="D85" s="63" t="s">
        <v>169</v>
      </c>
      <c r="E85" s="63"/>
      <c r="F85" s="19" t="s">
        <v>21</v>
      </c>
      <c r="G85" s="20">
        <v>1</v>
      </c>
      <c r="H85" s="22">
        <v>0.19</v>
      </c>
      <c r="I85" s="21">
        <f>+TESERACT!H108</f>
        <v>117315.87</v>
      </c>
      <c r="J85" s="21">
        <f>I85*(1+H85)</f>
        <v>139605.88529999999</v>
      </c>
      <c r="K85" s="21">
        <f>+'FUND JUGANDO EN SERIO'!H108</f>
        <v>84000</v>
      </c>
      <c r="L85" s="21">
        <f t="shared" si="6"/>
        <v>99960</v>
      </c>
      <c r="M85" s="21">
        <f>+'FUNDA SERVI '!H108</f>
        <v>96599.999999999985</v>
      </c>
      <c r="N85" s="21">
        <f t="shared" si="7"/>
        <v>114953.99999999997</v>
      </c>
      <c r="O85" s="23">
        <f t="shared" si="8"/>
        <v>99305</v>
      </c>
      <c r="P85" s="27">
        <f t="shared" si="9"/>
        <v>118173</v>
      </c>
      <c r="Q85" s="28">
        <f t="shared" si="10"/>
        <v>98372</v>
      </c>
      <c r="R85" s="29">
        <f t="shared" si="11"/>
        <v>117063</v>
      </c>
    </row>
    <row r="86" spans="2:18" ht="26.45" customHeight="1">
      <c r="B86" s="37" t="s">
        <v>170</v>
      </c>
      <c r="C86" s="30"/>
      <c r="D86" s="30"/>
      <c r="E86" s="30"/>
      <c r="F86" s="31"/>
      <c r="G86" s="32"/>
      <c r="H86" s="33"/>
      <c r="I86" s="34"/>
      <c r="J86" s="34"/>
      <c r="K86" s="34"/>
      <c r="L86" s="34"/>
      <c r="M86" s="34"/>
      <c r="N86" s="34"/>
      <c r="O86" s="35"/>
      <c r="P86" s="36"/>
      <c r="Q86" s="36"/>
      <c r="R86" s="38">
        <f>SUM(R8:R85)</f>
        <v>170342464</v>
      </c>
    </row>
    <row r="87" spans="2:18" ht="127.15" customHeight="1">
      <c r="B87" s="41" t="s">
        <v>171</v>
      </c>
      <c r="C87" s="42"/>
      <c r="D87" s="42"/>
      <c r="E87" s="42"/>
      <c r="F87" s="42"/>
      <c r="G87" s="42"/>
      <c r="H87" s="42"/>
      <c r="I87" s="42"/>
      <c r="J87" s="42"/>
      <c r="K87" s="42"/>
      <c r="L87" s="42"/>
      <c r="M87" s="42"/>
      <c r="N87" s="42"/>
      <c r="O87" s="42"/>
      <c r="P87" s="42"/>
      <c r="Q87" s="42"/>
      <c r="R87" s="42"/>
    </row>
  </sheetData>
  <autoFilter ref="B7:R87" xr:uid="{C0390178-3618-4276-A7F0-FB3CB5D168BC}">
    <filterColumn colId="2" showButton="0"/>
  </autoFilter>
  <mergeCells count="88">
    <mergeCell ref="D77:E77"/>
    <mergeCell ref="D78:E78"/>
    <mergeCell ref="D79:E79"/>
    <mergeCell ref="D80:E80"/>
    <mergeCell ref="D85:E85"/>
    <mergeCell ref="D81:E81"/>
    <mergeCell ref="D82:E82"/>
    <mergeCell ref="D83:E83"/>
    <mergeCell ref="D84:E84"/>
    <mergeCell ref="D74:E74"/>
    <mergeCell ref="D75:E75"/>
    <mergeCell ref="D76:E76"/>
    <mergeCell ref="D70:E70"/>
    <mergeCell ref="D71:E71"/>
    <mergeCell ref="D72:E72"/>
    <mergeCell ref="D73:E73"/>
    <mergeCell ref="D66:E66"/>
    <mergeCell ref="D67:E67"/>
    <mergeCell ref="D68:E68"/>
    <mergeCell ref="D69:E69"/>
    <mergeCell ref="D60:E60"/>
    <mergeCell ref="D61:E61"/>
    <mergeCell ref="D62:E62"/>
    <mergeCell ref="D63:E63"/>
    <mergeCell ref="D64:E64"/>
    <mergeCell ref="D65:E65"/>
    <mergeCell ref="D59:E59"/>
    <mergeCell ref="D49:E49"/>
    <mergeCell ref="D50:E50"/>
    <mergeCell ref="D51:E51"/>
    <mergeCell ref="D52:E52"/>
    <mergeCell ref="D53:E53"/>
    <mergeCell ref="D54:E54"/>
    <mergeCell ref="D55:E55"/>
    <mergeCell ref="D56:E56"/>
    <mergeCell ref="D57:E57"/>
    <mergeCell ref="D58:E58"/>
    <mergeCell ref="D45:E45"/>
    <mergeCell ref="D46:E46"/>
    <mergeCell ref="D47:E47"/>
    <mergeCell ref="D48:E48"/>
    <mergeCell ref="D40:E40"/>
    <mergeCell ref="D41:E41"/>
    <mergeCell ref="D42:E42"/>
    <mergeCell ref="D43:E43"/>
    <mergeCell ref="D44:E44"/>
    <mergeCell ref="D39:E39"/>
    <mergeCell ref="D31:E31"/>
    <mergeCell ref="D32:E32"/>
    <mergeCell ref="D33:E33"/>
    <mergeCell ref="D34:E34"/>
    <mergeCell ref="D35:E35"/>
    <mergeCell ref="D36:E36"/>
    <mergeCell ref="D37:E37"/>
    <mergeCell ref="D38:E38"/>
    <mergeCell ref="D25:E25"/>
    <mergeCell ref="D26:E26"/>
    <mergeCell ref="D27:E27"/>
    <mergeCell ref="D28:E28"/>
    <mergeCell ref="D29:E29"/>
    <mergeCell ref="B2:D2"/>
    <mergeCell ref="D13:E13"/>
    <mergeCell ref="D14:E14"/>
    <mergeCell ref="B3:N3"/>
    <mergeCell ref="B4:N4"/>
    <mergeCell ref="E2:N2"/>
    <mergeCell ref="D9:E9"/>
    <mergeCell ref="D10:E10"/>
    <mergeCell ref="D11:E11"/>
    <mergeCell ref="D12:E12"/>
    <mergeCell ref="I6:J6"/>
    <mergeCell ref="K6:L6"/>
    <mergeCell ref="M6:N6"/>
    <mergeCell ref="B87:R87"/>
    <mergeCell ref="O6:R6"/>
    <mergeCell ref="D7:E7"/>
    <mergeCell ref="D8:E8"/>
    <mergeCell ref="D15:E15"/>
    <mergeCell ref="D16:E16"/>
    <mergeCell ref="D17:E17"/>
    <mergeCell ref="D18:E18"/>
    <mergeCell ref="D30:E30"/>
    <mergeCell ref="D19:E19"/>
    <mergeCell ref="D20:E20"/>
    <mergeCell ref="D21:E21"/>
    <mergeCell ref="D22:E22"/>
    <mergeCell ref="D23:E23"/>
    <mergeCell ref="D24:E24"/>
  </mergeCells>
  <conditionalFormatting sqref="B7:D7 F7:N7">
    <cfRule type="duplicateValues" dxfId="4" priority="4"/>
  </conditionalFormatting>
  <conditionalFormatting sqref="I6 K6 M6">
    <cfRule type="duplicateValues" dxfId="3" priority="1"/>
  </conditionalFormatting>
  <pageMargins left="0.70866141732283472" right="0.70866141732283472" top="0.74803149606299213" bottom="0.74803149606299213" header="0.31496062992125984" footer="0.31496062992125984"/>
  <pageSetup scale="40" orientation="portrait" horizontalDpi="200" verticalDpi="2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57764-83C7-4D17-A169-4F856E448296}">
  <sheetPr codeName="Hoja2"/>
  <dimension ref="B1:P108"/>
  <sheetViews>
    <sheetView showGridLines="0" zoomScale="101" zoomScaleNormal="70" workbookViewId="0">
      <selection activeCell="D6" sqref="D6:E6"/>
    </sheetView>
  </sheetViews>
  <sheetFormatPr defaultColWidth="8" defaultRowHeight="100.5" customHeight="1"/>
  <cols>
    <col min="1" max="1" width="2.42578125" style="1" customWidth="1"/>
    <col min="2" max="2" width="5.28515625" style="1" customWidth="1"/>
    <col min="3" max="3" width="23.28515625" style="1" customWidth="1"/>
    <col min="4" max="4" width="42" style="1" customWidth="1"/>
    <col min="5" max="5" width="42" style="2" customWidth="1"/>
    <col min="6" max="6" width="14.140625" style="1" customWidth="1"/>
    <col min="7" max="7" width="12.140625" style="1" customWidth="1"/>
    <col min="8" max="8" width="21.85546875" style="1" bestFit="1" customWidth="1"/>
    <col min="9" max="9" width="17.85546875" style="1" bestFit="1" customWidth="1"/>
    <col min="10" max="10" width="23" style="1" bestFit="1" customWidth="1"/>
    <col min="11" max="12" width="16" style="1" bestFit="1" customWidth="1"/>
    <col min="13" max="16384" width="8" style="1"/>
  </cols>
  <sheetData>
    <row r="1" spans="2:16" ht="10.15" customHeight="1"/>
    <row r="2" spans="2:16" ht="67.900000000000006" customHeight="1">
      <c r="B2" s="73"/>
      <c r="C2" s="74"/>
      <c r="D2" s="74"/>
      <c r="E2" s="75" t="s">
        <v>0</v>
      </c>
      <c r="F2" s="75"/>
      <c r="G2" s="75"/>
      <c r="H2" s="75"/>
      <c r="I2" s="75"/>
      <c r="J2" s="76"/>
    </row>
    <row r="3" spans="2:16" ht="28.15" customHeight="1">
      <c r="B3" s="77" t="s">
        <v>1</v>
      </c>
      <c r="C3" s="78"/>
      <c r="D3" s="78"/>
      <c r="E3" s="78"/>
      <c r="F3" s="78"/>
      <c r="G3" s="78"/>
      <c r="H3" s="78"/>
      <c r="I3" s="78"/>
      <c r="J3" s="79"/>
    </row>
    <row r="4" spans="2:16" ht="69.599999999999994" customHeight="1">
      <c r="B4" s="53" t="s">
        <v>2</v>
      </c>
      <c r="C4" s="54"/>
      <c r="D4" s="54"/>
      <c r="E4" s="54"/>
      <c r="F4" s="54"/>
      <c r="G4" s="54"/>
      <c r="H4" s="54"/>
      <c r="I4" s="54"/>
      <c r="J4" s="54"/>
      <c r="K4" s="54"/>
      <c r="L4" s="54"/>
      <c r="M4" s="54"/>
      <c r="N4" s="54"/>
      <c r="O4" s="54"/>
      <c r="P4" s="55"/>
    </row>
    <row r="5" spans="2:16" ht="11.45" customHeight="1">
      <c r="B5" s="3"/>
      <c r="C5" s="3"/>
      <c r="D5" s="3"/>
      <c r="E5" s="3"/>
      <c r="F5" s="3"/>
      <c r="G5" s="3"/>
      <c r="H5" s="3"/>
      <c r="I5" s="3"/>
      <c r="J5" s="3"/>
    </row>
    <row r="6" spans="2:16" ht="31.15" customHeight="1">
      <c r="B6" s="65" t="s">
        <v>172</v>
      </c>
      <c r="C6" s="66"/>
      <c r="D6" s="80" t="s">
        <v>3</v>
      </c>
      <c r="E6" s="68"/>
      <c r="F6" s="4" t="s">
        <v>173</v>
      </c>
      <c r="G6" s="69" t="s">
        <v>174</v>
      </c>
      <c r="H6" s="70"/>
      <c r="I6" s="70"/>
      <c r="J6" s="71"/>
    </row>
    <row r="7" spans="2:16" ht="31.15" customHeight="1">
      <c r="B7" s="65" t="s">
        <v>175</v>
      </c>
      <c r="C7" s="66"/>
      <c r="D7" s="67" t="s">
        <v>176</v>
      </c>
      <c r="E7" s="68"/>
      <c r="F7" s="4" t="s">
        <v>177</v>
      </c>
      <c r="G7" s="69" t="s">
        <v>178</v>
      </c>
      <c r="H7" s="70"/>
      <c r="I7" s="70"/>
      <c r="J7" s="71"/>
    </row>
    <row r="8" spans="2:16" ht="31.15" customHeight="1">
      <c r="B8" s="65" t="s">
        <v>179</v>
      </c>
      <c r="C8" s="66"/>
      <c r="D8" s="72">
        <v>46295</v>
      </c>
      <c r="E8" s="71"/>
      <c r="F8" s="4" t="s">
        <v>180</v>
      </c>
      <c r="G8" s="69">
        <v>6139636</v>
      </c>
      <c r="H8" s="70"/>
      <c r="I8" s="70"/>
      <c r="J8" s="71"/>
    </row>
    <row r="9" spans="2:16" ht="9.6" customHeight="1"/>
    <row r="10" spans="2:16" ht="35.450000000000003" customHeight="1">
      <c r="B10" s="5" t="s">
        <v>7</v>
      </c>
      <c r="C10" s="5" t="s">
        <v>8</v>
      </c>
      <c r="D10" s="46" t="s">
        <v>9</v>
      </c>
      <c r="E10" s="46"/>
      <c r="F10" s="5" t="s">
        <v>10</v>
      </c>
      <c r="G10" s="5" t="s">
        <v>11</v>
      </c>
      <c r="H10" s="6" t="s">
        <v>13</v>
      </c>
      <c r="I10" s="6" t="s">
        <v>12</v>
      </c>
      <c r="J10" s="5" t="s">
        <v>14</v>
      </c>
    </row>
    <row r="11" spans="2:16" customFormat="1" ht="110.25" customHeight="1">
      <c r="B11" s="7">
        <v>1</v>
      </c>
      <c r="C11" s="8" t="s">
        <v>19</v>
      </c>
      <c r="D11" s="47" t="s">
        <v>20</v>
      </c>
      <c r="E11" s="47"/>
      <c r="F11" s="9" t="s">
        <v>21</v>
      </c>
      <c r="G11" s="10">
        <v>1</v>
      </c>
      <c r="H11" s="11">
        <v>938526.96</v>
      </c>
      <c r="I11" s="12">
        <v>0.19</v>
      </c>
      <c r="J11" s="11">
        <f>ROUND(H11*(1+I11),0)</f>
        <v>1116847</v>
      </c>
    </row>
    <row r="12" spans="2:16" customFormat="1" ht="110.25" customHeight="1">
      <c r="B12" s="7">
        <v>2</v>
      </c>
      <c r="C12" s="8" t="s">
        <v>22</v>
      </c>
      <c r="D12" s="47" t="s">
        <v>23</v>
      </c>
      <c r="E12" s="47"/>
      <c r="F12" s="9" t="s">
        <v>21</v>
      </c>
      <c r="G12" s="10">
        <v>5</v>
      </c>
      <c r="H12" s="11">
        <v>92875.063750000001</v>
      </c>
      <c r="I12" s="12">
        <v>0.19</v>
      </c>
      <c r="J12" s="11">
        <f t="shared" ref="J12:J75" si="0">ROUND(H12*(1+I12),0)</f>
        <v>110521</v>
      </c>
    </row>
    <row r="13" spans="2:16" customFormat="1" ht="110.25" customHeight="1">
      <c r="B13" s="7">
        <v>3</v>
      </c>
      <c r="C13" s="8" t="s">
        <v>181</v>
      </c>
      <c r="D13" s="47" t="s">
        <v>182</v>
      </c>
      <c r="E13" s="47"/>
      <c r="F13" s="13" t="s">
        <v>21</v>
      </c>
      <c r="G13" s="10">
        <v>8</v>
      </c>
      <c r="H13" s="11">
        <v>83098.741250000006</v>
      </c>
      <c r="I13" s="12">
        <v>0.19</v>
      </c>
      <c r="J13" s="11">
        <f t="shared" si="0"/>
        <v>98888</v>
      </c>
    </row>
    <row r="14" spans="2:16" customFormat="1" ht="110.25" customHeight="1">
      <c r="B14" s="7">
        <v>4</v>
      </c>
      <c r="C14" s="8" t="s">
        <v>183</v>
      </c>
      <c r="D14" s="47" t="s">
        <v>184</v>
      </c>
      <c r="E14" s="47"/>
      <c r="F14" s="9" t="s">
        <v>21</v>
      </c>
      <c r="G14" s="10">
        <v>6</v>
      </c>
      <c r="H14" s="11">
        <v>2737370.3000000003</v>
      </c>
      <c r="I14" s="12">
        <v>0.19</v>
      </c>
      <c r="J14" s="11">
        <f t="shared" si="0"/>
        <v>3257471</v>
      </c>
    </row>
    <row r="15" spans="2:16" customFormat="1" ht="110.25" customHeight="1">
      <c r="B15" s="7">
        <v>5</v>
      </c>
      <c r="C15" s="8" t="s">
        <v>24</v>
      </c>
      <c r="D15" s="47" t="s">
        <v>25</v>
      </c>
      <c r="E15" s="47"/>
      <c r="F15" s="9" t="s">
        <v>21</v>
      </c>
      <c r="G15" s="10">
        <v>14</v>
      </c>
      <c r="H15" s="11">
        <v>1564211.6</v>
      </c>
      <c r="I15" s="12">
        <v>0.19</v>
      </c>
      <c r="J15" s="11">
        <f t="shared" si="0"/>
        <v>1861412</v>
      </c>
    </row>
    <row r="16" spans="2:16" customFormat="1" ht="110.25" customHeight="1">
      <c r="B16" s="7">
        <v>6</v>
      </c>
      <c r="C16" s="8" t="s">
        <v>26</v>
      </c>
      <c r="D16" s="47" t="s">
        <v>27</v>
      </c>
      <c r="E16" s="47"/>
      <c r="F16" s="9" t="s">
        <v>21</v>
      </c>
      <c r="G16" s="10">
        <v>5</v>
      </c>
      <c r="H16" s="11">
        <v>410605.54500000004</v>
      </c>
      <c r="I16" s="12">
        <v>0.19</v>
      </c>
      <c r="J16" s="11">
        <f t="shared" si="0"/>
        <v>488621</v>
      </c>
    </row>
    <row r="17" spans="2:10" customFormat="1" ht="110.25" customHeight="1">
      <c r="B17" s="7">
        <v>7</v>
      </c>
      <c r="C17" s="8" t="s">
        <v>28</v>
      </c>
      <c r="D17" s="47" t="s">
        <v>29</v>
      </c>
      <c r="E17" s="47"/>
      <c r="F17" s="9" t="s">
        <v>21</v>
      </c>
      <c r="G17" s="10">
        <v>4</v>
      </c>
      <c r="H17" s="11">
        <v>606131.99499999988</v>
      </c>
      <c r="I17" s="12">
        <v>0.19</v>
      </c>
      <c r="J17" s="11">
        <f t="shared" si="0"/>
        <v>721297</v>
      </c>
    </row>
    <row r="18" spans="2:10" customFormat="1" ht="110.25" customHeight="1">
      <c r="B18" s="7">
        <v>8</v>
      </c>
      <c r="C18" s="8" t="s">
        <v>30</v>
      </c>
      <c r="D18" s="47" t="s">
        <v>31</v>
      </c>
      <c r="E18" s="47"/>
      <c r="F18" s="9" t="s">
        <v>21</v>
      </c>
      <c r="G18" s="10">
        <v>3</v>
      </c>
      <c r="H18" s="11">
        <v>12611456.025</v>
      </c>
      <c r="I18" s="12">
        <v>0.19</v>
      </c>
      <c r="J18" s="11">
        <f t="shared" si="0"/>
        <v>15007633</v>
      </c>
    </row>
    <row r="19" spans="2:10" customFormat="1" ht="110.25" customHeight="1">
      <c r="B19" s="7">
        <v>9</v>
      </c>
      <c r="C19" s="8" t="s">
        <v>32</v>
      </c>
      <c r="D19" s="47" t="s">
        <v>33</v>
      </c>
      <c r="E19" s="47"/>
      <c r="F19" s="9" t="s">
        <v>21</v>
      </c>
      <c r="G19" s="10">
        <v>2</v>
      </c>
      <c r="H19" s="11">
        <v>342171.28750000003</v>
      </c>
      <c r="I19" s="12">
        <v>0.19</v>
      </c>
      <c r="J19" s="11">
        <f t="shared" si="0"/>
        <v>407184</v>
      </c>
    </row>
    <row r="20" spans="2:10" customFormat="1" ht="110.25" customHeight="1">
      <c r="B20" s="7">
        <v>10</v>
      </c>
      <c r="C20" s="8" t="s">
        <v>34</v>
      </c>
      <c r="D20" s="47" t="s">
        <v>35</v>
      </c>
      <c r="E20" s="47"/>
      <c r="F20" s="9" t="s">
        <v>21</v>
      </c>
      <c r="G20" s="10">
        <v>20</v>
      </c>
      <c r="H20" s="11">
        <v>6843425.75</v>
      </c>
      <c r="I20" s="12">
        <v>0.19</v>
      </c>
      <c r="J20" s="11">
        <f t="shared" si="0"/>
        <v>8143677</v>
      </c>
    </row>
    <row r="21" spans="2:10" customFormat="1" ht="110.25" customHeight="1">
      <c r="B21" s="7">
        <v>11</v>
      </c>
      <c r="C21" s="8" t="s">
        <v>26</v>
      </c>
      <c r="D21" s="47" t="s">
        <v>36</v>
      </c>
      <c r="E21" s="47"/>
      <c r="F21" s="9" t="s">
        <v>21</v>
      </c>
      <c r="G21" s="10">
        <v>3</v>
      </c>
      <c r="H21" s="11">
        <v>87986.902500000011</v>
      </c>
      <c r="I21" s="12">
        <v>0.19</v>
      </c>
      <c r="J21" s="11">
        <f t="shared" si="0"/>
        <v>104704</v>
      </c>
    </row>
    <row r="22" spans="2:10" customFormat="1" ht="110.25" customHeight="1">
      <c r="B22" s="7">
        <v>12</v>
      </c>
      <c r="C22" s="8" t="s">
        <v>37</v>
      </c>
      <c r="D22" s="47" t="s">
        <v>38</v>
      </c>
      <c r="E22" s="47"/>
      <c r="F22" s="9" t="s">
        <v>21</v>
      </c>
      <c r="G22" s="10">
        <v>4</v>
      </c>
      <c r="H22" s="11">
        <v>498592.44749999995</v>
      </c>
      <c r="I22" s="12">
        <v>0.19</v>
      </c>
      <c r="J22" s="11">
        <f t="shared" si="0"/>
        <v>593325</v>
      </c>
    </row>
    <row r="23" spans="2:10" customFormat="1" ht="110.25" customHeight="1">
      <c r="B23" s="7">
        <v>13</v>
      </c>
      <c r="C23" s="8" t="s">
        <v>39</v>
      </c>
      <c r="D23" s="47" t="s">
        <v>40</v>
      </c>
      <c r="E23" s="47"/>
      <c r="F23" s="9" t="s">
        <v>21</v>
      </c>
      <c r="G23" s="10">
        <v>33</v>
      </c>
      <c r="H23" s="11">
        <v>664789.93000000005</v>
      </c>
      <c r="I23" s="12">
        <v>0.19</v>
      </c>
      <c r="J23" s="11">
        <f t="shared" si="0"/>
        <v>791100</v>
      </c>
    </row>
    <row r="24" spans="2:10" customFormat="1" ht="110.25" customHeight="1">
      <c r="B24" s="7">
        <v>14</v>
      </c>
      <c r="C24" s="8" t="s">
        <v>41</v>
      </c>
      <c r="D24" s="47" t="s">
        <v>42</v>
      </c>
      <c r="E24" s="47"/>
      <c r="F24" s="9" t="s">
        <v>21</v>
      </c>
      <c r="G24" s="10">
        <v>67</v>
      </c>
      <c r="H24" s="11">
        <v>215079.095</v>
      </c>
      <c r="I24" s="12">
        <v>0.19</v>
      </c>
      <c r="J24" s="11">
        <f t="shared" si="0"/>
        <v>255944</v>
      </c>
    </row>
    <row r="25" spans="2:10" ht="110.25" customHeight="1">
      <c r="B25" s="7">
        <v>15</v>
      </c>
      <c r="C25" s="8" t="s">
        <v>43</v>
      </c>
      <c r="D25" s="47" t="s">
        <v>44</v>
      </c>
      <c r="E25" s="47"/>
      <c r="F25" s="9" t="s">
        <v>21</v>
      </c>
      <c r="G25" s="10">
        <v>10</v>
      </c>
      <c r="H25" s="11">
        <v>2248554.1749999998</v>
      </c>
      <c r="I25" s="12">
        <v>0.19</v>
      </c>
      <c r="J25" s="11">
        <f t="shared" si="0"/>
        <v>2675779</v>
      </c>
    </row>
    <row r="26" spans="2:10" ht="110.25" customHeight="1">
      <c r="B26" s="7">
        <v>16</v>
      </c>
      <c r="C26" s="8" t="s">
        <v>45</v>
      </c>
      <c r="D26" s="47" t="s">
        <v>46</v>
      </c>
      <c r="E26" s="47"/>
      <c r="F26" s="9" t="s">
        <v>21</v>
      </c>
      <c r="G26" s="10">
        <v>2</v>
      </c>
      <c r="H26" s="11">
        <v>703895.22000000009</v>
      </c>
      <c r="I26" s="12">
        <v>0.19</v>
      </c>
      <c r="J26" s="11">
        <f t="shared" si="0"/>
        <v>837635</v>
      </c>
    </row>
    <row r="27" spans="2:10" ht="110.25" customHeight="1">
      <c r="B27" s="7">
        <v>17</v>
      </c>
      <c r="C27" s="8" t="s">
        <v>47</v>
      </c>
      <c r="D27" s="47" t="s">
        <v>48</v>
      </c>
      <c r="E27" s="47"/>
      <c r="F27" s="9" t="s">
        <v>21</v>
      </c>
      <c r="G27" s="10">
        <v>3</v>
      </c>
      <c r="H27" s="11">
        <v>1075395.4749999999</v>
      </c>
      <c r="I27" s="12">
        <v>0.19</v>
      </c>
      <c r="J27" s="11">
        <f t="shared" si="0"/>
        <v>1279721</v>
      </c>
    </row>
    <row r="28" spans="2:10" ht="110.25" customHeight="1">
      <c r="B28" s="7">
        <v>18</v>
      </c>
      <c r="C28" s="8" t="s">
        <v>49</v>
      </c>
      <c r="D28" s="47" t="s">
        <v>50</v>
      </c>
      <c r="E28" s="47"/>
      <c r="F28" s="9" t="s">
        <v>21</v>
      </c>
      <c r="G28" s="10">
        <v>130</v>
      </c>
      <c r="H28" s="11">
        <v>439934.51250000001</v>
      </c>
      <c r="I28" s="12">
        <v>0.19</v>
      </c>
      <c r="J28" s="11">
        <f t="shared" si="0"/>
        <v>523522</v>
      </c>
    </row>
    <row r="29" spans="2:10" ht="110.25" customHeight="1">
      <c r="B29" s="7">
        <v>19</v>
      </c>
      <c r="C29" s="8" t="s">
        <v>51</v>
      </c>
      <c r="D29" s="47" t="s">
        <v>52</v>
      </c>
      <c r="E29" s="47"/>
      <c r="F29" s="9" t="s">
        <v>21</v>
      </c>
      <c r="G29" s="10">
        <v>5</v>
      </c>
      <c r="H29" s="11">
        <v>312842.31999999995</v>
      </c>
      <c r="I29" s="12">
        <v>0.19</v>
      </c>
      <c r="J29" s="11">
        <f t="shared" si="0"/>
        <v>372282</v>
      </c>
    </row>
    <row r="30" spans="2:10" ht="110.25" customHeight="1">
      <c r="B30" s="7">
        <v>20</v>
      </c>
      <c r="C30" s="8" t="s">
        <v>53</v>
      </c>
      <c r="D30" s="47" t="s">
        <v>54</v>
      </c>
      <c r="E30" s="47"/>
      <c r="F30" s="9" t="s">
        <v>21</v>
      </c>
      <c r="G30" s="10">
        <v>2</v>
      </c>
      <c r="H30" s="11">
        <v>1270921.9249999998</v>
      </c>
      <c r="I30" s="12">
        <v>0.19</v>
      </c>
      <c r="J30" s="11">
        <f t="shared" si="0"/>
        <v>1512397</v>
      </c>
    </row>
    <row r="31" spans="2:10" ht="110.25" customHeight="1">
      <c r="B31" s="7">
        <v>21</v>
      </c>
      <c r="C31" s="8" t="s">
        <v>55</v>
      </c>
      <c r="D31" s="47" t="s">
        <v>56</v>
      </c>
      <c r="E31" s="47"/>
      <c r="F31" s="9" t="s">
        <v>21</v>
      </c>
      <c r="G31" s="10">
        <v>2</v>
      </c>
      <c r="H31" s="11">
        <v>5768030.2750000004</v>
      </c>
      <c r="I31" s="12">
        <v>0.19</v>
      </c>
      <c r="J31" s="11">
        <f t="shared" si="0"/>
        <v>6863956</v>
      </c>
    </row>
    <row r="32" spans="2:10" ht="110.25" customHeight="1">
      <c r="B32" s="7">
        <v>22</v>
      </c>
      <c r="C32" s="8" t="s">
        <v>57</v>
      </c>
      <c r="D32" s="47" t="s">
        <v>58</v>
      </c>
      <c r="E32" s="47"/>
      <c r="F32" s="9" t="s">
        <v>21</v>
      </c>
      <c r="G32" s="10">
        <v>10</v>
      </c>
      <c r="H32" s="11">
        <v>1661974.8250000002</v>
      </c>
      <c r="I32" s="12">
        <v>0.19</v>
      </c>
      <c r="J32" s="11">
        <f t="shared" si="0"/>
        <v>1977750</v>
      </c>
    </row>
    <row r="33" spans="2:10" ht="110.25" customHeight="1">
      <c r="B33" s="7">
        <v>23</v>
      </c>
      <c r="C33" s="8" t="s">
        <v>26</v>
      </c>
      <c r="D33" s="47" t="s">
        <v>59</v>
      </c>
      <c r="E33" s="47"/>
      <c r="F33" s="9" t="s">
        <v>21</v>
      </c>
      <c r="G33" s="10">
        <v>2</v>
      </c>
      <c r="H33" s="11">
        <v>303065.99749999994</v>
      </c>
      <c r="I33" s="12">
        <v>0.19</v>
      </c>
      <c r="J33" s="11">
        <f t="shared" si="0"/>
        <v>360649</v>
      </c>
    </row>
    <row r="34" spans="2:10" ht="110.25" customHeight="1">
      <c r="B34" s="7">
        <v>24</v>
      </c>
      <c r="C34" s="8" t="s">
        <v>60</v>
      </c>
      <c r="D34" s="47" t="s">
        <v>61</v>
      </c>
      <c r="E34" s="47"/>
      <c r="F34" s="9" t="s">
        <v>21</v>
      </c>
      <c r="G34" s="10">
        <v>14</v>
      </c>
      <c r="H34" s="11">
        <v>87009.270250000001</v>
      </c>
      <c r="I34" s="12">
        <v>0.19</v>
      </c>
      <c r="J34" s="11">
        <f t="shared" si="0"/>
        <v>103541</v>
      </c>
    </row>
    <row r="35" spans="2:10" ht="110.25" customHeight="1">
      <c r="B35" s="7">
        <v>25</v>
      </c>
      <c r="C35" s="8" t="s">
        <v>62</v>
      </c>
      <c r="D35" s="47" t="s">
        <v>63</v>
      </c>
      <c r="E35" s="47"/>
      <c r="F35" s="9" t="s">
        <v>21</v>
      </c>
      <c r="G35" s="10">
        <v>5</v>
      </c>
      <c r="H35" s="11">
        <v>92875.063750000001</v>
      </c>
      <c r="I35" s="12">
        <v>0.19</v>
      </c>
      <c r="J35" s="11">
        <f t="shared" si="0"/>
        <v>110521</v>
      </c>
    </row>
    <row r="36" spans="2:10" ht="110.25" customHeight="1">
      <c r="B36" s="7">
        <v>26</v>
      </c>
      <c r="C36" s="16" t="s">
        <v>185</v>
      </c>
      <c r="D36" s="64" t="s">
        <v>186</v>
      </c>
      <c r="E36" s="64"/>
      <c r="F36" s="9" t="s">
        <v>21</v>
      </c>
      <c r="G36" s="10">
        <v>4</v>
      </c>
      <c r="H36" s="11">
        <v>224855.41750000001</v>
      </c>
      <c r="I36" s="12">
        <v>0.19</v>
      </c>
      <c r="J36" s="11">
        <f t="shared" si="0"/>
        <v>267578</v>
      </c>
    </row>
    <row r="37" spans="2:10" ht="110.25" customHeight="1">
      <c r="B37" s="7">
        <v>27</v>
      </c>
      <c r="C37" s="8" t="s">
        <v>64</v>
      </c>
      <c r="D37" s="47" t="s">
        <v>65</v>
      </c>
      <c r="E37" s="47"/>
      <c r="F37" s="9" t="s">
        <v>21</v>
      </c>
      <c r="G37" s="10">
        <v>8</v>
      </c>
      <c r="H37" s="11">
        <v>322618.64250000002</v>
      </c>
      <c r="I37" s="12">
        <v>0.19</v>
      </c>
      <c r="J37" s="11">
        <f t="shared" si="0"/>
        <v>383916</v>
      </c>
    </row>
    <row r="38" spans="2:10" ht="110.25" customHeight="1">
      <c r="B38" s="7">
        <v>28</v>
      </c>
      <c r="C38" s="8" t="s">
        <v>66</v>
      </c>
      <c r="D38" s="47" t="s">
        <v>67</v>
      </c>
      <c r="E38" s="47"/>
      <c r="F38" s="9" t="s">
        <v>21</v>
      </c>
      <c r="G38" s="10">
        <v>3</v>
      </c>
      <c r="H38" s="11">
        <v>4329514.25</v>
      </c>
      <c r="I38" s="12">
        <v>0.19</v>
      </c>
      <c r="J38" s="11">
        <f t="shared" si="0"/>
        <v>5152122</v>
      </c>
    </row>
    <row r="39" spans="2:10" ht="110.25" customHeight="1">
      <c r="B39" s="7">
        <v>29</v>
      </c>
      <c r="C39" s="8" t="s">
        <v>68</v>
      </c>
      <c r="D39" s="47" t="s">
        <v>69</v>
      </c>
      <c r="E39" s="47"/>
      <c r="F39" s="9" t="s">
        <v>21</v>
      </c>
      <c r="G39" s="10">
        <v>1</v>
      </c>
      <c r="H39" s="11">
        <v>1759738.05</v>
      </c>
      <c r="I39" s="12">
        <v>0.19</v>
      </c>
      <c r="J39" s="11">
        <f t="shared" si="0"/>
        <v>2094088</v>
      </c>
    </row>
    <row r="40" spans="2:10" ht="110.25" customHeight="1">
      <c r="B40" s="7">
        <v>30</v>
      </c>
      <c r="C40" s="16" t="s">
        <v>187</v>
      </c>
      <c r="D40" s="64" t="s">
        <v>188</v>
      </c>
      <c r="E40" s="64"/>
      <c r="F40" s="9" t="s">
        <v>21</v>
      </c>
      <c r="G40" s="10">
        <v>4</v>
      </c>
      <c r="H40" s="11">
        <v>381276.57750000001</v>
      </c>
      <c r="I40" s="12">
        <v>0.19</v>
      </c>
      <c r="J40" s="11">
        <f t="shared" si="0"/>
        <v>453719</v>
      </c>
    </row>
    <row r="41" spans="2:10" ht="110.25" customHeight="1">
      <c r="B41" s="7">
        <v>31</v>
      </c>
      <c r="C41" s="8" t="s">
        <v>189</v>
      </c>
      <c r="D41" s="47" t="s">
        <v>190</v>
      </c>
      <c r="E41" s="47"/>
      <c r="F41" s="13" t="s">
        <v>21</v>
      </c>
      <c r="G41" s="10">
        <v>8</v>
      </c>
      <c r="H41" s="11">
        <v>1075395.4749999999</v>
      </c>
      <c r="I41" s="12">
        <v>0.19</v>
      </c>
      <c r="J41" s="11">
        <f t="shared" si="0"/>
        <v>1279721</v>
      </c>
    </row>
    <row r="42" spans="2:10" ht="110.25" customHeight="1">
      <c r="B42" s="7">
        <v>32</v>
      </c>
      <c r="C42" s="8" t="s">
        <v>70</v>
      </c>
      <c r="D42" s="47" t="s">
        <v>71</v>
      </c>
      <c r="E42" s="47"/>
      <c r="F42" s="9" t="s">
        <v>21</v>
      </c>
      <c r="G42" s="10">
        <v>4</v>
      </c>
      <c r="H42" s="11">
        <v>4985924.4749999996</v>
      </c>
      <c r="I42" s="12">
        <v>0.19</v>
      </c>
      <c r="J42" s="11">
        <f t="shared" si="0"/>
        <v>5933250</v>
      </c>
    </row>
    <row r="43" spans="2:10" ht="110.25" customHeight="1">
      <c r="B43" s="7">
        <v>33</v>
      </c>
      <c r="C43" s="8" t="s">
        <v>72</v>
      </c>
      <c r="D43" s="47" t="s">
        <v>73</v>
      </c>
      <c r="E43" s="47"/>
      <c r="F43" s="13" t="s">
        <v>21</v>
      </c>
      <c r="G43" s="10">
        <v>2</v>
      </c>
      <c r="H43" s="11">
        <v>2688488.6875</v>
      </c>
      <c r="I43" s="12">
        <v>0.19</v>
      </c>
      <c r="J43" s="11">
        <f t="shared" si="0"/>
        <v>3199302</v>
      </c>
    </row>
    <row r="44" spans="2:10" ht="110.25" customHeight="1">
      <c r="B44" s="7">
        <v>34</v>
      </c>
      <c r="C44" s="8" t="s">
        <v>74</v>
      </c>
      <c r="D44" s="47" t="s">
        <v>75</v>
      </c>
      <c r="E44" s="47"/>
      <c r="F44" s="9" t="s">
        <v>21</v>
      </c>
      <c r="G44" s="10">
        <v>15</v>
      </c>
      <c r="H44" s="11">
        <v>439934.51250000001</v>
      </c>
      <c r="I44" s="12">
        <v>0.19</v>
      </c>
      <c r="J44" s="11">
        <f t="shared" si="0"/>
        <v>523522</v>
      </c>
    </row>
    <row r="45" spans="2:10" ht="110.25" customHeight="1">
      <c r="B45" s="7">
        <v>35</v>
      </c>
      <c r="C45" s="8" t="s">
        <v>55</v>
      </c>
      <c r="D45" s="47" t="s">
        <v>76</v>
      </c>
      <c r="E45" s="47"/>
      <c r="F45" s="9" t="s">
        <v>21</v>
      </c>
      <c r="G45" s="10">
        <v>1</v>
      </c>
      <c r="H45" s="11">
        <v>9287506.3749999981</v>
      </c>
      <c r="I45" s="12">
        <v>0.19</v>
      </c>
      <c r="J45" s="11">
        <f t="shared" si="0"/>
        <v>11052133</v>
      </c>
    </row>
    <row r="46" spans="2:10" ht="110.25" customHeight="1">
      <c r="B46" s="7">
        <v>36</v>
      </c>
      <c r="C46" s="8" t="s">
        <v>77</v>
      </c>
      <c r="D46" s="47" t="s">
        <v>78</v>
      </c>
      <c r="E46" s="47"/>
      <c r="F46" s="9" t="s">
        <v>21</v>
      </c>
      <c r="G46" s="10">
        <v>1</v>
      </c>
      <c r="H46" s="11">
        <v>4692634.7999999989</v>
      </c>
      <c r="I46" s="12">
        <v>0.19</v>
      </c>
      <c r="J46" s="11">
        <f t="shared" si="0"/>
        <v>5584235</v>
      </c>
    </row>
    <row r="47" spans="2:10" ht="110.25" customHeight="1">
      <c r="B47" s="7">
        <v>37</v>
      </c>
      <c r="C47" s="8" t="s">
        <v>79</v>
      </c>
      <c r="D47" s="47" t="s">
        <v>80</v>
      </c>
      <c r="E47" s="47"/>
      <c r="F47" s="9" t="s">
        <v>21</v>
      </c>
      <c r="G47" s="10">
        <v>1</v>
      </c>
      <c r="H47" s="11">
        <v>1661974.8250000002</v>
      </c>
      <c r="I47" s="12">
        <v>0.19</v>
      </c>
      <c r="J47" s="11">
        <f t="shared" si="0"/>
        <v>1977750</v>
      </c>
    </row>
    <row r="48" spans="2:10" ht="110.25" customHeight="1">
      <c r="B48" s="7">
        <v>38</v>
      </c>
      <c r="C48" s="8" t="s">
        <v>81</v>
      </c>
      <c r="D48" s="47" t="s">
        <v>82</v>
      </c>
      <c r="E48" s="47"/>
      <c r="F48" s="9" t="s">
        <v>21</v>
      </c>
      <c r="G48" s="10">
        <v>2</v>
      </c>
      <c r="H48" s="11">
        <v>4399345.125</v>
      </c>
      <c r="I48" s="12">
        <v>0.19</v>
      </c>
      <c r="J48" s="11">
        <f t="shared" si="0"/>
        <v>5235221</v>
      </c>
    </row>
    <row r="49" spans="2:10" ht="110.25" customHeight="1">
      <c r="B49" s="7">
        <v>39</v>
      </c>
      <c r="C49" s="8" t="s">
        <v>83</v>
      </c>
      <c r="D49" s="60" t="s">
        <v>84</v>
      </c>
      <c r="E49" s="60"/>
      <c r="F49" s="9" t="s">
        <v>21</v>
      </c>
      <c r="G49" s="10">
        <v>4</v>
      </c>
      <c r="H49" s="11">
        <v>215079.095</v>
      </c>
      <c r="I49" s="12">
        <v>0.19</v>
      </c>
      <c r="J49" s="11">
        <f t="shared" si="0"/>
        <v>255944</v>
      </c>
    </row>
    <row r="50" spans="2:10" ht="110.25" customHeight="1">
      <c r="B50" s="7">
        <v>40</v>
      </c>
      <c r="C50" s="8" t="s">
        <v>85</v>
      </c>
      <c r="D50" s="60" t="s">
        <v>86</v>
      </c>
      <c r="E50" s="60"/>
      <c r="F50" s="9" t="s">
        <v>21</v>
      </c>
      <c r="G50" s="10">
        <v>21</v>
      </c>
      <c r="H50" s="11">
        <v>5307146.5</v>
      </c>
      <c r="I50" s="12">
        <v>0.19</v>
      </c>
      <c r="J50" s="11">
        <f t="shared" si="0"/>
        <v>6315504</v>
      </c>
    </row>
    <row r="51" spans="2:10" ht="110.25" customHeight="1">
      <c r="B51" s="7">
        <v>41</v>
      </c>
      <c r="C51" s="8" t="s">
        <v>87</v>
      </c>
      <c r="D51" s="47" t="s">
        <v>88</v>
      </c>
      <c r="E51" s="47"/>
      <c r="F51" s="9" t="s">
        <v>21</v>
      </c>
      <c r="G51" s="10">
        <v>6</v>
      </c>
      <c r="H51" s="11">
        <v>244408.06249999997</v>
      </c>
      <c r="I51" s="12">
        <v>0.19</v>
      </c>
      <c r="J51" s="11">
        <f t="shared" si="0"/>
        <v>290846</v>
      </c>
    </row>
    <row r="52" spans="2:10" ht="110.25" customHeight="1">
      <c r="B52" s="7">
        <v>42</v>
      </c>
      <c r="C52" s="8" t="s">
        <v>191</v>
      </c>
      <c r="D52" s="47" t="s">
        <v>192</v>
      </c>
      <c r="E52" s="47"/>
      <c r="F52" s="13" t="s">
        <v>21</v>
      </c>
      <c r="G52" s="10">
        <v>2</v>
      </c>
      <c r="H52" s="11">
        <v>371500.255</v>
      </c>
      <c r="I52" s="12">
        <v>0.19</v>
      </c>
      <c r="J52" s="11">
        <f t="shared" si="0"/>
        <v>442085</v>
      </c>
    </row>
    <row r="53" spans="2:10" ht="110.25" customHeight="1">
      <c r="B53" s="7">
        <v>43</v>
      </c>
      <c r="C53" s="8" t="s">
        <v>79</v>
      </c>
      <c r="D53" s="47" t="s">
        <v>89</v>
      </c>
      <c r="E53" s="47"/>
      <c r="F53" s="9" t="s">
        <v>21</v>
      </c>
      <c r="G53" s="10">
        <v>1</v>
      </c>
      <c r="H53" s="11">
        <v>7625531.5499999998</v>
      </c>
      <c r="I53" s="12">
        <v>0.19</v>
      </c>
      <c r="J53" s="11">
        <f t="shared" si="0"/>
        <v>9074383</v>
      </c>
    </row>
    <row r="54" spans="2:10" ht="110.25" customHeight="1">
      <c r="B54" s="7">
        <v>44</v>
      </c>
      <c r="C54" s="8" t="s">
        <v>26</v>
      </c>
      <c r="D54" s="47" t="s">
        <v>90</v>
      </c>
      <c r="E54" s="47"/>
      <c r="F54" s="9" t="s">
        <v>21</v>
      </c>
      <c r="G54" s="10">
        <v>2</v>
      </c>
      <c r="H54" s="11">
        <v>205302.77250000002</v>
      </c>
      <c r="I54" s="12">
        <v>0.19</v>
      </c>
      <c r="J54" s="11">
        <f t="shared" si="0"/>
        <v>244310</v>
      </c>
    </row>
    <row r="55" spans="2:10" ht="110.25" customHeight="1">
      <c r="B55" s="7">
        <v>45</v>
      </c>
      <c r="C55" s="8" t="s">
        <v>91</v>
      </c>
      <c r="D55" s="47" t="s">
        <v>92</v>
      </c>
      <c r="E55" s="47"/>
      <c r="F55" s="9" t="s">
        <v>21</v>
      </c>
      <c r="G55" s="10">
        <v>2</v>
      </c>
      <c r="H55" s="11">
        <v>371500.255</v>
      </c>
      <c r="I55" s="12">
        <v>0.19</v>
      </c>
      <c r="J55" s="11">
        <f t="shared" si="0"/>
        <v>442085</v>
      </c>
    </row>
    <row r="56" spans="2:10" ht="110.25" customHeight="1">
      <c r="B56" s="7">
        <v>46</v>
      </c>
      <c r="C56" s="8" t="s">
        <v>193</v>
      </c>
      <c r="D56" s="47" t="s">
        <v>194</v>
      </c>
      <c r="E56" s="47"/>
      <c r="F56" s="13" t="s">
        <v>21</v>
      </c>
      <c r="G56" s="10">
        <v>8</v>
      </c>
      <c r="H56" s="11">
        <v>87986.902500000011</v>
      </c>
      <c r="I56" s="12">
        <v>0.19</v>
      </c>
      <c r="J56" s="11">
        <f t="shared" si="0"/>
        <v>104704</v>
      </c>
    </row>
    <row r="57" spans="2:10" ht="110.25" customHeight="1">
      <c r="B57" s="7">
        <v>47</v>
      </c>
      <c r="C57" s="8" t="s">
        <v>93</v>
      </c>
      <c r="D57" s="47" t="s">
        <v>94</v>
      </c>
      <c r="E57" s="47"/>
      <c r="F57" s="9" t="s">
        <v>21</v>
      </c>
      <c r="G57" s="10">
        <v>14</v>
      </c>
      <c r="H57" s="11">
        <v>2737370.3000000003</v>
      </c>
      <c r="I57" s="12">
        <v>0.19</v>
      </c>
      <c r="J57" s="11">
        <f t="shared" si="0"/>
        <v>3257471</v>
      </c>
    </row>
    <row r="58" spans="2:10" ht="110.25" customHeight="1">
      <c r="B58" s="7">
        <v>48</v>
      </c>
      <c r="C58" s="8" t="s">
        <v>195</v>
      </c>
      <c r="D58" s="47" t="s">
        <v>196</v>
      </c>
      <c r="E58" s="47"/>
      <c r="F58" s="13" t="s">
        <v>21</v>
      </c>
      <c r="G58" s="10">
        <v>8</v>
      </c>
      <c r="H58" s="11">
        <v>1466448.375</v>
      </c>
      <c r="I58" s="12">
        <v>0.19</v>
      </c>
      <c r="J58" s="11">
        <f t="shared" si="0"/>
        <v>1745074</v>
      </c>
    </row>
    <row r="59" spans="2:10" ht="110.25" customHeight="1">
      <c r="B59" s="7">
        <v>49</v>
      </c>
      <c r="C59" s="8" t="s">
        <v>95</v>
      </c>
      <c r="D59" s="47" t="s">
        <v>96</v>
      </c>
      <c r="E59" s="47"/>
      <c r="F59" s="9" t="s">
        <v>21</v>
      </c>
      <c r="G59" s="10">
        <v>2</v>
      </c>
      <c r="H59" s="11">
        <v>2737370.3000000003</v>
      </c>
      <c r="I59" s="12">
        <v>0.19</v>
      </c>
      <c r="J59" s="11">
        <f t="shared" si="0"/>
        <v>3257471</v>
      </c>
    </row>
    <row r="60" spans="2:10" ht="110.25" customHeight="1">
      <c r="B60" s="7">
        <v>50</v>
      </c>
      <c r="C60" s="8" t="s">
        <v>97</v>
      </c>
      <c r="D60" s="47" t="s">
        <v>98</v>
      </c>
      <c r="E60" s="47"/>
      <c r="F60" s="9" t="s">
        <v>21</v>
      </c>
      <c r="G60" s="10">
        <v>2</v>
      </c>
      <c r="H60" s="11">
        <v>1564211.6</v>
      </c>
      <c r="I60" s="12">
        <v>0.19</v>
      </c>
      <c r="J60" s="11">
        <f t="shared" si="0"/>
        <v>1861412</v>
      </c>
    </row>
    <row r="61" spans="2:10" ht="110.25" customHeight="1">
      <c r="B61" s="7">
        <v>51</v>
      </c>
      <c r="C61" s="8" t="s">
        <v>51</v>
      </c>
      <c r="D61" s="47" t="s">
        <v>99</v>
      </c>
      <c r="E61" s="47"/>
      <c r="F61" s="9" t="s">
        <v>21</v>
      </c>
      <c r="G61" s="10">
        <v>4</v>
      </c>
      <c r="H61" s="11">
        <v>293289.67499999993</v>
      </c>
      <c r="I61" s="12">
        <v>0.19</v>
      </c>
      <c r="J61" s="11">
        <f t="shared" si="0"/>
        <v>349015</v>
      </c>
    </row>
    <row r="62" spans="2:10" ht="110.25" customHeight="1">
      <c r="B62" s="7">
        <v>52</v>
      </c>
      <c r="C62" s="8" t="s">
        <v>100</v>
      </c>
      <c r="D62" s="47" t="s">
        <v>101</v>
      </c>
      <c r="E62" s="47"/>
      <c r="F62" s="9" t="s">
        <v>21</v>
      </c>
      <c r="G62" s="10">
        <v>4</v>
      </c>
      <c r="H62" s="11">
        <v>244408.06249999997</v>
      </c>
      <c r="I62" s="12">
        <v>0.19</v>
      </c>
      <c r="J62" s="11">
        <f t="shared" si="0"/>
        <v>290846</v>
      </c>
    </row>
    <row r="63" spans="2:10" ht="110.25" customHeight="1">
      <c r="B63" s="7">
        <v>53</v>
      </c>
      <c r="C63" s="8" t="s">
        <v>197</v>
      </c>
      <c r="D63" s="47" t="s">
        <v>198</v>
      </c>
      <c r="E63" s="47"/>
      <c r="F63" s="9" t="s">
        <v>21</v>
      </c>
      <c r="G63" s="10">
        <v>6</v>
      </c>
      <c r="H63" s="11">
        <v>17597380.5</v>
      </c>
      <c r="I63" s="12">
        <v>0.19</v>
      </c>
      <c r="J63" s="11">
        <f t="shared" si="0"/>
        <v>20940883</v>
      </c>
    </row>
    <row r="64" spans="2:10" ht="110.25" customHeight="1">
      <c r="B64" s="7">
        <v>54</v>
      </c>
      <c r="C64" s="8" t="s">
        <v>102</v>
      </c>
      <c r="D64" s="47" t="s">
        <v>103</v>
      </c>
      <c r="E64" s="47"/>
      <c r="F64" s="9" t="s">
        <v>21</v>
      </c>
      <c r="G64" s="10">
        <v>5</v>
      </c>
      <c r="H64" s="11">
        <v>215079.095</v>
      </c>
      <c r="I64" s="12">
        <v>0.19</v>
      </c>
      <c r="J64" s="11">
        <f t="shared" si="0"/>
        <v>255944</v>
      </c>
    </row>
    <row r="65" spans="2:10" ht="110.25" customHeight="1">
      <c r="B65" s="7">
        <v>55</v>
      </c>
      <c r="C65" s="8" t="s">
        <v>104</v>
      </c>
      <c r="D65" s="47" t="s">
        <v>105</v>
      </c>
      <c r="E65" s="47"/>
      <c r="F65" s="9" t="s">
        <v>21</v>
      </c>
      <c r="G65" s="10">
        <v>6</v>
      </c>
      <c r="H65" s="11">
        <v>312842.31999999995</v>
      </c>
      <c r="I65" s="12">
        <v>0.19</v>
      </c>
      <c r="J65" s="11">
        <f t="shared" si="0"/>
        <v>372282</v>
      </c>
    </row>
    <row r="66" spans="2:10" ht="110.25" customHeight="1">
      <c r="B66" s="7">
        <v>56</v>
      </c>
      <c r="C66" s="8" t="s">
        <v>106</v>
      </c>
      <c r="D66" s="47" t="s">
        <v>107</v>
      </c>
      <c r="E66" s="47"/>
      <c r="F66" s="9" t="s">
        <v>21</v>
      </c>
      <c r="G66" s="10">
        <v>20</v>
      </c>
      <c r="H66" s="11">
        <v>117315.87</v>
      </c>
      <c r="I66" s="12">
        <v>0.19</v>
      </c>
      <c r="J66" s="11">
        <f t="shared" si="0"/>
        <v>139606</v>
      </c>
    </row>
    <row r="67" spans="2:10" ht="110.25" customHeight="1">
      <c r="B67" s="7">
        <v>57</v>
      </c>
      <c r="C67" s="8" t="s">
        <v>108</v>
      </c>
      <c r="D67" s="47" t="s">
        <v>109</v>
      </c>
      <c r="E67" s="47"/>
      <c r="F67" s="9" t="s">
        <v>21</v>
      </c>
      <c r="G67" s="10">
        <v>1</v>
      </c>
      <c r="H67" s="11">
        <v>224855.41750000001</v>
      </c>
      <c r="I67" s="12">
        <v>0.19</v>
      </c>
      <c r="J67" s="11">
        <f t="shared" si="0"/>
        <v>267578</v>
      </c>
    </row>
    <row r="68" spans="2:10" ht="110.25" customHeight="1">
      <c r="B68" s="7">
        <v>58</v>
      </c>
      <c r="C68" s="8" t="s">
        <v>110</v>
      </c>
      <c r="D68" s="47" t="s">
        <v>111</v>
      </c>
      <c r="E68" s="47"/>
      <c r="F68" s="9" t="s">
        <v>21</v>
      </c>
      <c r="G68" s="10">
        <v>4</v>
      </c>
      <c r="H68" s="11">
        <v>410605.54500000004</v>
      </c>
      <c r="I68" s="12">
        <v>0.19</v>
      </c>
      <c r="J68" s="11">
        <f t="shared" si="0"/>
        <v>488621</v>
      </c>
    </row>
    <row r="69" spans="2:10" ht="110.25" customHeight="1">
      <c r="B69" s="7">
        <v>59</v>
      </c>
      <c r="C69" s="8" t="s">
        <v>112</v>
      </c>
      <c r="D69" s="47" t="s">
        <v>113</v>
      </c>
      <c r="E69" s="47"/>
      <c r="F69" s="9" t="s">
        <v>21</v>
      </c>
      <c r="G69" s="10">
        <v>1</v>
      </c>
      <c r="H69" s="11">
        <v>3030659.9750000001</v>
      </c>
      <c r="I69" s="12">
        <v>0.19</v>
      </c>
      <c r="J69" s="11">
        <f t="shared" si="0"/>
        <v>3606485</v>
      </c>
    </row>
    <row r="70" spans="2:10" ht="110.25" customHeight="1">
      <c r="B70" s="7">
        <v>60</v>
      </c>
      <c r="C70" s="8" t="s">
        <v>114</v>
      </c>
      <c r="D70" s="60" t="s">
        <v>115</v>
      </c>
      <c r="E70" s="60"/>
      <c r="F70" s="9" t="s">
        <v>21</v>
      </c>
      <c r="G70" s="10">
        <v>159</v>
      </c>
      <c r="H70" s="11">
        <v>7332241.8749999991</v>
      </c>
      <c r="I70" s="12">
        <v>0.19</v>
      </c>
      <c r="J70" s="11">
        <f t="shared" si="0"/>
        <v>8725368</v>
      </c>
    </row>
    <row r="71" spans="2:10" ht="110.25" customHeight="1">
      <c r="B71" s="7">
        <v>61</v>
      </c>
      <c r="C71" s="8" t="s">
        <v>116</v>
      </c>
      <c r="D71" s="47" t="s">
        <v>117</v>
      </c>
      <c r="E71" s="47"/>
      <c r="F71" s="9" t="s">
        <v>21</v>
      </c>
      <c r="G71" s="10">
        <v>10</v>
      </c>
      <c r="H71" s="11">
        <v>283513.35249999998</v>
      </c>
      <c r="I71" s="12">
        <v>0.19</v>
      </c>
      <c r="J71" s="11">
        <f t="shared" si="0"/>
        <v>337381</v>
      </c>
    </row>
    <row r="72" spans="2:10" ht="110.25" customHeight="1">
      <c r="B72" s="7">
        <v>62</v>
      </c>
      <c r="C72" s="8" t="s">
        <v>118</v>
      </c>
      <c r="D72" s="47" t="s">
        <v>119</v>
      </c>
      <c r="E72" s="47"/>
      <c r="F72" s="9" t="s">
        <v>21</v>
      </c>
      <c r="G72" s="10">
        <v>12</v>
      </c>
      <c r="H72" s="11">
        <v>5307146.5</v>
      </c>
      <c r="I72" s="12">
        <v>0.19</v>
      </c>
      <c r="J72" s="11">
        <f t="shared" si="0"/>
        <v>6315504</v>
      </c>
    </row>
    <row r="73" spans="2:10" ht="110.25" customHeight="1">
      <c r="B73" s="7">
        <v>63</v>
      </c>
      <c r="C73" s="8" t="s">
        <v>120</v>
      </c>
      <c r="D73" s="47" t="s">
        <v>121</v>
      </c>
      <c r="E73" s="47"/>
      <c r="F73" s="9" t="s">
        <v>21</v>
      </c>
      <c r="G73" s="10">
        <v>2</v>
      </c>
      <c r="H73" s="11">
        <v>2346317.3999999994</v>
      </c>
      <c r="I73" s="12">
        <v>0.19</v>
      </c>
      <c r="J73" s="11">
        <f t="shared" si="0"/>
        <v>2792118</v>
      </c>
    </row>
    <row r="74" spans="2:10" ht="110.25" customHeight="1">
      <c r="B74" s="7">
        <v>64</v>
      </c>
      <c r="C74" s="8" t="s">
        <v>122</v>
      </c>
      <c r="D74" s="47" t="s">
        <v>123</v>
      </c>
      <c r="E74" s="47"/>
      <c r="F74" s="9" t="s">
        <v>21</v>
      </c>
      <c r="G74" s="10">
        <v>10</v>
      </c>
      <c r="H74" s="11">
        <v>684342.57500000007</v>
      </c>
      <c r="I74" s="12">
        <v>0.19</v>
      </c>
      <c r="J74" s="11">
        <f t="shared" si="0"/>
        <v>814368</v>
      </c>
    </row>
    <row r="75" spans="2:10" ht="75" customHeight="1">
      <c r="B75" s="7">
        <v>65</v>
      </c>
      <c r="C75" s="8" t="s">
        <v>124</v>
      </c>
      <c r="D75" s="47" t="s">
        <v>125</v>
      </c>
      <c r="E75" s="47"/>
      <c r="F75" s="9" t="s">
        <v>21</v>
      </c>
      <c r="G75" s="10">
        <v>10</v>
      </c>
      <c r="H75" s="11">
        <v>7332241.8749999991</v>
      </c>
      <c r="I75" s="12">
        <v>0.19</v>
      </c>
      <c r="J75" s="11">
        <f t="shared" si="0"/>
        <v>8725368</v>
      </c>
    </row>
    <row r="76" spans="2:10" ht="62.25" customHeight="1">
      <c r="B76" s="7">
        <v>66</v>
      </c>
      <c r="C76" s="8" t="s">
        <v>126</v>
      </c>
      <c r="D76" s="47" t="s">
        <v>127</v>
      </c>
      <c r="E76" s="47"/>
      <c r="F76" s="9" t="s">
        <v>21</v>
      </c>
      <c r="G76" s="10">
        <v>2</v>
      </c>
      <c r="H76" s="11">
        <v>2248554.1749999998</v>
      </c>
      <c r="I76" s="12">
        <v>0.19</v>
      </c>
      <c r="J76" s="11">
        <f t="shared" ref="J76:J108" si="1">ROUND(H76*(1+I76),0)</f>
        <v>2675779</v>
      </c>
    </row>
    <row r="77" spans="2:10" ht="48" customHeight="1">
      <c r="B77" s="7">
        <v>67</v>
      </c>
      <c r="C77" s="8" t="s">
        <v>128</v>
      </c>
      <c r="D77" s="47" t="s">
        <v>129</v>
      </c>
      <c r="E77" s="47"/>
      <c r="F77" s="9" t="s">
        <v>21</v>
      </c>
      <c r="G77" s="10">
        <v>6</v>
      </c>
      <c r="H77" s="11">
        <v>83098.741250000006</v>
      </c>
      <c r="I77" s="12">
        <v>0.19</v>
      </c>
      <c r="J77" s="11">
        <f t="shared" si="1"/>
        <v>98888</v>
      </c>
    </row>
    <row r="78" spans="2:10" ht="54" customHeight="1">
      <c r="B78" s="7">
        <v>68</v>
      </c>
      <c r="C78" s="8" t="s">
        <v>130</v>
      </c>
      <c r="D78" s="47" t="s">
        <v>131</v>
      </c>
      <c r="E78" s="47"/>
      <c r="F78" s="9" t="s">
        <v>21</v>
      </c>
      <c r="G78" s="10">
        <v>3</v>
      </c>
      <c r="H78" s="11">
        <v>224855.41750000001</v>
      </c>
      <c r="I78" s="12">
        <v>0.19</v>
      </c>
      <c r="J78" s="11">
        <f t="shared" si="1"/>
        <v>267578</v>
      </c>
    </row>
    <row r="79" spans="2:10" ht="43.5" customHeight="1">
      <c r="B79" s="7">
        <v>69</v>
      </c>
      <c r="C79" s="8" t="s">
        <v>132</v>
      </c>
      <c r="D79" s="47" t="s">
        <v>133</v>
      </c>
      <c r="E79" s="47"/>
      <c r="F79" s="9" t="s">
        <v>21</v>
      </c>
      <c r="G79" s="10">
        <v>1</v>
      </c>
      <c r="H79" s="11">
        <v>1759738.05</v>
      </c>
      <c r="I79" s="12">
        <v>0.19</v>
      </c>
      <c r="J79" s="11">
        <f t="shared" si="1"/>
        <v>2094088</v>
      </c>
    </row>
    <row r="80" spans="2:10" ht="110.25" customHeight="1">
      <c r="B80" s="7">
        <v>70</v>
      </c>
      <c r="C80" s="8" t="s">
        <v>134</v>
      </c>
      <c r="D80" s="47" t="s">
        <v>135</v>
      </c>
      <c r="E80" s="47"/>
      <c r="F80" s="9" t="s">
        <v>21</v>
      </c>
      <c r="G80" s="10">
        <v>15</v>
      </c>
      <c r="H80" s="11">
        <v>7332241.8749999991</v>
      </c>
      <c r="I80" s="12">
        <v>0.19</v>
      </c>
      <c r="J80" s="11">
        <f t="shared" si="1"/>
        <v>8725368</v>
      </c>
    </row>
    <row r="81" spans="2:10" ht="110.25" customHeight="1">
      <c r="B81" s="7">
        <v>71</v>
      </c>
      <c r="C81" s="7" t="s">
        <v>199</v>
      </c>
      <c r="D81" s="47" t="s">
        <v>200</v>
      </c>
      <c r="E81" s="47"/>
      <c r="F81" s="9" t="s">
        <v>21</v>
      </c>
      <c r="G81" s="10">
        <v>30</v>
      </c>
      <c r="H81" s="11">
        <v>18770539.199999996</v>
      </c>
      <c r="I81" s="12">
        <v>0.19</v>
      </c>
      <c r="J81" s="11">
        <f t="shared" si="1"/>
        <v>22336942</v>
      </c>
    </row>
    <row r="82" spans="2:10" ht="75.75" customHeight="1">
      <c r="B82" s="7">
        <v>72</v>
      </c>
      <c r="C82" s="8" t="s">
        <v>201</v>
      </c>
      <c r="D82" s="47" t="s">
        <v>202</v>
      </c>
      <c r="E82" s="47"/>
      <c r="F82" s="13" t="s">
        <v>21</v>
      </c>
      <c r="G82" s="10">
        <v>2</v>
      </c>
      <c r="H82" s="11">
        <v>381276.57750000001</v>
      </c>
      <c r="I82" s="12">
        <v>0.19</v>
      </c>
      <c r="J82" s="11">
        <f t="shared" si="1"/>
        <v>453719</v>
      </c>
    </row>
    <row r="83" spans="2:10" ht="110.25" customHeight="1">
      <c r="B83" s="7">
        <v>73</v>
      </c>
      <c r="C83" s="8" t="s">
        <v>136</v>
      </c>
      <c r="D83" s="47" t="s">
        <v>137</v>
      </c>
      <c r="E83" s="47"/>
      <c r="F83" s="9" t="s">
        <v>21</v>
      </c>
      <c r="G83" s="10">
        <v>162</v>
      </c>
      <c r="H83" s="11">
        <v>4399345.125</v>
      </c>
      <c r="I83" s="12">
        <v>0.19</v>
      </c>
      <c r="J83" s="11">
        <f t="shared" si="1"/>
        <v>5235221</v>
      </c>
    </row>
    <row r="84" spans="2:10" ht="70.5" customHeight="1">
      <c r="B84" s="7">
        <v>74</v>
      </c>
      <c r="C84" s="8" t="s">
        <v>138</v>
      </c>
      <c r="D84" s="47" t="s">
        <v>139</v>
      </c>
      <c r="E84" s="47"/>
      <c r="F84" s="9" t="s">
        <v>21</v>
      </c>
      <c r="G84" s="10">
        <v>6</v>
      </c>
      <c r="H84" s="11">
        <v>1319803.5375000001</v>
      </c>
      <c r="I84" s="12">
        <v>0.19</v>
      </c>
      <c r="J84" s="11">
        <f t="shared" si="1"/>
        <v>1570566</v>
      </c>
    </row>
    <row r="85" spans="2:10" ht="110.25" customHeight="1">
      <c r="B85" s="7">
        <v>75</v>
      </c>
      <c r="C85" s="8" t="s">
        <v>140</v>
      </c>
      <c r="D85" s="47" t="s">
        <v>141</v>
      </c>
      <c r="E85" s="47"/>
      <c r="F85" s="9" t="s">
        <v>21</v>
      </c>
      <c r="G85" s="10">
        <v>2</v>
      </c>
      <c r="H85" s="11">
        <v>224855.41750000001</v>
      </c>
      <c r="I85" s="12">
        <v>0.19</v>
      </c>
      <c r="J85" s="11">
        <f t="shared" si="1"/>
        <v>267578</v>
      </c>
    </row>
    <row r="86" spans="2:10" ht="110.25" customHeight="1">
      <c r="B86" s="7">
        <v>76</v>
      </c>
      <c r="C86" s="8" t="s">
        <v>142</v>
      </c>
      <c r="D86" s="47" t="s">
        <v>143</v>
      </c>
      <c r="E86" s="47"/>
      <c r="F86" s="9" t="s">
        <v>21</v>
      </c>
      <c r="G86" s="10">
        <v>4</v>
      </c>
      <c r="H86" s="11">
        <v>4888161.2499999991</v>
      </c>
      <c r="I86" s="12">
        <v>0.19</v>
      </c>
      <c r="J86" s="11">
        <f t="shared" si="1"/>
        <v>5816912</v>
      </c>
    </row>
    <row r="87" spans="2:10" ht="43.5" customHeight="1">
      <c r="B87" s="7">
        <v>77</v>
      </c>
      <c r="C87" s="8" t="s">
        <v>144</v>
      </c>
      <c r="D87" s="47" t="s">
        <v>145</v>
      </c>
      <c r="E87" s="47"/>
      <c r="F87" s="9" t="s">
        <v>21</v>
      </c>
      <c r="G87" s="10">
        <v>2</v>
      </c>
      <c r="H87" s="11">
        <v>7038952.2000000002</v>
      </c>
      <c r="I87" s="12">
        <v>0.19</v>
      </c>
      <c r="J87" s="11">
        <f t="shared" si="1"/>
        <v>8376353</v>
      </c>
    </row>
    <row r="88" spans="2:10" ht="110.25" customHeight="1">
      <c r="B88" s="7">
        <v>78</v>
      </c>
      <c r="C88" s="8" t="s">
        <v>203</v>
      </c>
      <c r="D88" s="47" t="s">
        <v>204</v>
      </c>
      <c r="E88" s="47"/>
      <c r="F88" s="9" t="s">
        <v>21</v>
      </c>
      <c r="G88" s="10">
        <v>1</v>
      </c>
      <c r="H88" s="11">
        <v>26396070.75</v>
      </c>
      <c r="I88" s="12">
        <v>0.19</v>
      </c>
      <c r="J88" s="11">
        <f t="shared" si="1"/>
        <v>31411324</v>
      </c>
    </row>
    <row r="89" spans="2:10" ht="78.75" customHeight="1">
      <c r="B89" s="7">
        <v>79</v>
      </c>
      <c r="C89" s="8" t="s">
        <v>205</v>
      </c>
      <c r="D89" s="47" t="s">
        <v>206</v>
      </c>
      <c r="E89" s="47"/>
      <c r="F89" s="9" t="s">
        <v>21</v>
      </c>
      <c r="G89" s="10">
        <v>1</v>
      </c>
      <c r="H89" s="11">
        <v>2444080.6249999995</v>
      </c>
      <c r="I89" s="12">
        <v>0.19</v>
      </c>
      <c r="J89" s="11">
        <f t="shared" si="1"/>
        <v>2908456</v>
      </c>
    </row>
    <row r="90" spans="2:10" ht="79.5" customHeight="1">
      <c r="B90" s="7">
        <v>80</v>
      </c>
      <c r="C90" s="8" t="s">
        <v>207</v>
      </c>
      <c r="D90" s="47" t="s">
        <v>208</v>
      </c>
      <c r="E90" s="47"/>
      <c r="F90" s="9" t="s">
        <v>21</v>
      </c>
      <c r="G90" s="10">
        <v>6</v>
      </c>
      <c r="H90" s="11">
        <v>293289.67499999993</v>
      </c>
      <c r="I90" s="12">
        <v>0.19</v>
      </c>
      <c r="J90" s="11">
        <f t="shared" si="1"/>
        <v>349015</v>
      </c>
    </row>
    <row r="91" spans="2:10" ht="55.5" customHeight="1">
      <c r="B91" s="7">
        <v>81</v>
      </c>
      <c r="C91" s="8" t="s">
        <v>146</v>
      </c>
      <c r="D91" s="47" t="s">
        <v>147</v>
      </c>
      <c r="E91" s="47"/>
      <c r="F91" s="9" t="s">
        <v>21</v>
      </c>
      <c r="G91" s="10">
        <v>4</v>
      </c>
      <c r="H91" s="11">
        <v>117315.87</v>
      </c>
      <c r="I91" s="12">
        <v>0.19</v>
      </c>
      <c r="J91" s="11">
        <f t="shared" si="1"/>
        <v>139606</v>
      </c>
    </row>
    <row r="92" spans="2:10" ht="110.25" customHeight="1">
      <c r="B92" s="7">
        <v>82</v>
      </c>
      <c r="C92" s="8" t="s">
        <v>148</v>
      </c>
      <c r="D92" s="47" t="s">
        <v>149</v>
      </c>
      <c r="E92" s="47"/>
      <c r="F92" s="9" t="s">
        <v>21</v>
      </c>
      <c r="G92" s="10">
        <v>5</v>
      </c>
      <c r="H92" s="11">
        <v>2541843.8499999996</v>
      </c>
      <c r="I92" s="12">
        <v>0.19</v>
      </c>
      <c r="J92" s="11">
        <f t="shared" si="1"/>
        <v>3024794</v>
      </c>
    </row>
    <row r="93" spans="2:10" ht="110.25" customHeight="1">
      <c r="B93" s="7">
        <v>83</v>
      </c>
      <c r="C93" s="8" t="s">
        <v>150</v>
      </c>
      <c r="D93" s="47" t="s">
        <v>151</v>
      </c>
      <c r="E93" s="47"/>
      <c r="F93" s="9" t="s">
        <v>21</v>
      </c>
      <c r="G93" s="10">
        <v>15</v>
      </c>
      <c r="H93" s="11">
        <v>2444080.6249999995</v>
      </c>
      <c r="I93" s="12">
        <v>0.19</v>
      </c>
      <c r="J93" s="11">
        <f t="shared" si="1"/>
        <v>2908456</v>
      </c>
    </row>
    <row r="94" spans="2:10" ht="63.75" customHeight="1">
      <c r="B94" s="7">
        <v>84</v>
      </c>
      <c r="C94" s="8" t="s">
        <v>209</v>
      </c>
      <c r="D94" s="47" t="s">
        <v>210</v>
      </c>
      <c r="E94" s="47"/>
      <c r="F94" s="13" t="s">
        <v>21</v>
      </c>
      <c r="G94" s="10">
        <v>8</v>
      </c>
      <c r="H94" s="11">
        <v>263960.70749999996</v>
      </c>
      <c r="I94" s="12">
        <v>0.19</v>
      </c>
      <c r="J94" s="11">
        <f t="shared" si="1"/>
        <v>314113</v>
      </c>
    </row>
    <row r="95" spans="2:10" ht="72" customHeight="1">
      <c r="B95" s="7">
        <v>85</v>
      </c>
      <c r="C95" s="8" t="s">
        <v>211</v>
      </c>
      <c r="D95" s="47" t="s">
        <v>212</v>
      </c>
      <c r="E95" s="47"/>
      <c r="F95" s="9" t="s">
        <v>21</v>
      </c>
      <c r="G95" s="10">
        <v>6</v>
      </c>
      <c r="H95" s="11">
        <v>244408.06249999997</v>
      </c>
      <c r="I95" s="12">
        <v>0.19</v>
      </c>
      <c r="J95" s="11">
        <f t="shared" si="1"/>
        <v>290846</v>
      </c>
    </row>
    <row r="96" spans="2:10" ht="62.25" customHeight="1">
      <c r="B96" s="7">
        <v>86</v>
      </c>
      <c r="C96" s="8" t="s">
        <v>152</v>
      </c>
      <c r="D96" s="47" t="s">
        <v>153</v>
      </c>
      <c r="E96" s="47"/>
      <c r="F96" s="9" t="s">
        <v>21</v>
      </c>
      <c r="G96" s="10">
        <v>10</v>
      </c>
      <c r="H96" s="11">
        <v>371500.255</v>
      </c>
      <c r="I96" s="12">
        <v>0.19</v>
      </c>
      <c r="J96" s="11">
        <f t="shared" si="1"/>
        <v>442085</v>
      </c>
    </row>
    <row r="97" spans="2:10" ht="61.5" customHeight="1">
      <c r="B97" s="7">
        <v>87</v>
      </c>
      <c r="C97" s="8" t="s">
        <v>154</v>
      </c>
      <c r="D97" s="47" t="s">
        <v>155</v>
      </c>
      <c r="E97" s="47"/>
      <c r="F97" s="9" t="s">
        <v>21</v>
      </c>
      <c r="G97" s="10">
        <v>4</v>
      </c>
      <c r="H97" s="11">
        <v>73322.418749999983</v>
      </c>
      <c r="I97" s="12">
        <v>0.19</v>
      </c>
      <c r="J97" s="11">
        <f t="shared" si="1"/>
        <v>87254</v>
      </c>
    </row>
    <row r="98" spans="2:10" ht="60" customHeight="1">
      <c r="B98" s="7">
        <v>88</v>
      </c>
      <c r="C98" s="8" t="s">
        <v>156</v>
      </c>
      <c r="D98" s="47" t="s">
        <v>157</v>
      </c>
      <c r="E98" s="47"/>
      <c r="F98" s="9" t="s">
        <v>21</v>
      </c>
      <c r="G98" s="10">
        <v>12</v>
      </c>
      <c r="H98" s="11">
        <v>83098.741250000006</v>
      </c>
      <c r="I98" s="12">
        <v>0.19</v>
      </c>
      <c r="J98" s="11">
        <f t="shared" si="1"/>
        <v>98888</v>
      </c>
    </row>
    <row r="99" spans="2:10" ht="75.75" customHeight="1">
      <c r="B99" s="7">
        <v>89</v>
      </c>
      <c r="C99" s="8" t="s">
        <v>213</v>
      </c>
      <c r="D99" s="47" t="s">
        <v>214</v>
      </c>
      <c r="E99" s="47"/>
      <c r="F99" s="9" t="s">
        <v>21</v>
      </c>
      <c r="G99" s="10">
        <v>6</v>
      </c>
      <c r="H99" s="11">
        <v>195526.45</v>
      </c>
      <c r="I99" s="12">
        <v>0.19</v>
      </c>
      <c r="J99" s="11">
        <f t="shared" si="1"/>
        <v>232676</v>
      </c>
    </row>
    <row r="100" spans="2:10" ht="84.75" customHeight="1">
      <c r="B100" s="7">
        <v>90</v>
      </c>
      <c r="C100" s="8" t="s">
        <v>215</v>
      </c>
      <c r="D100" s="47" t="s">
        <v>216</v>
      </c>
      <c r="E100" s="47"/>
      <c r="F100" s="9" t="s">
        <v>21</v>
      </c>
      <c r="G100" s="10">
        <v>13</v>
      </c>
      <c r="H100" s="11">
        <v>1710856.4375</v>
      </c>
      <c r="I100" s="12">
        <v>0.19</v>
      </c>
      <c r="J100" s="11">
        <f t="shared" si="1"/>
        <v>2035919</v>
      </c>
    </row>
    <row r="101" spans="2:10" ht="110.25" customHeight="1">
      <c r="B101" s="7">
        <v>91</v>
      </c>
      <c r="C101" s="8" t="s">
        <v>158</v>
      </c>
      <c r="D101" s="47" t="s">
        <v>159</v>
      </c>
      <c r="E101" s="47"/>
      <c r="F101" s="9" t="s">
        <v>21</v>
      </c>
      <c r="G101" s="10">
        <v>6</v>
      </c>
      <c r="H101" s="11">
        <v>7681396.2499999991</v>
      </c>
      <c r="I101" s="12">
        <v>0.19</v>
      </c>
      <c r="J101" s="11">
        <f t="shared" si="1"/>
        <v>9140862</v>
      </c>
    </row>
    <row r="102" spans="2:10" ht="48.75" customHeight="1">
      <c r="B102" s="7">
        <v>92</v>
      </c>
      <c r="C102" s="8" t="s">
        <v>160</v>
      </c>
      <c r="D102" s="47" t="s">
        <v>161</v>
      </c>
      <c r="E102" s="47"/>
      <c r="F102" s="9" t="s">
        <v>21</v>
      </c>
      <c r="G102" s="10">
        <v>2</v>
      </c>
      <c r="H102" s="11">
        <v>185750.1275</v>
      </c>
      <c r="I102" s="12">
        <v>0.19</v>
      </c>
      <c r="J102" s="11">
        <f t="shared" si="1"/>
        <v>221043</v>
      </c>
    </row>
    <row r="103" spans="2:10" ht="110.25" customHeight="1">
      <c r="B103" s="7">
        <v>93</v>
      </c>
      <c r="C103" s="8" t="s">
        <v>162</v>
      </c>
      <c r="D103" s="47" t="s">
        <v>163</v>
      </c>
      <c r="E103" s="47"/>
      <c r="F103" s="9" t="s">
        <v>21</v>
      </c>
      <c r="G103" s="10">
        <v>1</v>
      </c>
      <c r="H103" s="11">
        <v>312842.31999999995</v>
      </c>
      <c r="I103" s="12">
        <v>0.19</v>
      </c>
      <c r="J103" s="11">
        <f t="shared" si="1"/>
        <v>372282</v>
      </c>
    </row>
    <row r="104" spans="2:10" ht="110.25" customHeight="1">
      <c r="B104" s="7">
        <v>94</v>
      </c>
      <c r="C104" s="8" t="s">
        <v>164</v>
      </c>
      <c r="D104" s="60" t="s">
        <v>165</v>
      </c>
      <c r="E104" s="60"/>
      <c r="F104" s="9" t="s">
        <v>21</v>
      </c>
      <c r="G104" s="10">
        <v>3</v>
      </c>
      <c r="H104" s="11">
        <v>4106055.4499999997</v>
      </c>
      <c r="I104" s="12">
        <v>0.19</v>
      </c>
      <c r="J104" s="11">
        <f t="shared" si="1"/>
        <v>4886206</v>
      </c>
    </row>
    <row r="105" spans="2:10" ht="54.75" customHeight="1">
      <c r="B105" s="7">
        <v>95</v>
      </c>
      <c r="C105" s="8" t="s">
        <v>166</v>
      </c>
      <c r="D105" s="47" t="s">
        <v>167</v>
      </c>
      <c r="E105" s="47"/>
      <c r="F105" s="9" t="s">
        <v>21</v>
      </c>
      <c r="G105" s="10">
        <v>4</v>
      </c>
      <c r="H105" s="11">
        <v>606131.99499999988</v>
      </c>
      <c r="I105" s="12">
        <v>0.19</v>
      </c>
      <c r="J105" s="11">
        <f t="shared" si="1"/>
        <v>721297</v>
      </c>
    </row>
    <row r="106" spans="2:10" ht="67.5" customHeight="1">
      <c r="B106" s="7">
        <v>96</v>
      </c>
      <c r="C106" s="8" t="s">
        <v>217</v>
      </c>
      <c r="D106" s="47" t="s">
        <v>218</v>
      </c>
      <c r="E106" s="47"/>
      <c r="F106" s="13" t="s">
        <v>21</v>
      </c>
      <c r="G106" s="10">
        <v>8</v>
      </c>
      <c r="H106" s="11">
        <v>146644.83749999997</v>
      </c>
      <c r="I106" s="12">
        <v>0.19</v>
      </c>
      <c r="J106" s="11">
        <f t="shared" si="1"/>
        <v>174507</v>
      </c>
    </row>
    <row r="107" spans="2:10" ht="70.5" customHeight="1">
      <c r="B107" s="7">
        <v>97</v>
      </c>
      <c r="C107" s="8" t="s">
        <v>219</v>
      </c>
      <c r="D107" s="47" t="s">
        <v>220</v>
      </c>
      <c r="E107" s="47"/>
      <c r="F107" s="13" t="s">
        <v>21</v>
      </c>
      <c r="G107" s="10">
        <v>8</v>
      </c>
      <c r="H107" s="11">
        <v>2395199.0124999997</v>
      </c>
      <c r="I107" s="12">
        <v>0.19</v>
      </c>
      <c r="J107" s="11">
        <f t="shared" si="1"/>
        <v>2850287</v>
      </c>
    </row>
    <row r="108" spans="2:10" ht="110.25" customHeight="1">
      <c r="B108" s="7">
        <v>98</v>
      </c>
      <c r="C108" s="8" t="s">
        <v>168</v>
      </c>
      <c r="D108" s="47" t="s">
        <v>169</v>
      </c>
      <c r="E108" s="47"/>
      <c r="F108" s="9" t="s">
        <v>21</v>
      </c>
      <c r="G108" s="10">
        <v>1</v>
      </c>
      <c r="H108" s="11">
        <v>117315.87</v>
      </c>
      <c r="I108" s="12">
        <v>0.19</v>
      </c>
      <c r="J108" s="11">
        <f t="shared" si="1"/>
        <v>139606</v>
      </c>
    </row>
  </sheetData>
  <autoFilter ref="B10:J108" xr:uid="{8A3A931D-6D78-41B5-9CEF-19FF0DAB57D8}"/>
  <mergeCells count="112">
    <mergeCell ref="B2:D2"/>
    <mergeCell ref="E2:J2"/>
    <mergeCell ref="B3:J3"/>
    <mergeCell ref="B6:C6"/>
    <mergeCell ref="D6:E6"/>
    <mergeCell ref="G6:J6"/>
    <mergeCell ref="D10:E10"/>
    <mergeCell ref="D11:E11"/>
    <mergeCell ref="B4:P4"/>
    <mergeCell ref="D12:E12"/>
    <mergeCell ref="D13:E13"/>
    <mergeCell ref="D14:E14"/>
    <mergeCell ref="D15:E15"/>
    <mergeCell ref="B7:C7"/>
    <mergeCell ref="D7:E7"/>
    <mergeCell ref="G7:J7"/>
    <mergeCell ref="B8:C8"/>
    <mergeCell ref="D8:E8"/>
    <mergeCell ref="G8:J8"/>
    <mergeCell ref="D22:E22"/>
    <mergeCell ref="D23:E23"/>
    <mergeCell ref="D24:E24"/>
    <mergeCell ref="D25:E25"/>
    <mergeCell ref="D26:E26"/>
    <mergeCell ref="D27:E27"/>
    <mergeCell ref="D16:E16"/>
    <mergeCell ref="D17:E17"/>
    <mergeCell ref="D18:E18"/>
    <mergeCell ref="D19:E19"/>
    <mergeCell ref="D20:E20"/>
    <mergeCell ref="D21:E21"/>
    <mergeCell ref="D34:E34"/>
    <mergeCell ref="D35:E35"/>
    <mergeCell ref="D36:E36"/>
    <mergeCell ref="D37:E37"/>
    <mergeCell ref="D38:E38"/>
    <mergeCell ref="D39:E39"/>
    <mergeCell ref="D28:E28"/>
    <mergeCell ref="D29:E29"/>
    <mergeCell ref="D30:E30"/>
    <mergeCell ref="D31:E31"/>
    <mergeCell ref="D32:E32"/>
    <mergeCell ref="D33:E33"/>
    <mergeCell ref="D46:E46"/>
    <mergeCell ref="D47:E47"/>
    <mergeCell ref="D48:E48"/>
    <mergeCell ref="D49:E49"/>
    <mergeCell ref="D50:E50"/>
    <mergeCell ref="D51:E51"/>
    <mergeCell ref="D40:E40"/>
    <mergeCell ref="D41:E41"/>
    <mergeCell ref="D42:E42"/>
    <mergeCell ref="D43:E43"/>
    <mergeCell ref="D44:E44"/>
    <mergeCell ref="D45:E45"/>
    <mergeCell ref="D58:E58"/>
    <mergeCell ref="D59:E59"/>
    <mergeCell ref="D60:E60"/>
    <mergeCell ref="D61:E61"/>
    <mergeCell ref="D62:E62"/>
    <mergeCell ref="D63:E63"/>
    <mergeCell ref="D52:E52"/>
    <mergeCell ref="D53:E53"/>
    <mergeCell ref="D54:E54"/>
    <mergeCell ref="D55:E55"/>
    <mergeCell ref="D56:E56"/>
    <mergeCell ref="D57:E57"/>
    <mergeCell ref="D70:E70"/>
    <mergeCell ref="D71:E71"/>
    <mergeCell ref="D72:E72"/>
    <mergeCell ref="D73:E73"/>
    <mergeCell ref="D74:E74"/>
    <mergeCell ref="D75:E75"/>
    <mergeCell ref="D64:E64"/>
    <mergeCell ref="D65:E65"/>
    <mergeCell ref="D66:E66"/>
    <mergeCell ref="D67:E67"/>
    <mergeCell ref="D68:E68"/>
    <mergeCell ref="D69:E69"/>
    <mergeCell ref="D82:E82"/>
    <mergeCell ref="D83:E83"/>
    <mergeCell ref="D84:E84"/>
    <mergeCell ref="D85:E85"/>
    <mergeCell ref="D86:E86"/>
    <mergeCell ref="D87:E87"/>
    <mergeCell ref="D76:E76"/>
    <mergeCell ref="D77:E77"/>
    <mergeCell ref="D78:E78"/>
    <mergeCell ref="D79:E79"/>
    <mergeCell ref="D80:E80"/>
    <mergeCell ref="D81:E81"/>
    <mergeCell ref="D94:E94"/>
    <mergeCell ref="D95:E95"/>
    <mergeCell ref="D96:E96"/>
    <mergeCell ref="D97:E97"/>
    <mergeCell ref="D98:E98"/>
    <mergeCell ref="D99:E99"/>
    <mergeCell ref="D88:E88"/>
    <mergeCell ref="D89:E89"/>
    <mergeCell ref="D90:E90"/>
    <mergeCell ref="D91:E91"/>
    <mergeCell ref="D92:E92"/>
    <mergeCell ref="D93:E93"/>
    <mergeCell ref="D106:E106"/>
    <mergeCell ref="D107:E107"/>
    <mergeCell ref="D108:E108"/>
    <mergeCell ref="D100:E100"/>
    <mergeCell ref="D101:E101"/>
    <mergeCell ref="D102:E102"/>
    <mergeCell ref="D103:E103"/>
    <mergeCell ref="D104:E104"/>
    <mergeCell ref="D105:E105"/>
  </mergeCells>
  <conditionalFormatting sqref="B10:D10 F10:J10">
    <cfRule type="duplicateValues" dxfId="2" priority="1"/>
  </conditionalFormatting>
  <hyperlinks>
    <hyperlink ref="D7" r:id="rId1" xr:uid="{D38325CE-E8DC-42CB-9B9D-5235B2951C83}"/>
  </hyperlinks>
  <pageMargins left="0.70866141732283472" right="0.70866141732283472" top="0.74803149606299213" bottom="0.74803149606299213" header="0.31496062992125984" footer="0.31496062992125984"/>
  <pageSetup scale="40" orientation="portrait" horizontalDpi="200" verticalDpi="2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7455-2A9A-4653-A54B-39D07A2178ED}">
  <sheetPr codeName="Hoja3"/>
  <dimension ref="B1:M108"/>
  <sheetViews>
    <sheetView showGridLines="0" zoomScale="90" zoomScaleNormal="90" workbookViewId="0">
      <selection activeCell="D6" sqref="D6:E6"/>
    </sheetView>
  </sheetViews>
  <sheetFormatPr defaultColWidth="8" defaultRowHeight="100.5" customHeight="1"/>
  <cols>
    <col min="1" max="1" width="2.42578125" style="1" customWidth="1"/>
    <col min="2" max="2" width="5.28515625" style="1" customWidth="1"/>
    <col min="3" max="3" width="23.28515625" style="1" customWidth="1"/>
    <col min="4" max="4" width="42" style="1" customWidth="1"/>
    <col min="5" max="5" width="42" style="2" customWidth="1"/>
    <col min="6" max="6" width="14.140625" style="1" customWidth="1"/>
    <col min="7" max="7" width="12.140625" style="1" customWidth="1"/>
    <col min="8" max="8" width="21.85546875" style="1" bestFit="1" customWidth="1"/>
    <col min="9" max="9" width="17.85546875" style="1" bestFit="1" customWidth="1"/>
    <col min="10" max="10" width="23" style="1" bestFit="1" customWidth="1"/>
    <col min="11" max="11" width="14.85546875" style="1" bestFit="1" customWidth="1"/>
    <col min="12" max="16384" width="8" style="1"/>
  </cols>
  <sheetData>
    <row r="1" spans="2:13" ht="10.15" customHeight="1"/>
    <row r="2" spans="2:13" ht="67.900000000000006" customHeight="1">
      <c r="B2" s="73"/>
      <c r="C2" s="74"/>
      <c r="D2" s="74"/>
      <c r="E2" s="75" t="s">
        <v>0</v>
      </c>
      <c r="F2" s="75"/>
      <c r="G2" s="75"/>
      <c r="H2" s="75"/>
      <c r="I2" s="75"/>
      <c r="J2" s="76"/>
    </row>
    <row r="3" spans="2:13" ht="28.15" customHeight="1">
      <c r="B3" s="77" t="s">
        <v>1</v>
      </c>
      <c r="C3" s="78"/>
      <c r="D3" s="78"/>
      <c r="E3" s="78"/>
      <c r="F3" s="78"/>
      <c r="G3" s="78"/>
      <c r="H3" s="78"/>
      <c r="I3" s="78"/>
      <c r="J3" s="79"/>
    </row>
    <row r="4" spans="2:13" ht="69.599999999999994" customHeight="1">
      <c r="B4" s="81" t="s">
        <v>2</v>
      </c>
      <c r="C4" s="82"/>
      <c r="D4" s="82"/>
      <c r="E4" s="82"/>
      <c r="F4" s="82"/>
      <c r="G4" s="82"/>
      <c r="H4" s="82"/>
      <c r="I4" s="82"/>
      <c r="J4" s="83"/>
      <c r="L4" s="84"/>
      <c r="M4" s="84"/>
    </row>
    <row r="5" spans="2:13" ht="11.45" customHeight="1">
      <c r="B5" s="3"/>
      <c r="C5" s="3"/>
      <c r="D5" s="3"/>
      <c r="E5" s="3"/>
      <c r="F5" s="3"/>
      <c r="G5" s="3"/>
      <c r="H5" s="3"/>
      <c r="I5" s="3"/>
      <c r="J5" s="3"/>
      <c r="L5" s="84"/>
      <c r="M5" s="84"/>
    </row>
    <row r="6" spans="2:13" ht="31.15" customHeight="1">
      <c r="B6" s="65" t="s">
        <v>172</v>
      </c>
      <c r="C6" s="66"/>
      <c r="D6" s="80" t="s">
        <v>4</v>
      </c>
      <c r="E6" s="68"/>
      <c r="F6" s="4" t="s">
        <v>173</v>
      </c>
      <c r="G6" s="69">
        <v>800350680</v>
      </c>
      <c r="H6" s="70"/>
      <c r="I6" s="70"/>
      <c r="J6" s="71"/>
      <c r="L6" s="84"/>
      <c r="M6" s="84"/>
    </row>
    <row r="7" spans="2:13" ht="31.15" customHeight="1">
      <c r="B7" s="65" t="s">
        <v>175</v>
      </c>
      <c r="C7" s="66"/>
      <c r="D7" s="67" t="s">
        <v>221</v>
      </c>
      <c r="E7" s="85"/>
      <c r="F7" s="4" t="s">
        <v>177</v>
      </c>
      <c r="G7" s="69" t="s">
        <v>222</v>
      </c>
      <c r="H7" s="70"/>
      <c r="I7" s="70"/>
      <c r="J7" s="71"/>
      <c r="L7" s="84"/>
      <c r="M7" s="84"/>
    </row>
    <row r="8" spans="2:13" ht="31.15" customHeight="1">
      <c r="B8" s="65" t="s">
        <v>179</v>
      </c>
      <c r="C8" s="66"/>
      <c r="D8" s="72">
        <v>46288</v>
      </c>
      <c r="E8" s="86"/>
      <c r="F8" s="4" t="s">
        <v>180</v>
      </c>
      <c r="G8" s="69">
        <v>3182787572</v>
      </c>
      <c r="H8" s="70"/>
      <c r="I8" s="70"/>
      <c r="J8" s="71"/>
      <c r="L8" s="84"/>
      <c r="M8" s="84"/>
    </row>
    <row r="9" spans="2:13" ht="9.6" customHeight="1">
      <c r="L9" s="84"/>
      <c r="M9" s="84"/>
    </row>
    <row r="10" spans="2:13" ht="35.450000000000003" customHeight="1">
      <c r="B10" s="5" t="s">
        <v>7</v>
      </c>
      <c r="C10" s="5" t="s">
        <v>8</v>
      </c>
      <c r="D10" s="46" t="s">
        <v>9</v>
      </c>
      <c r="E10" s="46"/>
      <c r="F10" s="5" t="s">
        <v>10</v>
      </c>
      <c r="G10" s="5" t="s">
        <v>11</v>
      </c>
      <c r="H10" s="6" t="s">
        <v>13</v>
      </c>
      <c r="I10" s="6" t="s">
        <v>12</v>
      </c>
      <c r="J10" s="5" t="s">
        <v>14</v>
      </c>
    </row>
    <row r="11" spans="2:13" customFormat="1" ht="110.25" customHeight="1">
      <c r="B11" s="7">
        <v>1</v>
      </c>
      <c r="C11" s="8" t="s">
        <v>19</v>
      </c>
      <c r="D11" s="47" t="s">
        <v>20</v>
      </c>
      <c r="E11" s="47"/>
      <c r="F11" s="9" t="s">
        <v>21</v>
      </c>
      <c r="G11" s="10">
        <v>1</v>
      </c>
      <c r="H11" s="11">
        <v>672000</v>
      </c>
      <c r="I11" s="12">
        <v>0.19</v>
      </c>
      <c r="J11" s="11">
        <f t="shared" ref="J11:J74" si="0">ROUND(H11*(1+I11),0)</f>
        <v>799680</v>
      </c>
    </row>
    <row r="12" spans="2:13" customFormat="1" ht="110.25" customHeight="1">
      <c r="B12" s="7">
        <v>2</v>
      </c>
      <c r="C12" s="8" t="s">
        <v>22</v>
      </c>
      <c r="D12" s="47" t="s">
        <v>23</v>
      </c>
      <c r="E12" s="47"/>
      <c r="F12" s="9" t="s">
        <v>21</v>
      </c>
      <c r="G12" s="10">
        <v>5</v>
      </c>
      <c r="H12" s="11">
        <v>66500</v>
      </c>
      <c r="I12" s="12">
        <v>0.19</v>
      </c>
      <c r="J12" s="11">
        <f t="shared" si="0"/>
        <v>79135</v>
      </c>
    </row>
    <row r="13" spans="2:13" customFormat="1" ht="110.25" customHeight="1">
      <c r="B13" s="7">
        <v>3</v>
      </c>
      <c r="C13" s="8" t="s">
        <v>181</v>
      </c>
      <c r="D13" s="47" t="s">
        <v>182</v>
      </c>
      <c r="E13" s="47"/>
      <c r="F13" s="13" t="s">
        <v>21</v>
      </c>
      <c r="G13" s="10">
        <v>8</v>
      </c>
      <c r="H13" s="11">
        <v>59500</v>
      </c>
      <c r="I13" s="12">
        <v>0.19</v>
      </c>
      <c r="J13" s="11">
        <f t="shared" si="0"/>
        <v>70805</v>
      </c>
    </row>
    <row r="14" spans="2:13" customFormat="1" ht="110.25" customHeight="1">
      <c r="B14" s="7">
        <v>4</v>
      </c>
      <c r="C14" s="8" t="s">
        <v>183</v>
      </c>
      <c r="D14" s="47" t="s">
        <v>184</v>
      </c>
      <c r="E14" s="47"/>
      <c r="F14" s="9" t="s">
        <v>21</v>
      </c>
      <c r="G14" s="10">
        <v>6</v>
      </c>
      <c r="H14" s="11">
        <v>1960000</v>
      </c>
      <c r="I14" s="12">
        <v>0.19</v>
      </c>
      <c r="J14" s="11">
        <f t="shared" si="0"/>
        <v>2332400</v>
      </c>
    </row>
    <row r="15" spans="2:13" customFormat="1" ht="110.25" customHeight="1">
      <c r="B15" s="7">
        <v>5</v>
      </c>
      <c r="C15" s="8" t="s">
        <v>24</v>
      </c>
      <c r="D15" s="47" t="s">
        <v>25</v>
      </c>
      <c r="E15" s="47"/>
      <c r="F15" s="9" t="s">
        <v>21</v>
      </c>
      <c r="G15" s="10">
        <v>14</v>
      </c>
      <c r="H15" s="11">
        <v>1120000</v>
      </c>
      <c r="I15" s="12">
        <v>0.19</v>
      </c>
      <c r="J15" s="11">
        <f t="shared" si="0"/>
        <v>1332800</v>
      </c>
    </row>
    <row r="16" spans="2:13" customFormat="1" ht="110.25" customHeight="1">
      <c r="B16" s="7">
        <v>6</v>
      </c>
      <c r="C16" s="8" t="s">
        <v>26</v>
      </c>
      <c r="D16" s="47" t="s">
        <v>27</v>
      </c>
      <c r="E16" s="47"/>
      <c r="F16" s="9" t="s">
        <v>21</v>
      </c>
      <c r="G16" s="10">
        <v>5</v>
      </c>
      <c r="H16" s="11">
        <v>294000</v>
      </c>
      <c r="I16" s="12">
        <v>0.19</v>
      </c>
      <c r="J16" s="11">
        <f t="shared" si="0"/>
        <v>349860</v>
      </c>
    </row>
    <row r="17" spans="2:10" customFormat="1" ht="110.25" customHeight="1">
      <c r="B17" s="7">
        <v>7</v>
      </c>
      <c r="C17" s="8" t="s">
        <v>28</v>
      </c>
      <c r="D17" s="47" t="s">
        <v>29</v>
      </c>
      <c r="E17" s="47"/>
      <c r="F17" s="9" t="s">
        <v>21</v>
      </c>
      <c r="G17" s="10">
        <v>4</v>
      </c>
      <c r="H17" s="11">
        <v>434000</v>
      </c>
      <c r="I17" s="12">
        <v>0.19</v>
      </c>
      <c r="J17" s="11">
        <f t="shared" si="0"/>
        <v>516460</v>
      </c>
    </row>
    <row r="18" spans="2:10" customFormat="1" ht="110.25" customHeight="1">
      <c r="B18" s="7">
        <v>8</v>
      </c>
      <c r="C18" s="8" t="s">
        <v>30</v>
      </c>
      <c r="D18" s="47" t="s">
        <v>31</v>
      </c>
      <c r="E18" s="47"/>
      <c r="F18" s="9" t="s">
        <v>21</v>
      </c>
      <c r="G18" s="10">
        <v>3</v>
      </c>
      <c r="H18" s="11">
        <v>9030000</v>
      </c>
      <c r="I18" s="12">
        <v>0.19</v>
      </c>
      <c r="J18" s="11">
        <f t="shared" si="0"/>
        <v>10745700</v>
      </c>
    </row>
    <row r="19" spans="2:10" customFormat="1" ht="110.25" customHeight="1">
      <c r="B19" s="7">
        <v>9</v>
      </c>
      <c r="C19" s="8" t="s">
        <v>32</v>
      </c>
      <c r="D19" s="47" t="s">
        <v>33</v>
      </c>
      <c r="E19" s="47"/>
      <c r="F19" s="9" t="s">
        <v>21</v>
      </c>
      <c r="G19" s="10">
        <v>2</v>
      </c>
      <c r="H19" s="11">
        <v>245000</v>
      </c>
      <c r="I19" s="12">
        <v>0.19</v>
      </c>
      <c r="J19" s="11">
        <f t="shared" si="0"/>
        <v>291550</v>
      </c>
    </row>
    <row r="20" spans="2:10" customFormat="1" ht="110.25" customHeight="1">
      <c r="B20" s="7">
        <v>10</v>
      </c>
      <c r="C20" s="8" t="s">
        <v>34</v>
      </c>
      <c r="D20" s="47" t="s">
        <v>35</v>
      </c>
      <c r="E20" s="47"/>
      <c r="F20" s="9" t="s">
        <v>21</v>
      </c>
      <c r="G20" s="10">
        <v>20</v>
      </c>
      <c r="H20" s="11">
        <v>4900000</v>
      </c>
      <c r="I20" s="12">
        <v>0.19</v>
      </c>
      <c r="J20" s="11">
        <f t="shared" si="0"/>
        <v>5831000</v>
      </c>
    </row>
    <row r="21" spans="2:10" customFormat="1" ht="110.25" customHeight="1">
      <c r="B21" s="7">
        <v>11</v>
      </c>
      <c r="C21" s="8" t="s">
        <v>26</v>
      </c>
      <c r="D21" s="47" t="s">
        <v>36</v>
      </c>
      <c r="E21" s="47"/>
      <c r="F21" s="9" t="s">
        <v>21</v>
      </c>
      <c r="G21" s="10">
        <v>3</v>
      </c>
      <c r="H21" s="11">
        <v>63000</v>
      </c>
      <c r="I21" s="12">
        <v>0.19</v>
      </c>
      <c r="J21" s="11">
        <f t="shared" si="0"/>
        <v>74970</v>
      </c>
    </row>
    <row r="22" spans="2:10" customFormat="1" ht="110.25" customHeight="1">
      <c r="B22" s="7">
        <v>12</v>
      </c>
      <c r="C22" s="8" t="s">
        <v>37</v>
      </c>
      <c r="D22" s="47" t="s">
        <v>38</v>
      </c>
      <c r="E22" s="47"/>
      <c r="F22" s="9" t="s">
        <v>21</v>
      </c>
      <c r="G22" s="10">
        <v>4</v>
      </c>
      <c r="H22" s="11">
        <v>357000</v>
      </c>
      <c r="I22" s="12">
        <v>0.19</v>
      </c>
      <c r="J22" s="11">
        <f t="shared" si="0"/>
        <v>424830</v>
      </c>
    </row>
    <row r="23" spans="2:10" customFormat="1" ht="110.25" customHeight="1">
      <c r="B23" s="7">
        <v>13</v>
      </c>
      <c r="C23" s="8" t="s">
        <v>39</v>
      </c>
      <c r="D23" s="47" t="s">
        <v>40</v>
      </c>
      <c r="E23" s="47"/>
      <c r="F23" s="9" t="s">
        <v>21</v>
      </c>
      <c r="G23" s="10">
        <v>33</v>
      </c>
      <c r="H23" s="11">
        <v>476000</v>
      </c>
      <c r="I23" s="12">
        <v>0.19</v>
      </c>
      <c r="J23" s="11">
        <f t="shared" si="0"/>
        <v>566440</v>
      </c>
    </row>
    <row r="24" spans="2:10" customFormat="1" ht="110.25" customHeight="1">
      <c r="B24" s="7">
        <v>14</v>
      </c>
      <c r="C24" s="8" t="s">
        <v>41</v>
      </c>
      <c r="D24" s="47" t="s">
        <v>42</v>
      </c>
      <c r="E24" s="47"/>
      <c r="F24" s="9" t="s">
        <v>21</v>
      </c>
      <c r="G24" s="10">
        <v>67</v>
      </c>
      <c r="H24" s="11">
        <v>154000</v>
      </c>
      <c r="I24" s="12">
        <v>0.19</v>
      </c>
      <c r="J24" s="11">
        <f t="shared" si="0"/>
        <v>183260</v>
      </c>
    </row>
    <row r="25" spans="2:10" ht="110.25" customHeight="1">
      <c r="B25" s="7">
        <v>15</v>
      </c>
      <c r="C25" s="8" t="s">
        <v>43</v>
      </c>
      <c r="D25" s="47" t="s">
        <v>44</v>
      </c>
      <c r="E25" s="47"/>
      <c r="F25" s="9" t="s">
        <v>21</v>
      </c>
      <c r="G25" s="10">
        <v>10</v>
      </c>
      <c r="H25" s="11">
        <v>1610000</v>
      </c>
      <c r="I25" s="12">
        <v>0.19</v>
      </c>
      <c r="J25" s="11">
        <f t="shared" si="0"/>
        <v>1915900</v>
      </c>
    </row>
    <row r="26" spans="2:10" ht="110.25" customHeight="1">
      <c r="B26" s="7">
        <v>16</v>
      </c>
      <c r="C26" s="8" t="s">
        <v>45</v>
      </c>
      <c r="D26" s="47" t="s">
        <v>46</v>
      </c>
      <c r="E26" s="47"/>
      <c r="F26" s="9" t="s">
        <v>21</v>
      </c>
      <c r="G26" s="10">
        <v>2</v>
      </c>
      <c r="H26" s="11">
        <v>504000</v>
      </c>
      <c r="I26" s="12">
        <v>0.19</v>
      </c>
      <c r="J26" s="11">
        <f t="shared" si="0"/>
        <v>599760</v>
      </c>
    </row>
    <row r="27" spans="2:10" ht="110.25" customHeight="1">
      <c r="B27" s="7">
        <v>17</v>
      </c>
      <c r="C27" s="8" t="s">
        <v>47</v>
      </c>
      <c r="D27" s="47" t="s">
        <v>48</v>
      </c>
      <c r="E27" s="47"/>
      <c r="F27" s="9" t="s">
        <v>21</v>
      </c>
      <c r="G27" s="10">
        <v>3</v>
      </c>
      <c r="H27" s="11">
        <v>770000</v>
      </c>
      <c r="I27" s="12">
        <v>0.19</v>
      </c>
      <c r="J27" s="11">
        <f t="shared" si="0"/>
        <v>916300</v>
      </c>
    </row>
    <row r="28" spans="2:10" ht="110.25" customHeight="1">
      <c r="B28" s="7">
        <v>18</v>
      </c>
      <c r="C28" s="8" t="s">
        <v>49</v>
      </c>
      <c r="D28" s="47" t="s">
        <v>50</v>
      </c>
      <c r="E28" s="47"/>
      <c r="F28" s="9" t="s">
        <v>21</v>
      </c>
      <c r="G28" s="10">
        <v>130</v>
      </c>
      <c r="H28" s="11">
        <v>315000</v>
      </c>
      <c r="I28" s="12">
        <v>0.19</v>
      </c>
      <c r="J28" s="11">
        <f t="shared" si="0"/>
        <v>374850</v>
      </c>
    </row>
    <row r="29" spans="2:10" ht="110.25" customHeight="1">
      <c r="B29" s="7">
        <v>19</v>
      </c>
      <c r="C29" s="8" t="s">
        <v>51</v>
      </c>
      <c r="D29" s="47" t="s">
        <v>52</v>
      </c>
      <c r="E29" s="47"/>
      <c r="F29" s="9" t="s">
        <v>21</v>
      </c>
      <c r="G29" s="10">
        <v>5</v>
      </c>
      <c r="H29" s="11">
        <v>224000</v>
      </c>
      <c r="I29" s="12">
        <v>0.19</v>
      </c>
      <c r="J29" s="11">
        <f t="shared" si="0"/>
        <v>266560</v>
      </c>
    </row>
    <row r="30" spans="2:10" ht="110.25" customHeight="1">
      <c r="B30" s="7">
        <v>20</v>
      </c>
      <c r="C30" s="8" t="s">
        <v>53</v>
      </c>
      <c r="D30" s="47" t="s">
        <v>54</v>
      </c>
      <c r="E30" s="47"/>
      <c r="F30" s="9" t="s">
        <v>21</v>
      </c>
      <c r="G30" s="10">
        <v>2</v>
      </c>
      <c r="H30" s="11">
        <v>910000</v>
      </c>
      <c r="I30" s="12">
        <v>0.19</v>
      </c>
      <c r="J30" s="11">
        <f t="shared" si="0"/>
        <v>1082900</v>
      </c>
    </row>
    <row r="31" spans="2:10" ht="110.25" customHeight="1">
      <c r="B31" s="7">
        <v>21</v>
      </c>
      <c r="C31" s="8" t="s">
        <v>55</v>
      </c>
      <c r="D31" s="47" t="s">
        <v>56</v>
      </c>
      <c r="E31" s="47"/>
      <c r="F31" s="9" t="s">
        <v>21</v>
      </c>
      <c r="G31" s="10">
        <v>2</v>
      </c>
      <c r="H31" s="11">
        <v>4130000</v>
      </c>
      <c r="I31" s="12">
        <v>0.19</v>
      </c>
      <c r="J31" s="11">
        <f t="shared" si="0"/>
        <v>4914700</v>
      </c>
    </row>
    <row r="32" spans="2:10" ht="110.25" customHeight="1">
      <c r="B32" s="7">
        <v>22</v>
      </c>
      <c r="C32" s="8" t="s">
        <v>57</v>
      </c>
      <c r="D32" s="47" t="s">
        <v>58</v>
      </c>
      <c r="E32" s="47"/>
      <c r="F32" s="9" t="s">
        <v>21</v>
      </c>
      <c r="G32" s="10">
        <v>10</v>
      </c>
      <c r="H32" s="11">
        <v>1190000</v>
      </c>
      <c r="I32" s="12">
        <v>0.19</v>
      </c>
      <c r="J32" s="11">
        <f t="shared" si="0"/>
        <v>1416100</v>
      </c>
    </row>
    <row r="33" spans="2:10" ht="110.25" customHeight="1">
      <c r="B33" s="7">
        <v>23</v>
      </c>
      <c r="C33" s="8" t="s">
        <v>26</v>
      </c>
      <c r="D33" s="47" t="s">
        <v>59</v>
      </c>
      <c r="E33" s="47"/>
      <c r="F33" s="9" t="s">
        <v>21</v>
      </c>
      <c r="G33" s="10">
        <v>2</v>
      </c>
      <c r="H33" s="11">
        <v>217000</v>
      </c>
      <c r="I33" s="12">
        <v>0.19</v>
      </c>
      <c r="J33" s="11">
        <f t="shared" si="0"/>
        <v>258230</v>
      </c>
    </row>
    <row r="34" spans="2:10" ht="110.25" customHeight="1">
      <c r="B34" s="7">
        <v>24</v>
      </c>
      <c r="C34" s="8" t="s">
        <v>60</v>
      </c>
      <c r="D34" s="47" t="s">
        <v>61</v>
      </c>
      <c r="E34" s="47"/>
      <c r="F34" s="9" t="s">
        <v>21</v>
      </c>
      <c r="G34" s="10">
        <v>14</v>
      </c>
      <c r="H34" s="11">
        <v>62300</v>
      </c>
      <c r="I34" s="12">
        <v>0.19</v>
      </c>
      <c r="J34" s="11">
        <f t="shared" si="0"/>
        <v>74137</v>
      </c>
    </row>
    <row r="35" spans="2:10" ht="110.25" customHeight="1">
      <c r="B35" s="7">
        <v>25</v>
      </c>
      <c r="C35" s="8" t="s">
        <v>62</v>
      </c>
      <c r="D35" s="47" t="s">
        <v>63</v>
      </c>
      <c r="E35" s="47"/>
      <c r="F35" s="9" t="s">
        <v>21</v>
      </c>
      <c r="G35" s="10">
        <v>5</v>
      </c>
      <c r="H35" s="11">
        <v>66500</v>
      </c>
      <c r="I35" s="12">
        <v>0.19</v>
      </c>
      <c r="J35" s="11">
        <f t="shared" si="0"/>
        <v>79135</v>
      </c>
    </row>
    <row r="36" spans="2:10" ht="110.25" customHeight="1">
      <c r="B36" s="7">
        <v>26</v>
      </c>
      <c r="C36" s="8" t="s">
        <v>185</v>
      </c>
      <c r="D36" s="47" t="s">
        <v>186</v>
      </c>
      <c r="E36" s="47"/>
      <c r="F36" s="9" t="s">
        <v>21</v>
      </c>
      <c r="G36" s="10">
        <v>4</v>
      </c>
      <c r="H36" s="11">
        <v>161000</v>
      </c>
      <c r="I36" s="12">
        <v>0.19</v>
      </c>
      <c r="J36" s="11">
        <f t="shared" si="0"/>
        <v>191590</v>
      </c>
    </row>
    <row r="37" spans="2:10" ht="110.25" customHeight="1">
      <c r="B37" s="7">
        <v>27</v>
      </c>
      <c r="C37" s="8" t="s">
        <v>64</v>
      </c>
      <c r="D37" s="47" t="s">
        <v>65</v>
      </c>
      <c r="E37" s="47"/>
      <c r="F37" s="9" t="s">
        <v>21</v>
      </c>
      <c r="G37" s="10">
        <v>8</v>
      </c>
      <c r="H37" s="11">
        <v>231000</v>
      </c>
      <c r="I37" s="12">
        <v>0.19</v>
      </c>
      <c r="J37" s="11">
        <f t="shared" si="0"/>
        <v>274890</v>
      </c>
    </row>
    <row r="38" spans="2:10" ht="110.25" customHeight="1">
      <c r="B38" s="7">
        <v>28</v>
      </c>
      <c r="C38" s="8" t="s">
        <v>66</v>
      </c>
      <c r="D38" s="47" t="s">
        <v>67</v>
      </c>
      <c r="E38" s="47"/>
      <c r="F38" s="9" t="s">
        <v>21</v>
      </c>
      <c r="G38" s="10">
        <v>3</v>
      </c>
      <c r="H38" s="11">
        <v>3100000</v>
      </c>
      <c r="I38" s="12">
        <v>0.19</v>
      </c>
      <c r="J38" s="11">
        <f t="shared" si="0"/>
        <v>3689000</v>
      </c>
    </row>
    <row r="39" spans="2:10" ht="110.25" customHeight="1">
      <c r="B39" s="7">
        <v>29</v>
      </c>
      <c r="C39" s="8" t="s">
        <v>68</v>
      </c>
      <c r="D39" s="47" t="s">
        <v>69</v>
      </c>
      <c r="E39" s="47"/>
      <c r="F39" s="9" t="s">
        <v>21</v>
      </c>
      <c r="G39" s="10">
        <v>1</v>
      </c>
      <c r="H39" s="11">
        <v>1260000</v>
      </c>
      <c r="I39" s="12">
        <v>0.19</v>
      </c>
      <c r="J39" s="11">
        <f t="shared" si="0"/>
        <v>1499400</v>
      </c>
    </row>
    <row r="40" spans="2:10" ht="110.25" customHeight="1">
      <c r="B40" s="7">
        <v>30</v>
      </c>
      <c r="C40" s="8" t="s">
        <v>187</v>
      </c>
      <c r="D40" s="47" t="s">
        <v>188</v>
      </c>
      <c r="E40" s="47"/>
      <c r="F40" s="9" t="s">
        <v>21</v>
      </c>
      <c r="G40" s="10">
        <v>4</v>
      </c>
      <c r="H40" s="11">
        <v>273000</v>
      </c>
      <c r="I40" s="12">
        <v>0.19</v>
      </c>
      <c r="J40" s="11">
        <f t="shared" si="0"/>
        <v>324870</v>
      </c>
    </row>
    <row r="41" spans="2:10" ht="110.25" customHeight="1">
      <c r="B41" s="7">
        <v>31</v>
      </c>
      <c r="C41" s="8" t="s">
        <v>189</v>
      </c>
      <c r="D41" s="47" t="s">
        <v>190</v>
      </c>
      <c r="E41" s="47"/>
      <c r="F41" s="13" t="s">
        <v>21</v>
      </c>
      <c r="G41" s="10">
        <v>8</v>
      </c>
      <c r="H41" s="11">
        <v>770000</v>
      </c>
      <c r="I41" s="12">
        <v>0.19</v>
      </c>
      <c r="J41" s="11">
        <f t="shared" si="0"/>
        <v>916300</v>
      </c>
    </row>
    <row r="42" spans="2:10" ht="110.25" customHeight="1">
      <c r="B42" s="7">
        <v>32</v>
      </c>
      <c r="C42" s="8" t="s">
        <v>70</v>
      </c>
      <c r="D42" s="47" t="s">
        <v>71</v>
      </c>
      <c r="E42" s="47"/>
      <c r="F42" s="9" t="s">
        <v>21</v>
      </c>
      <c r="G42" s="10">
        <v>4</v>
      </c>
      <c r="H42" s="11">
        <v>3570000</v>
      </c>
      <c r="I42" s="12">
        <v>0.19</v>
      </c>
      <c r="J42" s="11">
        <f t="shared" si="0"/>
        <v>4248300</v>
      </c>
    </row>
    <row r="43" spans="2:10" ht="110.25" customHeight="1">
      <c r="B43" s="7">
        <v>33</v>
      </c>
      <c r="C43" s="8" t="s">
        <v>72</v>
      </c>
      <c r="D43" s="47" t="s">
        <v>73</v>
      </c>
      <c r="E43" s="47"/>
      <c r="F43" s="13" t="s">
        <v>21</v>
      </c>
      <c r="G43" s="10">
        <v>2</v>
      </c>
      <c r="H43" s="11">
        <v>1925000</v>
      </c>
      <c r="I43" s="12">
        <v>0.19</v>
      </c>
      <c r="J43" s="11">
        <f t="shared" si="0"/>
        <v>2290750</v>
      </c>
    </row>
    <row r="44" spans="2:10" ht="110.25" customHeight="1">
      <c r="B44" s="7">
        <v>34</v>
      </c>
      <c r="C44" s="8" t="s">
        <v>74</v>
      </c>
      <c r="D44" s="47" t="s">
        <v>75</v>
      </c>
      <c r="E44" s="47"/>
      <c r="F44" s="9" t="s">
        <v>21</v>
      </c>
      <c r="G44" s="10">
        <v>15</v>
      </c>
      <c r="H44" s="11">
        <v>315000</v>
      </c>
      <c r="I44" s="12">
        <v>0.19</v>
      </c>
      <c r="J44" s="11">
        <f t="shared" si="0"/>
        <v>374850</v>
      </c>
    </row>
    <row r="45" spans="2:10" ht="110.25" customHeight="1">
      <c r="B45" s="7">
        <v>35</v>
      </c>
      <c r="C45" s="8" t="s">
        <v>55</v>
      </c>
      <c r="D45" s="47" t="s">
        <v>76</v>
      </c>
      <c r="E45" s="47"/>
      <c r="F45" s="9" t="s">
        <v>21</v>
      </c>
      <c r="G45" s="10">
        <v>1</v>
      </c>
      <c r="H45" s="11">
        <v>6650000</v>
      </c>
      <c r="I45" s="12">
        <v>0.19</v>
      </c>
      <c r="J45" s="11">
        <f t="shared" si="0"/>
        <v>7913500</v>
      </c>
    </row>
    <row r="46" spans="2:10" ht="110.25" customHeight="1">
      <c r="B46" s="7">
        <v>36</v>
      </c>
      <c r="C46" s="8" t="s">
        <v>77</v>
      </c>
      <c r="D46" s="47" t="s">
        <v>78</v>
      </c>
      <c r="E46" s="47"/>
      <c r="F46" s="9" t="s">
        <v>21</v>
      </c>
      <c r="G46" s="10">
        <v>1</v>
      </c>
      <c r="H46" s="11">
        <v>3360000</v>
      </c>
      <c r="I46" s="12">
        <v>0.19</v>
      </c>
      <c r="J46" s="11">
        <f t="shared" si="0"/>
        <v>3998400</v>
      </c>
    </row>
    <row r="47" spans="2:10" ht="110.25" customHeight="1">
      <c r="B47" s="7">
        <v>37</v>
      </c>
      <c r="C47" s="8" t="s">
        <v>79</v>
      </c>
      <c r="D47" s="47" t="s">
        <v>80</v>
      </c>
      <c r="E47" s="47"/>
      <c r="F47" s="9" t="s">
        <v>21</v>
      </c>
      <c r="G47" s="10">
        <v>1</v>
      </c>
      <c r="H47" s="11">
        <v>1190000</v>
      </c>
      <c r="I47" s="12">
        <v>0.19</v>
      </c>
      <c r="J47" s="11">
        <f t="shared" si="0"/>
        <v>1416100</v>
      </c>
    </row>
    <row r="48" spans="2:10" ht="110.25" customHeight="1">
      <c r="B48" s="7">
        <v>38</v>
      </c>
      <c r="C48" s="8" t="s">
        <v>81</v>
      </c>
      <c r="D48" s="47" t="s">
        <v>82</v>
      </c>
      <c r="E48" s="47"/>
      <c r="F48" s="9" t="s">
        <v>21</v>
      </c>
      <c r="G48" s="10">
        <v>2</v>
      </c>
      <c r="H48" s="11">
        <v>3150000</v>
      </c>
      <c r="I48" s="12">
        <v>0.19</v>
      </c>
      <c r="J48" s="11">
        <f t="shared" si="0"/>
        <v>3748500</v>
      </c>
    </row>
    <row r="49" spans="2:10" ht="110.25" customHeight="1">
      <c r="B49" s="7">
        <v>39</v>
      </c>
      <c r="C49" s="8" t="s">
        <v>83</v>
      </c>
      <c r="D49" s="60" t="s">
        <v>84</v>
      </c>
      <c r="E49" s="60"/>
      <c r="F49" s="9" t="s">
        <v>21</v>
      </c>
      <c r="G49" s="10">
        <v>4</v>
      </c>
      <c r="H49" s="11">
        <v>154000</v>
      </c>
      <c r="I49" s="12">
        <v>0.19</v>
      </c>
      <c r="J49" s="11">
        <f t="shared" si="0"/>
        <v>183260</v>
      </c>
    </row>
    <row r="50" spans="2:10" ht="110.25" customHeight="1">
      <c r="B50" s="7">
        <v>40</v>
      </c>
      <c r="C50" s="8" t="s">
        <v>85</v>
      </c>
      <c r="D50" s="60" t="s">
        <v>86</v>
      </c>
      <c r="E50" s="60"/>
      <c r="F50" s="9" t="s">
        <v>21</v>
      </c>
      <c r="G50" s="10">
        <v>21</v>
      </c>
      <c r="H50" s="11">
        <v>3800000</v>
      </c>
      <c r="I50" s="12">
        <v>0.19</v>
      </c>
      <c r="J50" s="11">
        <f t="shared" si="0"/>
        <v>4522000</v>
      </c>
    </row>
    <row r="51" spans="2:10" ht="110.25" customHeight="1">
      <c r="B51" s="7">
        <v>41</v>
      </c>
      <c r="C51" s="8" t="s">
        <v>87</v>
      </c>
      <c r="D51" s="47" t="s">
        <v>88</v>
      </c>
      <c r="E51" s="47"/>
      <c r="F51" s="9" t="s">
        <v>21</v>
      </c>
      <c r="G51" s="10">
        <v>6</v>
      </c>
      <c r="H51" s="11">
        <v>175000</v>
      </c>
      <c r="I51" s="12">
        <v>0.19</v>
      </c>
      <c r="J51" s="11">
        <f t="shared" si="0"/>
        <v>208250</v>
      </c>
    </row>
    <row r="52" spans="2:10" ht="110.25" customHeight="1">
      <c r="B52" s="7">
        <v>42</v>
      </c>
      <c r="C52" s="8" t="s">
        <v>191</v>
      </c>
      <c r="D52" s="47" t="s">
        <v>192</v>
      </c>
      <c r="E52" s="47"/>
      <c r="F52" s="13" t="s">
        <v>21</v>
      </c>
      <c r="G52" s="10">
        <v>2</v>
      </c>
      <c r="H52" s="11">
        <v>266000</v>
      </c>
      <c r="I52" s="12">
        <v>0.19</v>
      </c>
      <c r="J52" s="11">
        <f t="shared" si="0"/>
        <v>316540</v>
      </c>
    </row>
    <row r="53" spans="2:10" ht="110.25" customHeight="1">
      <c r="B53" s="7">
        <v>43</v>
      </c>
      <c r="C53" s="8" t="s">
        <v>79</v>
      </c>
      <c r="D53" s="47" t="s">
        <v>89</v>
      </c>
      <c r="E53" s="47"/>
      <c r="F53" s="9" t="s">
        <v>21</v>
      </c>
      <c r="G53" s="10">
        <v>1</v>
      </c>
      <c r="H53" s="11">
        <v>5460000</v>
      </c>
      <c r="I53" s="12">
        <v>0.19</v>
      </c>
      <c r="J53" s="11">
        <f t="shared" si="0"/>
        <v>6497400</v>
      </c>
    </row>
    <row r="54" spans="2:10" ht="110.25" customHeight="1">
      <c r="B54" s="7">
        <v>44</v>
      </c>
      <c r="C54" s="8" t="s">
        <v>26</v>
      </c>
      <c r="D54" s="47" t="s">
        <v>90</v>
      </c>
      <c r="E54" s="47"/>
      <c r="F54" s="9" t="s">
        <v>21</v>
      </c>
      <c r="G54" s="10">
        <v>2</v>
      </c>
      <c r="H54" s="11">
        <v>147000</v>
      </c>
      <c r="I54" s="12">
        <v>0.19</v>
      </c>
      <c r="J54" s="11">
        <f t="shared" si="0"/>
        <v>174930</v>
      </c>
    </row>
    <row r="55" spans="2:10" ht="110.25" customHeight="1">
      <c r="B55" s="7">
        <v>45</v>
      </c>
      <c r="C55" s="8" t="s">
        <v>91</v>
      </c>
      <c r="D55" s="47" t="s">
        <v>92</v>
      </c>
      <c r="E55" s="47"/>
      <c r="F55" s="9" t="s">
        <v>21</v>
      </c>
      <c r="G55" s="10">
        <v>2</v>
      </c>
      <c r="H55" s="11">
        <v>266000</v>
      </c>
      <c r="I55" s="12">
        <v>0.19</v>
      </c>
      <c r="J55" s="11">
        <f t="shared" si="0"/>
        <v>316540</v>
      </c>
    </row>
    <row r="56" spans="2:10" ht="110.25" customHeight="1">
      <c r="B56" s="7">
        <v>46</v>
      </c>
      <c r="C56" s="8" t="s">
        <v>193</v>
      </c>
      <c r="D56" s="47" t="s">
        <v>194</v>
      </c>
      <c r="E56" s="47"/>
      <c r="F56" s="13" t="s">
        <v>21</v>
      </c>
      <c r="G56" s="10">
        <v>8</v>
      </c>
      <c r="H56" s="11">
        <v>63000</v>
      </c>
      <c r="I56" s="12">
        <v>0.19</v>
      </c>
      <c r="J56" s="11">
        <f t="shared" si="0"/>
        <v>74970</v>
      </c>
    </row>
    <row r="57" spans="2:10" ht="110.25" customHeight="1">
      <c r="B57" s="7">
        <v>47</v>
      </c>
      <c r="C57" s="8" t="s">
        <v>93</v>
      </c>
      <c r="D57" s="47" t="s">
        <v>94</v>
      </c>
      <c r="E57" s="47"/>
      <c r="F57" s="9" t="s">
        <v>21</v>
      </c>
      <c r="G57" s="10">
        <v>14</v>
      </c>
      <c r="H57" s="11">
        <v>1960000</v>
      </c>
      <c r="I57" s="12">
        <v>0.19</v>
      </c>
      <c r="J57" s="11">
        <f t="shared" si="0"/>
        <v>2332400</v>
      </c>
    </row>
    <row r="58" spans="2:10" ht="110.25" customHeight="1">
      <c r="B58" s="7">
        <v>48</v>
      </c>
      <c r="C58" s="8" t="s">
        <v>195</v>
      </c>
      <c r="D58" s="47" t="s">
        <v>196</v>
      </c>
      <c r="E58" s="47"/>
      <c r="F58" s="13" t="s">
        <v>21</v>
      </c>
      <c r="G58" s="10">
        <v>8</v>
      </c>
      <c r="H58" s="11">
        <v>1050000</v>
      </c>
      <c r="I58" s="12">
        <v>0.19</v>
      </c>
      <c r="J58" s="11">
        <f t="shared" si="0"/>
        <v>1249500</v>
      </c>
    </row>
    <row r="59" spans="2:10" ht="110.25" customHeight="1">
      <c r="B59" s="7">
        <v>49</v>
      </c>
      <c r="C59" s="8" t="s">
        <v>95</v>
      </c>
      <c r="D59" s="47" t="s">
        <v>96</v>
      </c>
      <c r="E59" s="47"/>
      <c r="F59" s="9" t="s">
        <v>21</v>
      </c>
      <c r="G59" s="10">
        <v>2</v>
      </c>
      <c r="H59" s="11">
        <v>1960000</v>
      </c>
      <c r="I59" s="12">
        <v>0.19</v>
      </c>
      <c r="J59" s="11">
        <f t="shared" si="0"/>
        <v>2332400</v>
      </c>
    </row>
    <row r="60" spans="2:10" ht="110.25" customHeight="1">
      <c r="B60" s="7">
        <v>50</v>
      </c>
      <c r="C60" s="8" t="s">
        <v>97</v>
      </c>
      <c r="D60" s="47" t="s">
        <v>98</v>
      </c>
      <c r="E60" s="47"/>
      <c r="F60" s="9" t="s">
        <v>21</v>
      </c>
      <c r="G60" s="10">
        <v>2</v>
      </c>
      <c r="H60" s="11">
        <v>1120000</v>
      </c>
      <c r="I60" s="12">
        <v>0.19</v>
      </c>
      <c r="J60" s="11">
        <f t="shared" si="0"/>
        <v>1332800</v>
      </c>
    </row>
    <row r="61" spans="2:10" ht="110.25" customHeight="1">
      <c r="B61" s="7">
        <v>51</v>
      </c>
      <c r="C61" s="8" t="s">
        <v>51</v>
      </c>
      <c r="D61" s="47" t="s">
        <v>99</v>
      </c>
      <c r="E61" s="47"/>
      <c r="F61" s="9" t="s">
        <v>21</v>
      </c>
      <c r="G61" s="10">
        <v>4</v>
      </c>
      <c r="H61" s="11">
        <v>210000</v>
      </c>
      <c r="I61" s="12">
        <v>0.19</v>
      </c>
      <c r="J61" s="11">
        <f t="shared" si="0"/>
        <v>249900</v>
      </c>
    </row>
    <row r="62" spans="2:10" ht="110.25" customHeight="1">
      <c r="B62" s="7">
        <v>52</v>
      </c>
      <c r="C62" s="8" t="s">
        <v>100</v>
      </c>
      <c r="D62" s="47" t="s">
        <v>101</v>
      </c>
      <c r="E62" s="47"/>
      <c r="F62" s="9" t="s">
        <v>21</v>
      </c>
      <c r="G62" s="10">
        <v>4</v>
      </c>
      <c r="H62" s="11">
        <v>175000</v>
      </c>
      <c r="I62" s="12">
        <v>0.19</v>
      </c>
      <c r="J62" s="11">
        <f t="shared" si="0"/>
        <v>208250</v>
      </c>
    </row>
    <row r="63" spans="2:10" ht="110.25" customHeight="1">
      <c r="B63" s="7">
        <v>53</v>
      </c>
      <c r="C63" s="8" t="s">
        <v>197</v>
      </c>
      <c r="D63" s="47" t="s">
        <v>198</v>
      </c>
      <c r="E63" s="47"/>
      <c r="F63" s="9" t="s">
        <v>21</v>
      </c>
      <c r="G63" s="10">
        <v>6</v>
      </c>
      <c r="H63" s="11">
        <v>12600000</v>
      </c>
      <c r="I63" s="12">
        <v>0.19</v>
      </c>
      <c r="J63" s="11">
        <f t="shared" si="0"/>
        <v>14994000</v>
      </c>
    </row>
    <row r="64" spans="2:10" ht="110.25" customHeight="1">
      <c r="B64" s="7">
        <v>54</v>
      </c>
      <c r="C64" s="8" t="s">
        <v>102</v>
      </c>
      <c r="D64" s="47" t="s">
        <v>103</v>
      </c>
      <c r="E64" s="47"/>
      <c r="F64" s="9" t="s">
        <v>21</v>
      </c>
      <c r="G64" s="10">
        <v>5</v>
      </c>
      <c r="H64" s="11">
        <v>154000</v>
      </c>
      <c r="I64" s="12">
        <v>0.19</v>
      </c>
      <c r="J64" s="11">
        <f t="shared" si="0"/>
        <v>183260</v>
      </c>
    </row>
    <row r="65" spans="2:10" ht="110.25" customHeight="1">
      <c r="B65" s="7">
        <v>55</v>
      </c>
      <c r="C65" s="8" t="s">
        <v>104</v>
      </c>
      <c r="D65" s="47" t="s">
        <v>105</v>
      </c>
      <c r="E65" s="47"/>
      <c r="F65" s="9" t="s">
        <v>21</v>
      </c>
      <c r="G65" s="10">
        <v>6</v>
      </c>
      <c r="H65" s="11">
        <v>224000</v>
      </c>
      <c r="I65" s="12">
        <v>0.19</v>
      </c>
      <c r="J65" s="11">
        <f t="shared" si="0"/>
        <v>266560</v>
      </c>
    </row>
    <row r="66" spans="2:10" ht="110.25" customHeight="1">
      <c r="B66" s="7">
        <v>56</v>
      </c>
      <c r="C66" s="8" t="s">
        <v>106</v>
      </c>
      <c r="D66" s="47" t="s">
        <v>107</v>
      </c>
      <c r="E66" s="47"/>
      <c r="F66" s="9" t="s">
        <v>21</v>
      </c>
      <c r="G66" s="10">
        <v>20</v>
      </c>
      <c r="H66" s="11">
        <v>84000</v>
      </c>
      <c r="I66" s="12">
        <v>0.19</v>
      </c>
      <c r="J66" s="11">
        <f t="shared" si="0"/>
        <v>99960</v>
      </c>
    </row>
    <row r="67" spans="2:10" ht="110.25" customHeight="1">
      <c r="B67" s="7">
        <v>57</v>
      </c>
      <c r="C67" s="8" t="s">
        <v>108</v>
      </c>
      <c r="D67" s="47" t="s">
        <v>109</v>
      </c>
      <c r="E67" s="47"/>
      <c r="F67" s="9" t="s">
        <v>21</v>
      </c>
      <c r="G67" s="10">
        <v>1</v>
      </c>
      <c r="H67" s="11">
        <v>161000</v>
      </c>
      <c r="I67" s="12">
        <v>0.19</v>
      </c>
      <c r="J67" s="11">
        <f t="shared" si="0"/>
        <v>191590</v>
      </c>
    </row>
    <row r="68" spans="2:10" ht="110.25" customHeight="1">
      <c r="B68" s="7">
        <v>58</v>
      </c>
      <c r="C68" s="8" t="s">
        <v>110</v>
      </c>
      <c r="D68" s="47" t="s">
        <v>111</v>
      </c>
      <c r="E68" s="47"/>
      <c r="F68" s="9" t="s">
        <v>21</v>
      </c>
      <c r="G68" s="10">
        <v>4</v>
      </c>
      <c r="H68" s="11">
        <v>294000</v>
      </c>
      <c r="I68" s="12">
        <v>0.19</v>
      </c>
      <c r="J68" s="11">
        <f t="shared" si="0"/>
        <v>349860</v>
      </c>
    </row>
    <row r="69" spans="2:10" ht="110.25" customHeight="1">
      <c r="B69" s="7">
        <v>59</v>
      </c>
      <c r="C69" s="8" t="s">
        <v>112</v>
      </c>
      <c r="D69" s="47" t="s">
        <v>113</v>
      </c>
      <c r="E69" s="47"/>
      <c r="F69" s="9" t="s">
        <v>21</v>
      </c>
      <c r="G69" s="10">
        <v>1</v>
      </c>
      <c r="H69" s="11">
        <v>2170000</v>
      </c>
      <c r="I69" s="12">
        <v>0.19</v>
      </c>
      <c r="J69" s="11">
        <f t="shared" si="0"/>
        <v>2582300</v>
      </c>
    </row>
    <row r="70" spans="2:10" ht="110.25" customHeight="1">
      <c r="B70" s="7">
        <v>60</v>
      </c>
      <c r="C70" s="8" t="s">
        <v>114</v>
      </c>
      <c r="D70" s="60" t="s">
        <v>115</v>
      </c>
      <c r="E70" s="60"/>
      <c r="F70" s="9" t="s">
        <v>21</v>
      </c>
      <c r="G70" s="10">
        <v>159</v>
      </c>
      <c r="H70" s="11">
        <v>5250000</v>
      </c>
      <c r="I70" s="12">
        <v>0.19</v>
      </c>
      <c r="J70" s="11">
        <f t="shared" si="0"/>
        <v>6247500</v>
      </c>
    </row>
    <row r="71" spans="2:10" ht="110.25" customHeight="1">
      <c r="B71" s="7">
        <v>61</v>
      </c>
      <c r="C71" s="8" t="s">
        <v>116</v>
      </c>
      <c r="D71" s="47" t="s">
        <v>117</v>
      </c>
      <c r="E71" s="47"/>
      <c r="F71" s="9" t="s">
        <v>21</v>
      </c>
      <c r="G71" s="10">
        <v>10</v>
      </c>
      <c r="H71" s="11">
        <v>203000</v>
      </c>
      <c r="I71" s="12">
        <v>0.19</v>
      </c>
      <c r="J71" s="11">
        <f t="shared" si="0"/>
        <v>241570</v>
      </c>
    </row>
    <row r="72" spans="2:10" ht="110.25" customHeight="1">
      <c r="B72" s="7">
        <v>62</v>
      </c>
      <c r="C72" s="8" t="s">
        <v>118</v>
      </c>
      <c r="D72" s="47" t="s">
        <v>119</v>
      </c>
      <c r="E72" s="47"/>
      <c r="F72" s="9" t="s">
        <v>21</v>
      </c>
      <c r="G72" s="10">
        <v>12</v>
      </c>
      <c r="H72" s="11">
        <v>3800000</v>
      </c>
      <c r="I72" s="12">
        <v>0.19</v>
      </c>
      <c r="J72" s="11">
        <f t="shared" si="0"/>
        <v>4522000</v>
      </c>
    </row>
    <row r="73" spans="2:10" ht="110.25" customHeight="1">
      <c r="B73" s="7">
        <v>63</v>
      </c>
      <c r="C73" s="8" t="s">
        <v>120</v>
      </c>
      <c r="D73" s="47" t="s">
        <v>121</v>
      </c>
      <c r="E73" s="47"/>
      <c r="F73" s="9" t="s">
        <v>21</v>
      </c>
      <c r="G73" s="10">
        <v>2</v>
      </c>
      <c r="H73" s="11">
        <v>1680000</v>
      </c>
      <c r="I73" s="12">
        <v>0.19</v>
      </c>
      <c r="J73" s="11">
        <f t="shared" si="0"/>
        <v>1999200</v>
      </c>
    </row>
    <row r="74" spans="2:10" ht="110.25" customHeight="1">
      <c r="B74" s="7">
        <v>64</v>
      </c>
      <c r="C74" s="8" t="s">
        <v>122</v>
      </c>
      <c r="D74" s="47" t="s">
        <v>123</v>
      </c>
      <c r="E74" s="47"/>
      <c r="F74" s="9" t="s">
        <v>21</v>
      </c>
      <c r="G74" s="10">
        <v>10</v>
      </c>
      <c r="H74" s="11">
        <v>490000</v>
      </c>
      <c r="I74" s="12">
        <v>0.19</v>
      </c>
      <c r="J74" s="11">
        <f t="shared" si="0"/>
        <v>583100</v>
      </c>
    </row>
    <row r="75" spans="2:10" ht="75" customHeight="1">
      <c r="B75" s="7">
        <v>65</v>
      </c>
      <c r="C75" s="8" t="s">
        <v>124</v>
      </c>
      <c r="D75" s="47" t="s">
        <v>125</v>
      </c>
      <c r="E75" s="47"/>
      <c r="F75" s="9" t="s">
        <v>21</v>
      </c>
      <c r="G75" s="10">
        <v>10</v>
      </c>
      <c r="H75" s="11">
        <v>5250000</v>
      </c>
      <c r="I75" s="12">
        <v>0.19</v>
      </c>
      <c r="J75" s="11">
        <f t="shared" ref="J75:J108" si="1">ROUND(H75*(1+I75),0)</f>
        <v>6247500</v>
      </c>
    </row>
    <row r="76" spans="2:10" ht="62.25" customHeight="1">
      <c r="B76" s="7">
        <v>66</v>
      </c>
      <c r="C76" s="8" t="s">
        <v>126</v>
      </c>
      <c r="D76" s="47" t="s">
        <v>127</v>
      </c>
      <c r="E76" s="47"/>
      <c r="F76" s="9" t="s">
        <v>21</v>
      </c>
      <c r="G76" s="10">
        <v>2</v>
      </c>
      <c r="H76" s="11">
        <v>1610000</v>
      </c>
      <c r="I76" s="12">
        <v>0.19</v>
      </c>
      <c r="J76" s="11">
        <f t="shared" si="1"/>
        <v>1915900</v>
      </c>
    </row>
    <row r="77" spans="2:10" ht="48" customHeight="1">
      <c r="B77" s="7">
        <v>67</v>
      </c>
      <c r="C77" s="8" t="s">
        <v>128</v>
      </c>
      <c r="D77" s="47" t="s">
        <v>129</v>
      </c>
      <c r="E77" s="47"/>
      <c r="F77" s="9" t="s">
        <v>21</v>
      </c>
      <c r="G77" s="10">
        <v>6</v>
      </c>
      <c r="H77" s="11">
        <v>59500</v>
      </c>
      <c r="I77" s="12">
        <v>0.19</v>
      </c>
      <c r="J77" s="11">
        <f t="shared" si="1"/>
        <v>70805</v>
      </c>
    </row>
    <row r="78" spans="2:10" ht="54" customHeight="1">
      <c r="B78" s="7">
        <v>68</v>
      </c>
      <c r="C78" s="8" t="s">
        <v>130</v>
      </c>
      <c r="D78" s="47" t="s">
        <v>131</v>
      </c>
      <c r="E78" s="47"/>
      <c r="F78" s="9" t="s">
        <v>21</v>
      </c>
      <c r="G78" s="10">
        <v>3</v>
      </c>
      <c r="H78" s="11">
        <v>161000</v>
      </c>
      <c r="I78" s="12">
        <v>0.19</v>
      </c>
      <c r="J78" s="11">
        <f t="shared" si="1"/>
        <v>191590</v>
      </c>
    </row>
    <row r="79" spans="2:10" ht="43.5" customHeight="1">
      <c r="B79" s="7">
        <v>69</v>
      </c>
      <c r="C79" s="8" t="s">
        <v>132</v>
      </c>
      <c r="D79" s="47" t="s">
        <v>133</v>
      </c>
      <c r="E79" s="47"/>
      <c r="F79" s="9" t="s">
        <v>21</v>
      </c>
      <c r="G79" s="10">
        <v>1</v>
      </c>
      <c r="H79" s="11">
        <v>1260000</v>
      </c>
      <c r="I79" s="12">
        <v>0.19</v>
      </c>
      <c r="J79" s="11">
        <f t="shared" si="1"/>
        <v>1499400</v>
      </c>
    </row>
    <row r="80" spans="2:10" ht="110.25" customHeight="1">
      <c r="B80" s="7">
        <v>70</v>
      </c>
      <c r="C80" s="8" t="s">
        <v>134</v>
      </c>
      <c r="D80" s="47" t="s">
        <v>135</v>
      </c>
      <c r="E80" s="47"/>
      <c r="F80" s="9" t="s">
        <v>21</v>
      </c>
      <c r="G80" s="10">
        <v>15</v>
      </c>
      <c r="H80" s="11">
        <v>5250000</v>
      </c>
      <c r="I80" s="12">
        <v>0.19</v>
      </c>
      <c r="J80" s="11">
        <f t="shared" si="1"/>
        <v>6247500</v>
      </c>
    </row>
    <row r="81" spans="2:10" ht="110.25" customHeight="1">
      <c r="B81" s="7">
        <v>71</v>
      </c>
      <c r="C81" s="7" t="s">
        <v>199</v>
      </c>
      <c r="D81" s="47" t="s">
        <v>200</v>
      </c>
      <c r="E81" s="47"/>
      <c r="F81" s="9" t="s">
        <v>21</v>
      </c>
      <c r="G81" s="10">
        <v>30</v>
      </c>
      <c r="H81" s="11">
        <v>13440000</v>
      </c>
      <c r="I81" s="12">
        <v>0.19</v>
      </c>
      <c r="J81" s="11">
        <f t="shared" si="1"/>
        <v>15993600</v>
      </c>
    </row>
    <row r="82" spans="2:10" ht="75.75" customHeight="1">
      <c r="B82" s="7">
        <v>72</v>
      </c>
      <c r="C82" s="8" t="s">
        <v>201</v>
      </c>
      <c r="D82" s="47" t="s">
        <v>202</v>
      </c>
      <c r="E82" s="47"/>
      <c r="F82" s="13" t="s">
        <v>21</v>
      </c>
      <c r="G82" s="10">
        <v>2</v>
      </c>
      <c r="H82" s="11">
        <v>273000</v>
      </c>
      <c r="I82" s="12">
        <v>0.19</v>
      </c>
      <c r="J82" s="11">
        <f t="shared" si="1"/>
        <v>324870</v>
      </c>
    </row>
    <row r="83" spans="2:10" ht="110.25" customHeight="1">
      <c r="B83" s="7">
        <v>73</v>
      </c>
      <c r="C83" s="8" t="s">
        <v>136</v>
      </c>
      <c r="D83" s="47" t="s">
        <v>137</v>
      </c>
      <c r="E83" s="47"/>
      <c r="F83" s="9" t="s">
        <v>21</v>
      </c>
      <c r="G83" s="10">
        <v>162</v>
      </c>
      <c r="H83" s="11">
        <v>3150000</v>
      </c>
      <c r="I83" s="12">
        <v>0.19</v>
      </c>
      <c r="J83" s="11">
        <f t="shared" si="1"/>
        <v>3748500</v>
      </c>
    </row>
    <row r="84" spans="2:10" ht="70.5" customHeight="1">
      <c r="B84" s="7">
        <v>74</v>
      </c>
      <c r="C84" s="8" t="s">
        <v>138</v>
      </c>
      <c r="D84" s="47" t="s">
        <v>139</v>
      </c>
      <c r="E84" s="47"/>
      <c r="F84" s="9" t="s">
        <v>21</v>
      </c>
      <c r="G84" s="10">
        <v>6</v>
      </c>
      <c r="H84" s="11">
        <v>945000</v>
      </c>
      <c r="I84" s="12">
        <v>0.19</v>
      </c>
      <c r="J84" s="11">
        <f t="shared" si="1"/>
        <v>1124550</v>
      </c>
    </row>
    <row r="85" spans="2:10" ht="110.25" customHeight="1">
      <c r="B85" s="7">
        <v>75</v>
      </c>
      <c r="C85" s="8" t="s">
        <v>140</v>
      </c>
      <c r="D85" s="47" t="s">
        <v>141</v>
      </c>
      <c r="E85" s="47"/>
      <c r="F85" s="9" t="s">
        <v>21</v>
      </c>
      <c r="G85" s="10">
        <v>2</v>
      </c>
      <c r="H85" s="11">
        <v>161000</v>
      </c>
      <c r="I85" s="12">
        <v>0.19</v>
      </c>
      <c r="J85" s="11">
        <f t="shared" si="1"/>
        <v>191590</v>
      </c>
    </row>
    <row r="86" spans="2:10" ht="110.25" customHeight="1">
      <c r="B86" s="7">
        <v>76</v>
      </c>
      <c r="C86" s="8" t="s">
        <v>142</v>
      </c>
      <c r="D86" s="47" t="s">
        <v>143</v>
      </c>
      <c r="E86" s="47"/>
      <c r="F86" s="9" t="s">
        <v>21</v>
      </c>
      <c r="G86" s="10">
        <v>4</v>
      </c>
      <c r="H86" s="11">
        <v>3500000</v>
      </c>
      <c r="I86" s="12">
        <v>0.19</v>
      </c>
      <c r="J86" s="11">
        <f t="shared" si="1"/>
        <v>4165000</v>
      </c>
    </row>
    <row r="87" spans="2:10" ht="43.5" customHeight="1">
      <c r="B87" s="7">
        <v>77</v>
      </c>
      <c r="C87" s="8" t="s">
        <v>144</v>
      </c>
      <c r="D87" s="47" t="s">
        <v>145</v>
      </c>
      <c r="E87" s="47"/>
      <c r="F87" s="9" t="s">
        <v>21</v>
      </c>
      <c r="G87" s="10">
        <v>2</v>
      </c>
      <c r="H87" s="11">
        <v>5040000</v>
      </c>
      <c r="I87" s="12">
        <v>0.19</v>
      </c>
      <c r="J87" s="11">
        <f t="shared" si="1"/>
        <v>5997600</v>
      </c>
    </row>
    <row r="88" spans="2:10" ht="110.25" customHeight="1">
      <c r="B88" s="7">
        <v>78</v>
      </c>
      <c r="C88" s="8" t="s">
        <v>203</v>
      </c>
      <c r="D88" s="47" t="s">
        <v>204</v>
      </c>
      <c r="E88" s="47"/>
      <c r="F88" s="9" t="s">
        <v>21</v>
      </c>
      <c r="G88" s="10">
        <v>1</v>
      </c>
      <c r="H88" s="11">
        <v>18900000</v>
      </c>
      <c r="I88" s="12">
        <v>0.19</v>
      </c>
      <c r="J88" s="11">
        <f t="shared" si="1"/>
        <v>22491000</v>
      </c>
    </row>
    <row r="89" spans="2:10" ht="78.75" customHeight="1">
      <c r="B89" s="7">
        <v>79</v>
      </c>
      <c r="C89" s="8" t="s">
        <v>205</v>
      </c>
      <c r="D89" s="47" t="s">
        <v>206</v>
      </c>
      <c r="E89" s="47"/>
      <c r="F89" s="9" t="s">
        <v>21</v>
      </c>
      <c r="G89" s="10">
        <v>1</v>
      </c>
      <c r="H89" s="11">
        <v>1750000</v>
      </c>
      <c r="I89" s="12">
        <v>0.19</v>
      </c>
      <c r="J89" s="11">
        <f t="shared" si="1"/>
        <v>2082500</v>
      </c>
    </row>
    <row r="90" spans="2:10" ht="79.5" customHeight="1">
      <c r="B90" s="7">
        <v>80</v>
      </c>
      <c r="C90" s="8" t="s">
        <v>207</v>
      </c>
      <c r="D90" s="47" t="s">
        <v>208</v>
      </c>
      <c r="E90" s="47"/>
      <c r="F90" s="9" t="s">
        <v>21</v>
      </c>
      <c r="G90" s="10">
        <v>6</v>
      </c>
      <c r="H90" s="11">
        <v>210000</v>
      </c>
      <c r="I90" s="12">
        <v>0.19</v>
      </c>
      <c r="J90" s="11">
        <f t="shared" si="1"/>
        <v>249900</v>
      </c>
    </row>
    <row r="91" spans="2:10" ht="55.5" customHeight="1">
      <c r="B91" s="7">
        <v>81</v>
      </c>
      <c r="C91" s="8" t="s">
        <v>146</v>
      </c>
      <c r="D91" s="47" t="s">
        <v>147</v>
      </c>
      <c r="E91" s="47"/>
      <c r="F91" s="9" t="s">
        <v>21</v>
      </c>
      <c r="G91" s="10">
        <v>4</v>
      </c>
      <c r="H91" s="11">
        <v>84000</v>
      </c>
      <c r="I91" s="12">
        <v>0.19</v>
      </c>
      <c r="J91" s="11">
        <f t="shared" si="1"/>
        <v>99960</v>
      </c>
    </row>
    <row r="92" spans="2:10" ht="110.25" customHeight="1">
      <c r="B92" s="7">
        <v>82</v>
      </c>
      <c r="C92" s="8" t="s">
        <v>148</v>
      </c>
      <c r="D92" s="47" t="s">
        <v>149</v>
      </c>
      <c r="E92" s="47"/>
      <c r="F92" s="9" t="s">
        <v>21</v>
      </c>
      <c r="G92" s="10">
        <v>5</v>
      </c>
      <c r="H92" s="11">
        <v>1820000</v>
      </c>
      <c r="I92" s="12">
        <v>0.19</v>
      </c>
      <c r="J92" s="11">
        <f t="shared" si="1"/>
        <v>2165800</v>
      </c>
    </row>
    <row r="93" spans="2:10" ht="110.25" customHeight="1">
      <c r="B93" s="7">
        <v>83</v>
      </c>
      <c r="C93" s="8" t="s">
        <v>150</v>
      </c>
      <c r="D93" s="47" t="s">
        <v>151</v>
      </c>
      <c r="E93" s="47"/>
      <c r="F93" s="9" t="s">
        <v>21</v>
      </c>
      <c r="G93" s="10">
        <v>15</v>
      </c>
      <c r="H93" s="11">
        <v>1750000</v>
      </c>
      <c r="I93" s="12">
        <v>0.19</v>
      </c>
      <c r="J93" s="11">
        <f t="shared" si="1"/>
        <v>2082500</v>
      </c>
    </row>
    <row r="94" spans="2:10" ht="63.75" customHeight="1">
      <c r="B94" s="7">
        <v>84</v>
      </c>
      <c r="C94" s="8" t="s">
        <v>209</v>
      </c>
      <c r="D94" s="47" t="s">
        <v>210</v>
      </c>
      <c r="E94" s="47"/>
      <c r="F94" s="13" t="s">
        <v>21</v>
      </c>
      <c r="G94" s="10">
        <v>8</v>
      </c>
      <c r="H94" s="11">
        <v>189000</v>
      </c>
      <c r="I94" s="12">
        <v>0.19</v>
      </c>
      <c r="J94" s="11">
        <f t="shared" si="1"/>
        <v>224910</v>
      </c>
    </row>
    <row r="95" spans="2:10" ht="72" customHeight="1">
      <c r="B95" s="7">
        <v>85</v>
      </c>
      <c r="C95" s="8" t="s">
        <v>211</v>
      </c>
      <c r="D95" s="47" t="s">
        <v>212</v>
      </c>
      <c r="E95" s="47"/>
      <c r="F95" s="9" t="s">
        <v>21</v>
      </c>
      <c r="G95" s="10">
        <v>6</v>
      </c>
      <c r="H95" s="11">
        <v>175000</v>
      </c>
      <c r="I95" s="12">
        <v>0.19</v>
      </c>
      <c r="J95" s="11">
        <f t="shared" si="1"/>
        <v>208250</v>
      </c>
    </row>
    <row r="96" spans="2:10" ht="62.25" customHeight="1">
      <c r="B96" s="7">
        <v>86</v>
      </c>
      <c r="C96" s="8" t="s">
        <v>152</v>
      </c>
      <c r="D96" s="47" t="s">
        <v>153</v>
      </c>
      <c r="E96" s="47"/>
      <c r="F96" s="9" t="s">
        <v>21</v>
      </c>
      <c r="G96" s="10">
        <v>10</v>
      </c>
      <c r="H96" s="11">
        <v>266000</v>
      </c>
      <c r="I96" s="12">
        <v>0.19</v>
      </c>
      <c r="J96" s="11">
        <f t="shared" si="1"/>
        <v>316540</v>
      </c>
    </row>
    <row r="97" spans="2:10" ht="61.5" customHeight="1">
      <c r="B97" s="7">
        <v>87</v>
      </c>
      <c r="C97" s="8" t="s">
        <v>154</v>
      </c>
      <c r="D97" s="47" t="s">
        <v>155</v>
      </c>
      <c r="E97" s="47"/>
      <c r="F97" s="9" t="s">
        <v>21</v>
      </c>
      <c r="G97" s="10">
        <v>4</v>
      </c>
      <c r="H97" s="11">
        <v>52500</v>
      </c>
      <c r="I97" s="12">
        <v>0.19</v>
      </c>
      <c r="J97" s="11">
        <f t="shared" si="1"/>
        <v>62475</v>
      </c>
    </row>
    <row r="98" spans="2:10" ht="60" customHeight="1">
      <c r="B98" s="7">
        <v>88</v>
      </c>
      <c r="C98" s="8" t="s">
        <v>156</v>
      </c>
      <c r="D98" s="47" t="s">
        <v>157</v>
      </c>
      <c r="E98" s="47"/>
      <c r="F98" s="9" t="s">
        <v>21</v>
      </c>
      <c r="G98" s="10">
        <v>12</v>
      </c>
      <c r="H98" s="11">
        <v>59500</v>
      </c>
      <c r="I98" s="12">
        <v>0.19</v>
      </c>
      <c r="J98" s="11">
        <f t="shared" si="1"/>
        <v>70805</v>
      </c>
    </row>
    <row r="99" spans="2:10" ht="75.75" customHeight="1">
      <c r="B99" s="7">
        <v>89</v>
      </c>
      <c r="C99" s="8" t="s">
        <v>213</v>
      </c>
      <c r="D99" s="47" t="s">
        <v>214</v>
      </c>
      <c r="E99" s="47"/>
      <c r="F99" s="9" t="s">
        <v>21</v>
      </c>
      <c r="G99" s="10">
        <v>6</v>
      </c>
      <c r="H99" s="11">
        <v>140000</v>
      </c>
      <c r="I99" s="12">
        <v>0.19</v>
      </c>
      <c r="J99" s="11">
        <f t="shared" si="1"/>
        <v>166600</v>
      </c>
    </row>
    <row r="100" spans="2:10" ht="84.75" customHeight="1">
      <c r="B100" s="7">
        <v>90</v>
      </c>
      <c r="C100" s="8" t="s">
        <v>215</v>
      </c>
      <c r="D100" s="47" t="s">
        <v>216</v>
      </c>
      <c r="E100" s="47"/>
      <c r="F100" s="9" t="s">
        <v>21</v>
      </c>
      <c r="G100" s="10">
        <v>13</v>
      </c>
      <c r="H100" s="11">
        <v>1225000</v>
      </c>
      <c r="I100" s="12">
        <v>0.19</v>
      </c>
      <c r="J100" s="11">
        <f t="shared" si="1"/>
        <v>1457750</v>
      </c>
    </row>
    <row r="101" spans="2:10" ht="110.25" customHeight="1">
      <c r="B101" s="7">
        <v>91</v>
      </c>
      <c r="C101" s="8" t="s">
        <v>158</v>
      </c>
      <c r="D101" s="47" t="s">
        <v>159</v>
      </c>
      <c r="E101" s="47"/>
      <c r="F101" s="9" t="s">
        <v>21</v>
      </c>
      <c r="G101" s="10">
        <v>6</v>
      </c>
      <c r="H101" s="11">
        <v>5500000</v>
      </c>
      <c r="I101" s="12">
        <v>0.19</v>
      </c>
      <c r="J101" s="11">
        <f t="shared" si="1"/>
        <v>6545000</v>
      </c>
    </row>
    <row r="102" spans="2:10" ht="48.75" customHeight="1">
      <c r="B102" s="7">
        <v>92</v>
      </c>
      <c r="C102" s="8" t="s">
        <v>160</v>
      </c>
      <c r="D102" s="47" t="s">
        <v>161</v>
      </c>
      <c r="E102" s="47"/>
      <c r="F102" s="9" t="s">
        <v>21</v>
      </c>
      <c r="G102" s="10">
        <v>2</v>
      </c>
      <c r="H102" s="11">
        <v>133000</v>
      </c>
      <c r="I102" s="12">
        <v>0.19</v>
      </c>
      <c r="J102" s="11">
        <f t="shared" si="1"/>
        <v>158270</v>
      </c>
    </row>
    <row r="103" spans="2:10" ht="110.25" customHeight="1">
      <c r="B103" s="7">
        <v>93</v>
      </c>
      <c r="C103" s="8" t="s">
        <v>162</v>
      </c>
      <c r="D103" s="47" t="s">
        <v>163</v>
      </c>
      <c r="E103" s="47"/>
      <c r="F103" s="9" t="s">
        <v>21</v>
      </c>
      <c r="G103" s="10">
        <v>1</v>
      </c>
      <c r="H103" s="11">
        <v>224000</v>
      </c>
      <c r="I103" s="12">
        <v>0.19</v>
      </c>
      <c r="J103" s="11">
        <f t="shared" si="1"/>
        <v>266560</v>
      </c>
    </row>
    <row r="104" spans="2:10" ht="110.25" customHeight="1">
      <c r="B104" s="7">
        <v>94</v>
      </c>
      <c r="C104" s="8" t="s">
        <v>164</v>
      </c>
      <c r="D104" s="60" t="s">
        <v>165</v>
      </c>
      <c r="E104" s="60"/>
      <c r="F104" s="9" t="s">
        <v>21</v>
      </c>
      <c r="G104" s="10">
        <v>3</v>
      </c>
      <c r="H104" s="11">
        <v>2940000</v>
      </c>
      <c r="I104" s="12">
        <v>0.19</v>
      </c>
      <c r="J104" s="11">
        <f t="shared" si="1"/>
        <v>3498600</v>
      </c>
    </row>
    <row r="105" spans="2:10" ht="54.75" customHeight="1">
      <c r="B105" s="7">
        <v>95</v>
      </c>
      <c r="C105" s="8" t="s">
        <v>166</v>
      </c>
      <c r="D105" s="47" t="s">
        <v>167</v>
      </c>
      <c r="E105" s="47"/>
      <c r="F105" s="9" t="s">
        <v>21</v>
      </c>
      <c r="G105" s="10">
        <v>4</v>
      </c>
      <c r="H105" s="11">
        <v>434000</v>
      </c>
      <c r="I105" s="12">
        <v>0.19</v>
      </c>
      <c r="J105" s="11">
        <f t="shared" si="1"/>
        <v>516460</v>
      </c>
    </row>
    <row r="106" spans="2:10" ht="67.5" customHeight="1">
      <c r="B106" s="7">
        <v>96</v>
      </c>
      <c r="C106" s="8" t="s">
        <v>217</v>
      </c>
      <c r="D106" s="47" t="s">
        <v>218</v>
      </c>
      <c r="E106" s="47"/>
      <c r="F106" s="13" t="s">
        <v>21</v>
      </c>
      <c r="G106" s="10">
        <v>8</v>
      </c>
      <c r="H106" s="11">
        <v>105000</v>
      </c>
      <c r="I106" s="12">
        <v>0.19</v>
      </c>
      <c r="J106" s="11">
        <f t="shared" si="1"/>
        <v>124950</v>
      </c>
    </row>
    <row r="107" spans="2:10" ht="70.5" customHeight="1">
      <c r="B107" s="7">
        <v>97</v>
      </c>
      <c r="C107" s="8" t="s">
        <v>219</v>
      </c>
      <c r="D107" s="47" t="s">
        <v>220</v>
      </c>
      <c r="E107" s="47"/>
      <c r="F107" s="13" t="s">
        <v>21</v>
      </c>
      <c r="G107" s="10">
        <v>8</v>
      </c>
      <c r="H107" s="11">
        <v>1715000</v>
      </c>
      <c r="I107" s="12">
        <v>0.19</v>
      </c>
      <c r="J107" s="11">
        <f t="shared" si="1"/>
        <v>2040850</v>
      </c>
    </row>
    <row r="108" spans="2:10" ht="110.25" customHeight="1">
      <c r="B108" s="7">
        <v>98</v>
      </c>
      <c r="C108" s="8" t="s">
        <v>168</v>
      </c>
      <c r="D108" s="47" t="s">
        <v>169</v>
      </c>
      <c r="E108" s="47"/>
      <c r="F108" s="9" t="s">
        <v>21</v>
      </c>
      <c r="G108" s="10">
        <v>1</v>
      </c>
      <c r="H108" s="11">
        <v>84000</v>
      </c>
      <c r="I108" s="12">
        <v>0.19</v>
      </c>
      <c r="J108" s="11">
        <f t="shared" si="1"/>
        <v>99960</v>
      </c>
    </row>
  </sheetData>
  <autoFilter ref="B10:J108" xr:uid="{8A3A931D-6D78-41B5-9CEF-19FF0DAB57D8}"/>
  <mergeCells count="113">
    <mergeCell ref="L4:M9"/>
    <mergeCell ref="B6:C6"/>
    <mergeCell ref="D6:E6"/>
    <mergeCell ref="G6:J6"/>
    <mergeCell ref="B7:C7"/>
    <mergeCell ref="D7:E7"/>
    <mergeCell ref="G7:J7"/>
    <mergeCell ref="B8:C8"/>
    <mergeCell ref="D8:E8"/>
    <mergeCell ref="G8:J8"/>
    <mergeCell ref="D10:E10"/>
    <mergeCell ref="D11:E11"/>
    <mergeCell ref="B2:D2"/>
    <mergeCell ref="E2:J2"/>
    <mergeCell ref="B3:J3"/>
    <mergeCell ref="B4:J4"/>
    <mergeCell ref="D18:E18"/>
    <mergeCell ref="D19:E19"/>
    <mergeCell ref="D20:E20"/>
    <mergeCell ref="D21:E21"/>
    <mergeCell ref="D22:E22"/>
    <mergeCell ref="D23:E23"/>
    <mergeCell ref="D12:E12"/>
    <mergeCell ref="D13:E13"/>
    <mergeCell ref="D14:E14"/>
    <mergeCell ref="D15:E15"/>
    <mergeCell ref="D16:E16"/>
    <mergeCell ref="D17:E17"/>
    <mergeCell ref="D30:E30"/>
    <mergeCell ref="D31:E31"/>
    <mergeCell ref="D32:E32"/>
    <mergeCell ref="D33:E33"/>
    <mergeCell ref="D34:E34"/>
    <mergeCell ref="D35:E35"/>
    <mergeCell ref="D24:E24"/>
    <mergeCell ref="D25:E25"/>
    <mergeCell ref="D26:E26"/>
    <mergeCell ref="D27:E27"/>
    <mergeCell ref="D28:E28"/>
    <mergeCell ref="D29:E29"/>
    <mergeCell ref="D42:E42"/>
    <mergeCell ref="D43:E43"/>
    <mergeCell ref="D44:E44"/>
    <mergeCell ref="D45:E45"/>
    <mergeCell ref="D46:E46"/>
    <mergeCell ref="D47:E47"/>
    <mergeCell ref="D36:E36"/>
    <mergeCell ref="D37:E37"/>
    <mergeCell ref="D38:E38"/>
    <mergeCell ref="D39:E39"/>
    <mergeCell ref="D40:E40"/>
    <mergeCell ref="D41:E41"/>
    <mergeCell ref="D54:E54"/>
    <mergeCell ref="D55:E55"/>
    <mergeCell ref="D56:E56"/>
    <mergeCell ref="D57:E57"/>
    <mergeCell ref="D58:E58"/>
    <mergeCell ref="D59:E59"/>
    <mergeCell ref="D48:E48"/>
    <mergeCell ref="D49:E49"/>
    <mergeCell ref="D50:E50"/>
    <mergeCell ref="D51:E51"/>
    <mergeCell ref="D52:E52"/>
    <mergeCell ref="D53:E53"/>
    <mergeCell ref="D66:E66"/>
    <mergeCell ref="D67:E67"/>
    <mergeCell ref="D68:E68"/>
    <mergeCell ref="D69:E69"/>
    <mergeCell ref="D70:E70"/>
    <mergeCell ref="D71:E71"/>
    <mergeCell ref="D60:E60"/>
    <mergeCell ref="D61:E61"/>
    <mergeCell ref="D62:E62"/>
    <mergeCell ref="D63:E63"/>
    <mergeCell ref="D64:E64"/>
    <mergeCell ref="D65:E65"/>
    <mergeCell ref="D78:E78"/>
    <mergeCell ref="D79:E79"/>
    <mergeCell ref="D80:E80"/>
    <mergeCell ref="D81:E81"/>
    <mergeCell ref="D82:E82"/>
    <mergeCell ref="D83:E83"/>
    <mergeCell ref="D72:E72"/>
    <mergeCell ref="D73:E73"/>
    <mergeCell ref="D74:E74"/>
    <mergeCell ref="D75:E75"/>
    <mergeCell ref="D76:E76"/>
    <mergeCell ref="D77:E77"/>
    <mergeCell ref="D90:E90"/>
    <mergeCell ref="D91:E91"/>
    <mergeCell ref="D92:E92"/>
    <mergeCell ref="D93:E93"/>
    <mergeCell ref="D94:E94"/>
    <mergeCell ref="D95:E95"/>
    <mergeCell ref="D84:E84"/>
    <mergeCell ref="D85:E85"/>
    <mergeCell ref="D86:E86"/>
    <mergeCell ref="D87:E87"/>
    <mergeCell ref="D88:E88"/>
    <mergeCell ref="D89:E89"/>
    <mergeCell ref="D108:E108"/>
    <mergeCell ref="D102:E102"/>
    <mergeCell ref="D103:E103"/>
    <mergeCell ref="D104:E104"/>
    <mergeCell ref="D105:E105"/>
    <mergeCell ref="D106:E106"/>
    <mergeCell ref="D107:E107"/>
    <mergeCell ref="D96:E96"/>
    <mergeCell ref="D97:E97"/>
    <mergeCell ref="D98:E98"/>
    <mergeCell ref="D99:E99"/>
    <mergeCell ref="D100:E100"/>
    <mergeCell ref="D101:E101"/>
  </mergeCells>
  <conditionalFormatting sqref="B10:D10 F10:J10">
    <cfRule type="duplicateValues" dxfId="1" priority="1"/>
  </conditionalFormatting>
  <hyperlinks>
    <hyperlink ref="D7" r:id="rId1" xr:uid="{B4328E20-F927-4A65-89F8-79D9791BD8EC}"/>
  </hyperlinks>
  <pageMargins left="0.70866141732283472" right="0.70866141732283472" top="0.74803149606299213" bottom="0.74803149606299213" header="0.31496062992125984" footer="0.31496062992125984"/>
  <pageSetup scale="40" orientation="portrait" horizontalDpi="200" verticalDpi="200" r:id="rId2"/>
  <colBreaks count="1" manualBreakCount="1">
    <brk id="10" max="1048575" man="1"/>
  </col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5BFE4-2900-476D-9ACF-752F04DCAEAB}">
  <sheetPr codeName="Hoja4"/>
  <dimension ref="B1:L108"/>
  <sheetViews>
    <sheetView showGridLines="0" topLeftCell="B1" zoomScale="90" zoomScaleNormal="90" workbookViewId="0">
      <selection activeCell="D6" sqref="D6:E6"/>
    </sheetView>
  </sheetViews>
  <sheetFormatPr defaultColWidth="8" defaultRowHeight="100.5" customHeight="1"/>
  <cols>
    <col min="1" max="1" width="2.42578125" style="1" customWidth="1"/>
    <col min="2" max="2" width="5.28515625" style="1" customWidth="1"/>
    <col min="3" max="3" width="23.28515625" style="1" customWidth="1"/>
    <col min="4" max="4" width="42" style="1" customWidth="1"/>
    <col min="5" max="5" width="42" style="2" customWidth="1"/>
    <col min="6" max="6" width="14.140625" style="1" customWidth="1"/>
    <col min="7" max="7" width="12.140625" style="1" customWidth="1"/>
    <col min="8" max="8" width="21.85546875" style="1" bestFit="1" customWidth="1"/>
    <col min="9" max="9" width="17.85546875" style="1" bestFit="1" customWidth="1"/>
    <col min="10" max="10" width="23" style="1" bestFit="1" customWidth="1"/>
    <col min="11" max="16384" width="8" style="1"/>
  </cols>
  <sheetData>
    <row r="1" spans="2:12" ht="10.15" customHeight="1"/>
    <row r="2" spans="2:12" ht="67.900000000000006" customHeight="1">
      <c r="B2" s="73"/>
      <c r="C2" s="74"/>
      <c r="D2" s="74"/>
      <c r="E2" s="75" t="s">
        <v>0</v>
      </c>
      <c r="F2" s="75"/>
      <c r="G2" s="75"/>
      <c r="H2" s="75"/>
      <c r="I2" s="75"/>
      <c r="J2" s="76"/>
    </row>
    <row r="3" spans="2:12" ht="28.15" customHeight="1">
      <c r="B3" s="77" t="s">
        <v>1</v>
      </c>
      <c r="C3" s="78"/>
      <c r="D3" s="78"/>
      <c r="E3" s="78"/>
      <c r="F3" s="78"/>
      <c r="G3" s="78"/>
      <c r="H3" s="78"/>
      <c r="I3" s="78"/>
      <c r="J3" s="79"/>
    </row>
    <row r="4" spans="2:12" ht="69.599999999999994" customHeight="1">
      <c r="B4" s="81" t="s">
        <v>2</v>
      </c>
      <c r="C4" s="82"/>
      <c r="D4" s="82"/>
      <c r="E4" s="82"/>
      <c r="F4" s="82"/>
      <c r="G4" s="82"/>
      <c r="H4" s="82"/>
      <c r="I4" s="82"/>
      <c r="J4" s="83"/>
      <c r="K4" s="84"/>
      <c r="L4" s="84"/>
    </row>
    <row r="5" spans="2:12" ht="11.45" customHeight="1">
      <c r="B5" s="3"/>
      <c r="C5" s="3"/>
      <c r="D5" s="3"/>
      <c r="E5" s="3"/>
      <c r="F5" s="3"/>
      <c r="G5" s="3"/>
      <c r="H5" s="3"/>
      <c r="I5" s="3"/>
      <c r="J5" s="3"/>
      <c r="K5" s="84"/>
      <c r="L5" s="84"/>
    </row>
    <row r="6" spans="2:12" ht="31.15" customHeight="1">
      <c r="B6" s="65" t="s">
        <v>172</v>
      </c>
      <c r="C6" s="66"/>
      <c r="D6" s="80" t="s">
        <v>223</v>
      </c>
      <c r="E6" s="68"/>
      <c r="F6" s="4" t="s">
        <v>173</v>
      </c>
      <c r="G6" s="69">
        <v>9019274476</v>
      </c>
      <c r="H6" s="70"/>
      <c r="I6" s="70"/>
      <c r="J6" s="71"/>
      <c r="K6" s="84"/>
      <c r="L6" s="84"/>
    </row>
    <row r="7" spans="2:12" ht="31.15" customHeight="1">
      <c r="B7" s="65" t="s">
        <v>175</v>
      </c>
      <c r="C7" s="66"/>
      <c r="D7" s="67" t="s">
        <v>224</v>
      </c>
      <c r="E7" s="68"/>
      <c r="F7" s="4" t="s">
        <v>177</v>
      </c>
      <c r="G7" s="69" t="s">
        <v>225</v>
      </c>
      <c r="H7" s="70"/>
      <c r="I7" s="70"/>
      <c r="J7" s="71"/>
      <c r="K7" s="84"/>
      <c r="L7" s="84"/>
    </row>
    <row r="8" spans="2:12" ht="31.15" customHeight="1">
      <c r="B8" s="65" t="s">
        <v>179</v>
      </c>
      <c r="C8" s="66"/>
      <c r="D8" s="72">
        <v>46295</v>
      </c>
      <c r="E8" s="71"/>
      <c r="F8" s="4" t="s">
        <v>180</v>
      </c>
      <c r="G8" s="69">
        <v>3204410815</v>
      </c>
      <c r="H8" s="70"/>
      <c r="I8" s="70"/>
      <c r="J8" s="71"/>
      <c r="K8" s="84"/>
      <c r="L8" s="84"/>
    </row>
    <row r="9" spans="2:12" ht="9.6" customHeight="1">
      <c r="K9" s="84"/>
      <c r="L9" s="84"/>
    </row>
    <row r="10" spans="2:12" ht="35.450000000000003" customHeight="1">
      <c r="B10" s="5" t="s">
        <v>7</v>
      </c>
      <c r="C10" s="5" t="s">
        <v>8</v>
      </c>
      <c r="D10" s="46" t="s">
        <v>9</v>
      </c>
      <c r="E10" s="46"/>
      <c r="F10" s="5" t="s">
        <v>10</v>
      </c>
      <c r="G10" s="5" t="s">
        <v>11</v>
      </c>
      <c r="H10" s="6" t="s">
        <v>13</v>
      </c>
      <c r="I10" s="6" t="s">
        <v>12</v>
      </c>
      <c r="J10" s="5" t="s">
        <v>14</v>
      </c>
    </row>
    <row r="11" spans="2:12" customFormat="1" ht="110.25" customHeight="1">
      <c r="B11" s="7">
        <v>1</v>
      </c>
      <c r="C11" s="8" t="s">
        <v>19</v>
      </c>
      <c r="D11" s="47" t="s">
        <v>20</v>
      </c>
      <c r="E11" s="47"/>
      <c r="F11" s="9" t="s">
        <v>21</v>
      </c>
      <c r="G11" s="10">
        <v>1</v>
      </c>
      <c r="H11" s="11">
        <v>772799.99999999988</v>
      </c>
      <c r="I11" s="12">
        <v>0.19</v>
      </c>
      <c r="J11" s="11">
        <f t="shared" ref="J11:J74" si="0">ROUND(H11*(1+I11),0)</f>
        <v>919632</v>
      </c>
    </row>
    <row r="12" spans="2:12" customFormat="1" ht="110.25" customHeight="1">
      <c r="B12" s="7">
        <v>2</v>
      </c>
      <c r="C12" s="8" t="s">
        <v>22</v>
      </c>
      <c r="D12" s="47" t="s">
        <v>23</v>
      </c>
      <c r="E12" s="47"/>
      <c r="F12" s="9" t="s">
        <v>21</v>
      </c>
      <c r="G12" s="10">
        <v>5</v>
      </c>
      <c r="H12" s="11">
        <v>76475</v>
      </c>
      <c r="I12" s="12">
        <v>0.19</v>
      </c>
      <c r="J12" s="11">
        <f t="shared" si="0"/>
        <v>91005</v>
      </c>
    </row>
    <row r="13" spans="2:12" customFormat="1" ht="110.25" customHeight="1">
      <c r="B13" s="7">
        <v>3</v>
      </c>
      <c r="C13" s="8" t="s">
        <v>181</v>
      </c>
      <c r="D13" s="47" t="s">
        <v>182</v>
      </c>
      <c r="E13" s="47"/>
      <c r="F13" s="13" t="s">
        <v>21</v>
      </c>
      <c r="G13" s="10">
        <v>8</v>
      </c>
      <c r="H13" s="11">
        <v>68425</v>
      </c>
      <c r="I13" s="12">
        <v>0.19</v>
      </c>
      <c r="J13" s="11">
        <f t="shared" si="0"/>
        <v>81426</v>
      </c>
    </row>
    <row r="14" spans="2:12" customFormat="1" ht="110.25" customHeight="1">
      <c r="B14" s="7">
        <v>4</v>
      </c>
      <c r="C14" s="8" t="s">
        <v>183</v>
      </c>
      <c r="D14" s="47" t="s">
        <v>184</v>
      </c>
      <c r="E14" s="47"/>
      <c r="F14" s="9" t="s">
        <v>21</v>
      </c>
      <c r="G14" s="10">
        <v>6</v>
      </c>
      <c r="H14" s="11">
        <v>2254000</v>
      </c>
      <c r="I14" s="12">
        <v>0.19</v>
      </c>
      <c r="J14" s="11">
        <f t="shared" si="0"/>
        <v>2682260</v>
      </c>
    </row>
    <row r="15" spans="2:12" customFormat="1" ht="110.25" customHeight="1">
      <c r="B15" s="7">
        <v>5</v>
      </c>
      <c r="C15" s="8" t="s">
        <v>24</v>
      </c>
      <c r="D15" s="47" t="s">
        <v>25</v>
      </c>
      <c r="E15" s="47"/>
      <c r="F15" s="9" t="s">
        <v>21</v>
      </c>
      <c r="G15" s="10">
        <v>14</v>
      </c>
      <c r="H15" s="11">
        <v>1288000</v>
      </c>
      <c r="I15" s="12">
        <v>0.19</v>
      </c>
      <c r="J15" s="11">
        <f t="shared" si="0"/>
        <v>1532720</v>
      </c>
    </row>
    <row r="16" spans="2:12" customFormat="1" ht="110.25" customHeight="1">
      <c r="B16" s="7">
        <v>6</v>
      </c>
      <c r="C16" s="8" t="s">
        <v>26</v>
      </c>
      <c r="D16" s="47" t="s">
        <v>27</v>
      </c>
      <c r="E16" s="47"/>
      <c r="F16" s="9" t="s">
        <v>21</v>
      </c>
      <c r="G16" s="10">
        <v>5</v>
      </c>
      <c r="H16" s="11">
        <v>338100</v>
      </c>
      <c r="I16" s="12">
        <v>0.19</v>
      </c>
      <c r="J16" s="11">
        <f t="shared" si="0"/>
        <v>402339</v>
      </c>
    </row>
    <row r="17" spans="2:10" customFormat="1" ht="110.25" customHeight="1">
      <c r="B17" s="7">
        <v>7</v>
      </c>
      <c r="C17" s="8" t="s">
        <v>28</v>
      </c>
      <c r="D17" s="47" t="s">
        <v>29</v>
      </c>
      <c r="E17" s="47"/>
      <c r="F17" s="9" t="s">
        <v>21</v>
      </c>
      <c r="G17" s="10">
        <v>4</v>
      </c>
      <c r="H17" s="11">
        <v>499099.99999999994</v>
      </c>
      <c r="I17" s="12">
        <v>0.19</v>
      </c>
      <c r="J17" s="11">
        <f t="shared" si="0"/>
        <v>593929</v>
      </c>
    </row>
    <row r="18" spans="2:10" customFormat="1" ht="110.25" customHeight="1">
      <c r="B18" s="7">
        <v>8</v>
      </c>
      <c r="C18" s="8" t="s">
        <v>30</v>
      </c>
      <c r="D18" s="47" t="s">
        <v>31</v>
      </c>
      <c r="E18" s="47"/>
      <c r="F18" s="9" t="s">
        <v>21</v>
      </c>
      <c r="G18" s="10">
        <v>3</v>
      </c>
      <c r="H18" s="11">
        <v>10384500</v>
      </c>
      <c r="I18" s="12">
        <v>0.19</v>
      </c>
      <c r="J18" s="11">
        <f t="shared" si="0"/>
        <v>12357555</v>
      </c>
    </row>
    <row r="19" spans="2:10" customFormat="1" ht="110.25" customHeight="1">
      <c r="B19" s="7">
        <v>9</v>
      </c>
      <c r="C19" s="8" t="s">
        <v>32</v>
      </c>
      <c r="D19" s="47" t="s">
        <v>33</v>
      </c>
      <c r="E19" s="47"/>
      <c r="F19" s="9" t="s">
        <v>21</v>
      </c>
      <c r="G19" s="10">
        <v>2</v>
      </c>
      <c r="H19" s="11">
        <v>281750</v>
      </c>
      <c r="I19" s="12">
        <v>0.19</v>
      </c>
      <c r="J19" s="11">
        <f t="shared" si="0"/>
        <v>335283</v>
      </c>
    </row>
    <row r="20" spans="2:10" customFormat="1" ht="110.25" customHeight="1">
      <c r="B20" s="7">
        <v>10</v>
      </c>
      <c r="C20" s="8" t="s">
        <v>34</v>
      </c>
      <c r="D20" s="47" t="s">
        <v>35</v>
      </c>
      <c r="E20" s="47"/>
      <c r="F20" s="9" t="s">
        <v>21</v>
      </c>
      <c r="G20" s="10">
        <v>20</v>
      </c>
      <c r="H20" s="11">
        <v>5635000</v>
      </c>
      <c r="I20" s="12">
        <v>0.19</v>
      </c>
      <c r="J20" s="11">
        <f t="shared" si="0"/>
        <v>6705650</v>
      </c>
    </row>
    <row r="21" spans="2:10" customFormat="1" ht="110.25" customHeight="1">
      <c r="B21" s="7">
        <v>11</v>
      </c>
      <c r="C21" s="8" t="s">
        <v>26</v>
      </c>
      <c r="D21" s="47" t="s">
        <v>36</v>
      </c>
      <c r="E21" s="47"/>
      <c r="F21" s="9" t="s">
        <v>21</v>
      </c>
      <c r="G21" s="10">
        <v>3</v>
      </c>
      <c r="H21" s="11">
        <v>72450</v>
      </c>
      <c r="I21" s="12">
        <v>0.19</v>
      </c>
      <c r="J21" s="11">
        <f t="shared" si="0"/>
        <v>86216</v>
      </c>
    </row>
    <row r="22" spans="2:10" customFormat="1" ht="110.25" customHeight="1">
      <c r="B22" s="7">
        <v>12</v>
      </c>
      <c r="C22" s="8" t="s">
        <v>37</v>
      </c>
      <c r="D22" s="47" t="s">
        <v>38</v>
      </c>
      <c r="E22" s="47"/>
      <c r="F22" s="9" t="s">
        <v>21</v>
      </c>
      <c r="G22" s="10">
        <v>4</v>
      </c>
      <c r="H22" s="11">
        <v>410549.99999999994</v>
      </c>
      <c r="I22" s="12">
        <v>0.19</v>
      </c>
      <c r="J22" s="11">
        <f t="shared" si="0"/>
        <v>488555</v>
      </c>
    </row>
    <row r="23" spans="2:10" customFormat="1" ht="110.25" customHeight="1">
      <c r="B23" s="7">
        <v>13</v>
      </c>
      <c r="C23" s="8" t="s">
        <v>39</v>
      </c>
      <c r="D23" s="47" t="s">
        <v>40</v>
      </c>
      <c r="E23" s="47"/>
      <c r="F23" s="9" t="s">
        <v>21</v>
      </c>
      <c r="G23" s="10">
        <v>33</v>
      </c>
      <c r="H23" s="11">
        <v>547400</v>
      </c>
      <c r="I23" s="12">
        <v>0.19</v>
      </c>
      <c r="J23" s="11">
        <f t="shared" si="0"/>
        <v>651406</v>
      </c>
    </row>
    <row r="24" spans="2:10" customFormat="1" ht="110.25" customHeight="1">
      <c r="B24" s="7">
        <v>14</v>
      </c>
      <c r="C24" s="8" t="s">
        <v>41</v>
      </c>
      <c r="D24" s="47" t="s">
        <v>42</v>
      </c>
      <c r="E24" s="47"/>
      <c r="F24" s="9" t="s">
        <v>21</v>
      </c>
      <c r="G24" s="10">
        <v>67</v>
      </c>
      <c r="H24" s="11">
        <v>177100</v>
      </c>
      <c r="I24" s="12">
        <v>0.19</v>
      </c>
      <c r="J24" s="11">
        <f t="shared" si="0"/>
        <v>210749</v>
      </c>
    </row>
    <row r="25" spans="2:10" ht="110.25" customHeight="1">
      <c r="B25" s="7">
        <v>15</v>
      </c>
      <c r="C25" s="8" t="s">
        <v>43</v>
      </c>
      <c r="D25" s="47" t="s">
        <v>44</v>
      </c>
      <c r="E25" s="47"/>
      <c r="F25" s="9" t="s">
        <v>21</v>
      </c>
      <c r="G25" s="10">
        <v>10</v>
      </c>
      <c r="H25" s="11">
        <v>1851499.9999999998</v>
      </c>
      <c r="I25" s="12">
        <v>0.19</v>
      </c>
      <c r="J25" s="11">
        <f t="shared" si="0"/>
        <v>2203285</v>
      </c>
    </row>
    <row r="26" spans="2:10" ht="110.25" customHeight="1">
      <c r="B26" s="7">
        <v>16</v>
      </c>
      <c r="C26" s="8" t="s">
        <v>45</v>
      </c>
      <c r="D26" s="47" t="s">
        <v>46</v>
      </c>
      <c r="E26" s="47"/>
      <c r="F26" s="9" t="s">
        <v>21</v>
      </c>
      <c r="G26" s="10">
        <v>2</v>
      </c>
      <c r="H26" s="11">
        <v>579600</v>
      </c>
      <c r="I26" s="12">
        <v>0.19</v>
      </c>
      <c r="J26" s="11">
        <f t="shared" si="0"/>
        <v>689724</v>
      </c>
    </row>
    <row r="27" spans="2:10" ht="110.25" customHeight="1">
      <c r="B27" s="7">
        <v>17</v>
      </c>
      <c r="C27" s="8" t="s">
        <v>47</v>
      </c>
      <c r="D27" s="47" t="s">
        <v>48</v>
      </c>
      <c r="E27" s="47"/>
      <c r="F27" s="9" t="s">
        <v>21</v>
      </c>
      <c r="G27" s="10">
        <v>3</v>
      </c>
      <c r="H27" s="11">
        <v>885499.99999999988</v>
      </c>
      <c r="I27" s="12">
        <v>0.19</v>
      </c>
      <c r="J27" s="11">
        <f t="shared" si="0"/>
        <v>1053745</v>
      </c>
    </row>
    <row r="28" spans="2:10" ht="110.25" customHeight="1">
      <c r="B28" s="7">
        <v>18</v>
      </c>
      <c r="C28" s="8" t="s">
        <v>49</v>
      </c>
      <c r="D28" s="47" t="s">
        <v>50</v>
      </c>
      <c r="E28" s="47"/>
      <c r="F28" s="9" t="s">
        <v>21</v>
      </c>
      <c r="G28" s="10">
        <v>130</v>
      </c>
      <c r="H28" s="11">
        <v>362250</v>
      </c>
      <c r="I28" s="12">
        <v>0.19</v>
      </c>
      <c r="J28" s="11">
        <f t="shared" si="0"/>
        <v>431078</v>
      </c>
    </row>
    <row r="29" spans="2:10" ht="110.25" customHeight="1">
      <c r="B29" s="7">
        <v>19</v>
      </c>
      <c r="C29" s="8" t="s">
        <v>51</v>
      </c>
      <c r="D29" s="47" t="s">
        <v>52</v>
      </c>
      <c r="E29" s="47"/>
      <c r="F29" s="9" t="s">
        <v>21</v>
      </c>
      <c r="G29" s="10">
        <v>5</v>
      </c>
      <c r="H29" s="11">
        <v>257599.99999999997</v>
      </c>
      <c r="I29" s="12">
        <v>0.19</v>
      </c>
      <c r="J29" s="11">
        <f t="shared" si="0"/>
        <v>306544</v>
      </c>
    </row>
    <row r="30" spans="2:10" ht="110.25" customHeight="1">
      <c r="B30" s="7">
        <v>20</v>
      </c>
      <c r="C30" s="8" t="s">
        <v>53</v>
      </c>
      <c r="D30" s="47" t="s">
        <v>54</v>
      </c>
      <c r="E30" s="47"/>
      <c r="F30" s="9" t="s">
        <v>21</v>
      </c>
      <c r="G30" s="10">
        <v>2</v>
      </c>
      <c r="H30" s="11">
        <v>1046499.9999999999</v>
      </c>
      <c r="I30" s="12">
        <v>0.19</v>
      </c>
      <c r="J30" s="11">
        <f t="shared" si="0"/>
        <v>1245335</v>
      </c>
    </row>
    <row r="31" spans="2:10" ht="110.25" customHeight="1">
      <c r="B31" s="7">
        <v>21</v>
      </c>
      <c r="C31" s="8" t="s">
        <v>55</v>
      </c>
      <c r="D31" s="47" t="s">
        <v>56</v>
      </c>
      <c r="E31" s="47"/>
      <c r="F31" s="9" t="s">
        <v>21</v>
      </c>
      <c r="G31" s="10">
        <v>2</v>
      </c>
      <c r="H31" s="11">
        <v>4749500</v>
      </c>
      <c r="I31" s="12">
        <v>0.19</v>
      </c>
      <c r="J31" s="11">
        <f t="shared" si="0"/>
        <v>5651905</v>
      </c>
    </row>
    <row r="32" spans="2:10" ht="110.25" customHeight="1">
      <c r="B32" s="7">
        <v>22</v>
      </c>
      <c r="C32" s="8" t="s">
        <v>57</v>
      </c>
      <c r="D32" s="47" t="s">
        <v>58</v>
      </c>
      <c r="E32" s="47"/>
      <c r="F32" s="9" t="s">
        <v>21</v>
      </c>
      <c r="G32" s="10">
        <v>10</v>
      </c>
      <c r="H32" s="11">
        <v>1368500</v>
      </c>
      <c r="I32" s="12">
        <v>0.19</v>
      </c>
      <c r="J32" s="11">
        <f t="shared" si="0"/>
        <v>1628515</v>
      </c>
    </row>
    <row r="33" spans="2:10" ht="110.25" customHeight="1">
      <c r="B33" s="7">
        <v>23</v>
      </c>
      <c r="C33" s="8" t="s">
        <v>26</v>
      </c>
      <c r="D33" s="47" t="s">
        <v>59</v>
      </c>
      <c r="E33" s="47"/>
      <c r="F33" s="9" t="s">
        <v>21</v>
      </c>
      <c r="G33" s="10">
        <v>2</v>
      </c>
      <c r="H33" s="11">
        <v>249549.99999999997</v>
      </c>
      <c r="I33" s="12">
        <v>0.19</v>
      </c>
      <c r="J33" s="11">
        <f t="shared" si="0"/>
        <v>296965</v>
      </c>
    </row>
    <row r="34" spans="2:10" ht="110.25" customHeight="1">
      <c r="B34" s="7">
        <v>24</v>
      </c>
      <c r="C34" s="8" t="s">
        <v>60</v>
      </c>
      <c r="D34" s="47" t="s">
        <v>61</v>
      </c>
      <c r="E34" s="47"/>
      <c r="F34" s="9" t="s">
        <v>21</v>
      </c>
      <c r="G34" s="10">
        <v>14</v>
      </c>
      <c r="H34" s="11">
        <v>71645</v>
      </c>
      <c r="I34" s="12">
        <v>0.19</v>
      </c>
      <c r="J34" s="11">
        <f t="shared" si="0"/>
        <v>85258</v>
      </c>
    </row>
    <row r="35" spans="2:10" ht="110.25" customHeight="1">
      <c r="B35" s="7">
        <v>25</v>
      </c>
      <c r="C35" s="8" t="s">
        <v>62</v>
      </c>
      <c r="D35" s="47" t="s">
        <v>63</v>
      </c>
      <c r="E35" s="47"/>
      <c r="F35" s="9" t="s">
        <v>21</v>
      </c>
      <c r="G35" s="10">
        <v>5</v>
      </c>
      <c r="H35" s="11">
        <v>76475</v>
      </c>
      <c r="I35" s="12">
        <v>0.19</v>
      </c>
      <c r="J35" s="11">
        <f t="shared" si="0"/>
        <v>91005</v>
      </c>
    </row>
    <row r="36" spans="2:10" ht="110.25" customHeight="1">
      <c r="B36" s="7">
        <v>26</v>
      </c>
      <c r="C36" s="8" t="s">
        <v>185</v>
      </c>
      <c r="D36" s="47" t="s">
        <v>186</v>
      </c>
      <c r="E36" s="47"/>
      <c r="F36" s="9" t="s">
        <v>21</v>
      </c>
      <c r="G36" s="10">
        <v>4</v>
      </c>
      <c r="H36" s="11">
        <v>185150</v>
      </c>
      <c r="I36" s="12">
        <v>0.19</v>
      </c>
      <c r="J36" s="11">
        <f t="shared" si="0"/>
        <v>220329</v>
      </c>
    </row>
    <row r="37" spans="2:10" ht="110.25" customHeight="1">
      <c r="B37" s="7">
        <v>27</v>
      </c>
      <c r="C37" s="8" t="s">
        <v>64</v>
      </c>
      <c r="D37" s="47" t="s">
        <v>65</v>
      </c>
      <c r="E37" s="47"/>
      <c r="F37" s="9" t="s">
        <v>21</v>
      </c>
      <c r="G37" s="10">
        <v>8</v>
      </c>
      <c r="H37" s="11">
        <v>265650</v>
      </c>
      <c r="I37" s="12">
        <v>0.19</v>
      </c>
      <c r="J37" s="11">
        <f t="shared" si="0"/>
        <v>316124</v>
      </c>
    </row>
    <row r="38" spans="2:10" ht="110.25" customHeight="1">
      <c r="B38" s="7">
        <v>28</v>
      </c>
      <c r="C38" s="8" t="s">
        <v>66</v>
      </c>
      <c r="D38" s="47" t="s">
        <v>67</v>
      </c>
      <c r="E38" s="47"/>
      <c r="F38" s="9" t="s">
        <v>21</v>
      </c>
      <c r="G38" s="10">
        <v>3</v>
      </c>
      <c r="H38" s="11">
        <v>3564999.9999999995</v>
      </c>
      <c r="I38" s="12">
        <v>0.19</v>
      </c>
      <c r="J38" s="11">
        <f t="shared" si="0"/>
        <v>4242350</v>
      </c>
    </row>
    <row r="39" spans="2:10" ht="110.25" customHeight="1">
      <c r="B39" s="7">
        <v>29</v>
      </c>
      <c r="C39" s="8" t="s">
        <v>68</v>
      </c>
      <c r="D39" s="47" t="s">
        <v>69</v>
      </c>
      <c r="E39" s="47"/>
      <c r="F39" s="9" t="s">
        <v>21</v>
      </c>
      <c r="G39" s="10">
        <v>1</v>
      </c>
      <c r="H39" s="11">
        <v>1449000</v>
      </c>
      <c r="I39" s="12">
        <v>0.19</v>
      </c>
      <c r="J39" s="11">
        <f t="shared" si="0"/>
        <v>1724310</v>
      </c>
    </row>
    <row r="40" spans="2:10" ht="110.25" customHeight="1">
      <c r="B40" s="7">
        <v>30</v>
      </c>
      <c r="C40" s="8" t="s">
        <v>187</v>
      </c>
      <c r="D40" s="47" t="s">
        <v>188</v>
      </c>
      <c r="E40" s="47"/>
      <c r="F40" s="9" t="s">
        <v>21</v>
      </c>
      <c r="G40" s="10">
        <v>4</v>
      </c>
      <c r="H40" s="11">
        <v>313950</v>
      </c>
      <c r="I40" s="12">
        <v>0.19</v>
      </c>
      <c r="J40" s="11">
        <f t="shared" si="0"/>
        <v>373601</v>
      </c>
    </row>
    <row r="41" spans="2:10" ht="110.25" customHeight="1">
      <c r="B41" s="7">
        <v>31</v>
      </c>
      <c r="C41" s="8" t="s">
        <v>189</v>
      </c>
      <c r="D41" s="47" t="s">
        <v>190</v>
      </c>
      <c r="E41" s="47"/>
      <c r="F41" s="13" t="s">
        <v>21</v>
      </c>
      <c r="G41" s="10">
        <v>8</v>
      </c>
      <c r="H41" s="11">
        <v>885499.99999999988</v>
      </c>
      <c r="I41" s="12">
        <v>0.19</v>
      </c>
      <c r="J41" s="11">
        <f t="shared" si="0"/>
        <v>1053745</v>
      </c>
    </row>
    <row r="42" spans="2:10" ht="110.25" customHeight="1">
      <c r="B42" s="7">
        <v>32</v>
      </c>
      <c r="C42" s="8" t="s">
        <v>70</v>
      </c>
      <c r="D42" s="47" t="s">
        <v>71</v>
      </c>
      <c r="E42" s="47"/>
      <c r="F42" s="9" t="s">
        <v>21</v>
      </c>
      <c r="G42" s="10">
        <v>4</v>
      </c>
      <c r="H42" s="11">
        <v>4105499.9999999995</v>
      </c>
      <c r="I42" s="12">
        <v>0.19</v>
      </c>
      <c r="J42" s="11">
        <f t="shared" si="0"/>
        <v>4885545</v>
      </c>
    </row>
    <row r="43" spans="2:10" ht="110.25" customHeight="1">
      <c r="B43" s="7">
        <v>33</v>
      </c>
      <c r="C43" s="8" t="s">
        <v>72</v>
      </c>
      <c r="D43" s="47" t="s">
        <v>73</v>
      </c>
      <c r="E43" s="47"/>
      <c r="F43" s="13" t="s">
        <v>21</v>
      </c>
      <c r="G43" s="10">
        <v>2</v>
      </c>
      <c r="H43" s="11">
        <v>2213750</v>
      </c>
      <c r="I43" s="12">
        <v>0.19</v>
      </c>
      <c r="J43" s="11">
        <f t="shared" si="0"/>
        <v>2634363</v>
      </c>
    </row>
    <row r="44" spans="2:10" ht="110.25" customHeight="1">
      <c r="B44" s="7">
        <v>34</v>
      </c>
      <c r="C44" s="8" t="s">
        <v>74</v>
      </c>
      <c r="D44" s="47" t="s">
        <v>75</v>
      </c>
      <c r="E44" s="47"/>
      <c r="F44" s="9" t="s">
        <v>21</v>
      </c>
      <c r="G44" s="10">
        <v>15</v>
      </c>
      <c r="H44" s="11">
        <v>362250</v>
      </c>
      <c r="I44" s="12">
        <v>0.19</v>
      </c>
      <c r="J44" s="11">
        <f t="shared" si="0"/>
        <v>431078</v>
      </c>
    </row>
    <row r="45" spans="2:10" ht="110.25" customHeight="1">
      <c r="B45" s="7">
        <v>35</v>
      </c>
      <c r="C45" s="8" t="s">
        <v>55</v>
      </c>
      <c r="D45" s="47" t="s">
        <v>76</v>
      </c>
      <c r="E45" s="47"/>
      <c r="F45" s="9" t="s">
        <v>21</v>
      </c>
      <c r="G45" s="10">
        <v>1</v>
      </c>
      <c r="H45" s="11">
        <v>7647499.9999999991</v>
      </c>
      <c r="I45" s="12">
        <v>0.19</v>
      </c>
      <c r="J45" s="11">
        <f t="shared" si="0"/>
        <v>9100525</v>
      </c>
    </row>
    <row r="46" spans="2:10" ht="110.25" customHeight="1">
      <c r="B46" s="7">
        <v>36</v>
      </c>
      <c r="C46" s="8" t="s">
        <v>77</v>
      </c>
      <c r="D46" s="47" t="s">
        <v>78</v>
      </c>
      <c r="E46" s="47"/>
      <c r="F46" s="9" t="s">
        <v>21</v>
      </c>
      <c r="G46" s="10">
        <v>1</v>
      </c>
      <c r="H46" s="11">
        <v>3863999.9999999995</v>
      </c>
      <c r="I46" s="12">
        <v>0.19</v>
      </c>
      <c r="J46" s="11">
        <f t="shared" si="0"/>
        <v>4598160</v>
      </c>
    </row>
    <row r="47" spans="2:10" ht="110.25" customHeight="1">
      <c r="B47" s="7">
        <v>37</v>
      </c>
      <c r="C47" s="8" t="s">
        <v>79</v>
      </c>
      <c r="D47" s="47" t="s">
        <v>80</v>
      </c>
      <c r="E47" s="47"/>
      <c r="F47" s="9" t="s">
        <v>21</v>
      </c>
      <c r="G47" s="10">
        <v>1</v>
      </c>
      <c r="H47" s="11">
        <v>1368500</v>
      </c>
      <c r="I47" s="12">
        <v>0.19</v>
      </c>
      <c r="J47" s="11">
        <f t="shared" si="0"/>
        <v>1628515</v>
      </c>
    </row>
    <row r="48" spans="2:10" ht="110.25" customHeight="1">
      <c r="B48" s="7">
        <v>38</v>
      </c>
      <c r="C48" s="8" t="s">
        <v>81</v>
      </c>
      <c r="D48" s="47" t="s">
        <v>82</v>
      </c>
      <c r="E48" s="47"/>
      <c r="F48" s="9" t="s">
        <v>21</v>
      </c>
      <c r="G48" s="10">
        <v>2</v>
      </c>
      <c r="H48" s="11">
        <v>3622499.9999999995</v>
      </c>
      <c r="I48" s="12">
        <v>0.19</v>
      </c>
      <c r="J48" s="11">
        <f t="shared" si="0"/>
        <v>4310775</v>
      </c>
    </row>
    <row r="49" spans="2:10" ht="110.25" customHeight="1">
      <c r="B49" s="7">
        <v>39</v>
      </c>
      <c r="C49" s="8" t="s">
        <v>83</v>
      </c>
      <c r="D49" s="60" t="s">
        <v>84</v>
      </c>
      <c r="E49" s="60"/>
      <c r="F49" s="9" t="s">
        <v>21</v>
      </c>
      <c r="G49" s="10">
        <v>4</v>
      </c>
      <c r="H49" s="11">
        <v>177100</v>
      </c>
      <c r="I49" s="12">
        <v>0.19</v>
      </c>
      <c r="J49" s="11">
        <f t="shared" si="0"/>
        <v>210749</v>
      </c>
    </row>
    <row r="50" spans="2:10" ht="110.25" customHeight="1">
      <c r="B50" s="7">
        <v>40</v>
      </c>
      <c r="C50" s="8" t="s">
        <v>85</v>
      </c>
      <c r="D50" s="60" t="s">
        <v>86</v>
      </c>
      <c r="E50" s="60"/>
      <c r="F50" s="9" t="s">
        <v>21</v>
      </c>
      <c r="G50" s="10">
        <v>21</v>
      </c>
      <c r="H50" s="11">
        <v>4370000</v>
      </c>
      <c r="I50" s="12">
        <v>0.19</v>
      </c>
      <c r="J50" s="11">
        <f t="shared" si="0"/>
        <v>5200300</v>
      </c>
    </row>
    <row r="51" spans="2:10" ht="110.25" customHeight="1">
      <c r="B51" s="7">
        <v>41</v>
      </c>
      <c r="C51" s="8" t="s">
        <v>87</v>
      </c>
      <c r="D51" s="47" t="s">
        <v>88</v>
      </c>
      <c r="E51" s="47"/>
      <c r="F51" s="9" t="s">
        <v>21</v>
      </c>
      <c r="G51" s="10">
        <v>6</v>
      </c>
      <c r="H51" s="11">
        <v>201249.99999999997</v>
      </c>
      <c r="I51" s="12">
        <v>0.19</v>
      </c>
      <c r="J51" s="11">
        <f t="shared" si="0"/>
        <v>239488</v>
      </c>
    </row>
    <row r="52" spans="2:10" ht="110.25" customHeight="1">
      <c r="B52" s="7">
        <v>42</v>
      </c>
      <c r="C52" s="8" t="s">
        <v>191</v>
      </c>
      <c r="D52" s="47" t="s">
        <v>192</v>
      </c>
      <c r="E52" s="47"/>
      <c r="F52" s="13" t="s">
        <v>21</v>
      </c>
      <c r="G52" s="10">
        <v>2</v>
      </c>
      <c r="H52" s="11">
        <v>305900</v>
      </c>
      <c r="I52" s="12">
        <v>0.19</v>
      </c>
      <c r="J52" s="11">
        <f t="shared" si="0"/>
        <v>364021</v>
      </c>
    </row>
    <row r="53" spans="2:10" ht="110.25" customHeight="1">
      <c r="B53" s="7">
        <v>43</v>
      </c>
      <c r="C53" s="8" t="s">
        <v>79</v>
      </c>
      <c r="D53" s="47" t="s">
        <v>89</v>
      </c>
      <c r="E53" s="47"/>
      <c r="F53" s="9" t="s">
        <v>21</v>
      </c>
      <c r="G53" s="10">
        <v>1</v>
      </c>
      <c r="H53" s="11">
        <v>6278999.9999999991</v>
      </c>
      <c r="I53" s="12">
        <v>0.19</v>
      </c>
      <c r="J53" s="11">
        <f t="shared" si="0"/>
        <v>7472010</v>
      </c>
    </row>
    <row r="54" spans="2:10" ht="110.25" customHeight="1">
      <c r="B54" s="7">
        <v>44</v>
      </c>
      <c r="C54" s="8" t="s">
        <v>26</v>
      </c>
      <c r="D54" s="47" t="s">
        <v>90</v>
      </c>
      <c r="E54" s="47"/>
      <c r="F54" s="9" t="s">
        <v>21</v>
      </c>
      <c r="G54" s="10">
        <v>2</v>
      </c>
      <c r="H54" s="11">
        <v>169050</v>
      </c>
      <c r="I54" s="12">
        <v>0.19</v>
      </c>
      <c r="J54" s="11">
        <f t="shared" si="0"/>
        <v>201170</v>
      </c>
    </row>
    <row r="55" spans="2:10" ht="110.25" customHeight="1">
      <c r="B55" s="7">
        <v>45</v>
      </c>
      <c r="C55" s="8" t="s">
        <v>91</v>
      </c>
      <c r="D55" s="47" t="s">
        <v>92</v>
      </c>
      <c r="E55" s="47"/>
      <c r="F55" s="9" t="s">
        <v>21</v>
      </c>
      <c r="G55" s="10">
        <v>2</v>
      </c>
      <c r="H55" s="11">
        <v>305900</v>
      </c>
      <c r="I55" s="12">
        <v>0.19</v>
      </c>
      <c r="J55" s="11">
        <f t="shared" si="0"/>
        <v>364021</v>
      </c>
    </row>
    <row r="56" spans="2:10" ht="110.25" customHeight="1">
      <c r="B56" s="7">
        <v>46</v>
      </c>
      <c r="C56" s="8" t="s">
        <v>193</v>
      </c>
      <c r="D56" s="47" t="s">
        <v>194</v>
      </c>
      <c r="E56" s="47"/>
      <c r="F56" s="13" t="s">
        <v>21</v>
      </c>
      <c r="G56" s="10">
        <v>8</v>
      </c>
      <c r="H56" s="11">
        <v>72450</v>
      </c>
      <c r="I56" s="12">
        <v>0.19</v>
      </c>
      <c r="J56" s="11">
        <f t="shared" si="0"/>
        <v>86216</v>
      </c>
    </row>
    <row r="57" spans="2:10" ht="110.25" customHeight="1">
      <c r="B57" s="7">
        <v>47</v>
      </c>
      <c r="C57" s="8" t="s">
        <v>93</v>
      </c>
      <c r="D57" s="47" t="s">
        <v>94</v>
      </c>
      <c r="E57" s="47"/>
      <c r="F57" s="9" t="s">
        <v>21</v>
      </c>
      <c r="G57" s="10">
        <v>14</v>
      </c>
      <c r="H57" s="11">
        <v>2254000</v>
      </c>
      <c r="I57" s="12">
        <v>0.19</v>
      </c>
      <c r="J57" s="11">
        <f t="shared" si="0"/>
        <v>2682260</v>
      </c>
    </row>
    <row r="58" spans="2:10" ht="110.25" customHeight="1">
      <c r="B58" s="7">
        <v>48</v>
      </c>
      <c r="C58" s="8" t="s">
        <v>195</v>
      </c>
      <c r="D58" s="47" t="s">
        <v>196</v>
      </c>
      <c r="E58" s="47"/>
      <c r="F58" s="13" t="s">
        <v>21</v>
      </c>
      <c r="G58" s="10">
        <v>8</v>
      </c>
      <c r="H58" s="11">
        <v>1207500</v>
      </c>
      <c r="I58" s="12">
        <v>0.19</v>
      </c>
      <c r="J58" s="11">
        <f t="shared" si="0"/>
        <v>1436925</v>
      </c>
    </row>
    <row r="59" spans="2:10" ht="110.25" customHeight="1">
      <c r="B59" s="7">
        <v>49</v>
      </c>
      <c r="C59" s="8" t="s">
        <v>95</v>
      </c>
      <c r="D59" s="47" t="s">
        <v>96</v>
      </c>
      <c r="E59" s="47"/>
      <c r="F59" s="9" t="s">
        <v>21</v>
      </c>
      <c r="G59" s="10">
        <v>2</v>
      </c>
      <c r="H59" s="11">
        <v>2254000</v>
      </c>
      <c r="I59" s="12">
        <v>0.19</v>
      </c>
      <c r="J59" s="11">
        <f t="shared" si="0"/>
        <v>2682260</v>
      </c>
    </row>
    <row r="60" spans="2:10" ht="110.25" customHeight="1">
      <c r="B60" s="7">
        <v>50</v>
      </c>
      <c r="C60" s="8" t="s">
        <v>97</v>
      </c>
      <c r="D60" s="47" t="s">
        <v>98</v>
      </c>
      <c r="E60" s="47"/>
      <c r="F60" s="9" t="s">
        <v>21</v>
      </c>
      <c r="G60" s="10">
        <v>2</v>
      </c>
      <c r="H60" s="11">
        <v>1288000</v>
      </c>
      <c r="I60" s="12">
        <v>0.19</v>
      </c>
      <c r="J60" s="11">
        <f t="shared" si="0"/>
        <v>1532720</v>
      </c>
    </row>
    <row r="61" spans="2:10" ht="110.25" customHeight="1">
      <c r="B61" s="7">
        <v>51</v>
      </c>
      <c r="C61" s="8" t="s">
        <v>51</v>
      </c>
      <c r="D61" s="47" t="s">
        <v>99</v>
      </c>
      <c r="E61" s="47"/>
      <c r="F61" s="9" t="s">
        <v>21</v>
      </c>
      <c r="G61" s="10">
        <v>4</v>
      </c>
      <c r="H61" s="11">
        <v>241499.99999999997</v>
      </c>
      <c r="I61" s="12">
        <v>0.19</v>
      </c>
      <c r="J61" s="11">
        <f t="shared" si="0"/>
        <v>287385</v>
      </c>
    </row>
    <row r="62" spans="2:10" ht="110.25" customHeight="1">
      <c r="B62" s="7">
        <v>52</v>
      </c>
      <c r="C62" s="8" t="s">
        <v>100</v>
      </c>
      <c r="D62" s="47" t="s">
        <v>101</v>
      </c>
      <c r="E62" s="47"/>
      <c r="F62" s="9" t="s">
        <v>21</v>
      </c>
      <c r="G62" s="10">
        <v>4</v>
      </c>
      <c r="H62" s="11">
        <v>201249.99999999997</v>
      </c>
      <c r="I62" s="12">
        <v>0.19</v>
      </c>
      <c r="J62" s="11">
        <f t="shared" si="0"/>
        <v>239488</v>
      </c>
    </row>
    <row r="63" spans="2:10" ht="110.25" customHeight="1">
      <c r="B63" s="7">
        <v>53</v>
      </c>
      <c r="C63" s="8" t="s">
        <v>197</v>
      </c>
      <c r="D63" s="47" t="s">
        <v>198</v>
      </c>
      <c r="E63" s="47"/>
      <c r="F63" s="9" t="s">
        <v>21</v>
      </c>
      <c r="G63" s="10">
        <v>6</v>
      </c>
      <c r="H63" s="11">
        <v>14489999.999999998</v>
      </c>
      <c r="I63" s="12">
        <v>0.19</v>
      </c>
      <c r="J63" s="11">
        <f t="shared" si="0"/>
        <v>17243100</v>
      </c>
    </row>
    <row r="64" spans="2:10" ht="110.25" customHeight="1">
      <c r="B64" s="7">
        <v>54</v>
      </c>
      <c r="C64" s="8" t="s">
        <v>102</v>
      </c>
      <c r="D64" s="47" t="s">
        <v>103</v>
      </c>
      <c r="E64" s="47"/>
      <c r="F64" s="9" t="s">
        <v>21</v>
      </c>
      <c r="G64" s="10">
        <v>5</v>
      </c>
      <c r="H64" s="11">
        <v>177100</v>
      </c>
      <c r="I64" s="12">
        <v>0.19</v>
      </c>
      <c r="J64" s="11">
        <f t="shared" si="0"/>
        <v>210749</v>
      </c>
    </row>
    <row r="65" spans="2:10" ht="110.25" customHeight="1">
      <c r="B65" s="7">
        <v>55</v>
      </c>
      <c r="C65" s="8" t="s">
        <v>104</v>
      </c>
      <c r="D65" s="47" t="s">
        <v>105</v>
      </c>
      <c r="E65" s="47"/>
      <c r="F65" s="9" t="s">
        <v>21</v>
      </c>
      <c r="G65" s="10">
        <v>6</v>
      </c>
      <c r="H65" s="11">
        <v>257599.99999999997</v>
      </c>
      <c r="I65" s="12">
        <v>0.19</v>
      </c>
      <c r="J65" s="11">
        <f t="shared" si="0"/>
        <v>306544</v>
      </c>
    </row>
    <row r="66" spans="2:10" ht="110.25" customHeight="1">
      <c r="B66" s="7">
        <v>56</v>
      </c>
      <c r="C66" s="8" t="s">
        <v>106</v>
      </c>
      <c r="D66" s="47" t="s">
        <v>107</v>
      </c>
      <c r="E66" s="47"/>
      <c r="F66" s="9" t="s">
        <v>21</v>
      </c>
      <c r="G66" s="10">
        <v>20</v>
      </c>
      <c r="H66" s="11">
        <v>96599.999999999985</v>
      </c>
      <c r="I66" s="12">
        <v>0.19</v>
      </c>
      <c r="J66" s="11">
        <f t="shared" si="0"/>
        <v>114954</v>
      </c>
    </row>
    <row r="67" spans="2:10" ht="110.25" customHeight="1">
      <c r="B67" s="7">
        <v>57</v>
      </c>
      <c r="C67" s="8" t="s">
        <v>108</v>
      </c>
      <c r="D67" s="47" t="s">
        <v>109</v>
      </c>
      <c r="E67" s="47"/>
      <c r="F67" s="9" t="s">
        <v>21</v>
      </c>
      <c r="G67" s="10">
        <v>1</v>
      </c>
      <c r="H67" s="11">
        <v>185150</v>
      </c>
      <c r="I67" s="12">
        <v>0.19</v>
      </c>
      <c r="J67" s="11">
        <f t="shared" si="0"/>
        <v>220329</v>
      </c>
    </row>
    <row r="68" spans="2:10" ht="110.25" customHeight="1">
      <c r="B68" s="7">
        <v>58</v>
      </c>
      <c r="C68" s="8" t="s">
        <v>110</v>
      </c>
      <c r="D68" s="47" t="s">
        <v>111</v>
      </c>
      <c r="E68" s="47"/>
      <c r="F68" s="9" t="s">
        <v>21</v>
      </c>
      <c r="G68" s="10">
        <v>4</v>
      </c>
      <c r="H68" s="11">
        <v>338100</v>
      </c>
      <c r="I68" s="12">
        <v>0.19</v>
      </c>
      <c r="J68" s="11">
        <f t="shared" si="0"/>
        <v>402339</v>
      </c>
    </row>
    <row r="69" spans="2:10" ht="110.25" customHeight="1">
      <c r="B69" s="7">
        <v>59</v>
      </c>
      <c r="C69" s="8" t="s">
        <v>112</v>
      </c>
      <c r="D69" s="47" t="s">
        <v>113</v>
      </c>
      <c r="E69" s="47"/>
      <c r="F69" s="9" t="s">
        <v>21</v>
      </c>
      <c r="G69" s="10">
        <v>1</v>
      </c>
      <c r="H69" s="11">
        <v>2495500</v>
      </c>
      <c r="I69" s="12">
        <v>0.19</v>
      </c>
      <c r="J69" s="11">
        <f t="shared" si="0"/>
        <v>2969645</v>
      </c>
    </row>
    <row r="70" spans="2:10" ht="110.25" customHeight="1">
      <c r="B70" s="7">
        <v>60</v>
      </c>
      <c r="C70" s="8" t="s">
        <v>114</v>
      </c>
      <c r="D70" s="60" t="s">
        <v>115</v>
      </c>
      <c r="E70" s="60"/>
      <c r="F70" s="9" t="s">
        <v>21</v>
      </c>
      <c r="G70" s="10">
        <v>159</v>
      </c>
      <c r="H70" s="11">
        <v>6037499.9999999991</v>
      </c>
      <c r="I70" s="12">
        <v>0.19</v>
      </c>
      <c r="J70" s="11">
        <f t="shared" si="0"/>
        <v>7184625</v>
      </c>
    </row>
    <row r="71" spans="2:10" ht="110.25" customHeight="1">
      <c r="B71" s="7">
        <v>61</v>
      </c>
      <c r="C71" s="8" t="s">
        <v>116</v>
      </c>
      <c r="D71" s="47" t="s">
        <v>117</v>
      </c>
      <c r="E71" s="47"/>
      <c r="F71" s="9" t="s">
        <v>21</v>
      </c>
      <c r="G71" s="10">
        <v>10</v>
      </c>
      <c r="H71" s="11">
        <v>233449.99999999997</v>
      </c>
      <c r="I71" s="12">
        <v>0.19</v>
      </c>
      <c r="J71" s="11">
        <f t="shared" si="0"/>
        <v>277806</v>
      </c>
    </row>
    <row r="72" spans="2:10" ht="110.25" customHeight="1">
      <c r="B72" s="7">
        <v>62</v>
      </c>
      <c r="C72" s="8" t="s">
        <v>118</v>
      </c>
      <c r="D72" s="47" t="s">
        <v>119</v>
      </c>
      <c r="E72" s="47"/>
      <c r="F72" s="9" t="s">
        <v>21</v>
      </c>
      <c r="G72" s="10">
        <v>12</v>
      </c>
      <c r="H72" s="11">
        <v>4370000</v>
      </c>
      <c r="I72" s="12">
        <v>0.19</v>
      </c>
      <c r="J72" s="11">
        <f t="shared" si="0"/>
        <v>5200300</v>
      </c>
    </row>
    <row r="73" spans="2:10" ht="110.25" customHeight="1">
      <c r="B73" s="7">
        <v>63</v>
      </c>
      <c r="C73" s="8" t="s">
        <v>120</v>
      </c>
      <c r="D73" s="47" t="s">
        <v>121</v>
      </c>
      <c r="E73" s="47"/>
      <c r="F73" s="9" t="s">
        <v>21</v>
      </c>
      <c r="G73" s="10">
        <v>2</v>
      </c>
      <c r="H73" s="11">
        <v>1931999.9999999998</v>
      </c>
      <c r="I73" s="12">
        <v>0.19</v>
      </c>
      <c r="J73" s="11">
        <f t="shared" si="0"/>
        <v>2299080</v>
      </c>
    </row>
    <row r="74" spans="2:10" ht="110.25" customHeight="1">
      <c r="B74" s="7">
        <v>64</v>
      </c>
      <c r="C74" s="8" t="s">
        <v>122</v>
      </c>
      <c r="D74" s="47" t="s">
        <v>123</v>
      </c>
      <c r="E74" s="47"/>
      <c r="F74" s="9" t="s">
        <v>21</v>
      </c>
      <c r="G74" s="10">
        <v>10</v>
      </c>
      <c r="H74" s="11">
        <v>563500</v>
      </c>
      <c r="I74" s="12">
        <v>0.19</v>
      </c>
      <c r="J74" s="11">
        <f t="shared" si="0"/>
        <v>670565</v>
      </c>
    </row>
    <row r="75" spans="2:10" ht="75" customHeight="1">
      <c r="B75" s="7">
        <v>65</v>
      </c>
      <c r="C75" s="8" t="s">
        <v>124</v>
      </c>
      <c r="D75" s="47" t="s">
        <v>125</v>
      </c>
      <c r="E75" s="47"/>
      <c r="F75" s="9" t="s">
        <v>21</v>
      </c>
      <c r="G75" s="10">
        <v>10</v>
      </c>
      <c r="H75" s="11">
        <v>6037499.9999999991</v>
      </c>
      <c r="I75" s="12">
        <v>0.19</v>
      </c>
      <c r="J75" s="11">
        <f t="shared" ref="J75:J108" si="1">ROUND(H75*(1+I75),0)</f>
        <v>7184625</v>
      </c>
    </row>
    <row r="76" spans="2:10" ht="62.25" customHeight="1">
      <c r="B76" s="7">
        <v>66</v>
      </c>
      <c r="C76" s="8" t="s">
        <v>126</v>
      </c>
      <c r="D76" s="47" t="s">
        <v>127</v>
      </c>
      <c r="E76" s="47"/>
      <c r="F76" s="9" t="s">
        <v>21</v>
      </c>
      <c r="G76" s="10">
        <v>2</v>
      </c>
      <c r="H76" s="11">
        <v>1851499.9999999998</v>
      </c>
      <c r="I76" s="12">
        <v>0.19</v>
      </c>
      <c r="J76" s="11">
        <f t="shared" si="1"/>
        <v>2203285</v>
      </c>
    </row>
    <row r="77" spans="2:10" ht="48" customHeight="1">
      <c r="B77" s="7">
        <v>67</v>
      </c>
      <c r="C77" s="8" t="s">
        <v>128</v>
      </c>
      <c r="D77" s="47" t="s">
        <v>129</v>
      </c>
      <c r="E77" s="47"/>
      <c r="F77" s="9" t="s">
        <v>21</v>
      </c>
      <c r="G77" s="10">
        <v>6</v>
      </c>
      <c r="H77" s="11">
        <v>68425</v>
      </c>
      <c r="I77" s="12">
        <v>0.19</v>
      </c>
      <c r="J77" s="11">
        <f t="shared" si="1"/>
        <v>81426</v>
      </c>
    </row>
    <row r="78" spans="2:10" ht="54" customHeight="1">
      <c r="B78" s="7">
        <v>68</v>
      </c>
      <c r="C78" s="8" t="s">
        <v>130</v>
      </c>
      <c r="D78" s="47" t="s">
        <v>131</v>
      </c>
      <c r="E78" s="47"/>
      <c r="F78" s="9" t="s">
        <v>21</v>
      </c>
      <c r="G78" s="10">
        <v>3</v>
      </c>
      <c r="H78" s="11">
        <v>185150</v>
      </c>
      <c r="I78" s="12">
        <v>0.19</v>
      </c>
      <c r="J78" s="11">
        <f t="shared" si="1"/>
        <v>220329</v>
      </c>
    </row>
    <row r="79" spans="2:10" ht="43.5" customHeight="1">
      <c r="B79" s="7">
        <v>69</v>
      </c>
      <c r="C79" s="8" t="s">
        <v>132</v>
      </c>
      <c r="D79" s="47" t="s">
        <v>133</v>
      </c>
      <c r="E79" s="47"/>
      <c r="F79" s="9" t="s">
        <v>21</v>
      </c>
      <c r="G79" s="10">
        <v>1</v>
      </c>
      <c r="H79" s="11">
        <v>1449000</v>
      </c>
      <c r="I79" s="12">
        <v>0.19</v>
      </c>
      <c r="J79" s="11">
        <f t="shared" si="1"/>
        <v>1724310</v>
      </c>
    </row>
    <row r="80" spans="2:10" ht="110.25" customHeight="1">
      <c r="B80" s="7">
        <v>70</v>
      </c>
      <c r="C80" s="8" t="s">
        <v>134</v>
      </c>
      <c r="D80" s="47" t="s">
        <v>135</v>
      </c>
      <c r="E80" s="47"/>
      <c r="F80" s="9" t="s">
        <v>21</v>
      </c>
      <c r="G80" s="10">
        <v>15</v>
      </c>
      <c r="H80" s="11">
        <v>6037499.9999999991</v>
      </c>
      <c r="I80" s="12">
        <v>0.19</v>
      </c>
      <c r="J80" s="11">
        <f t="shared" si="1"/>
        <v>7184625</v>
      </c>
    </row>
    <row r="81" spans="2:10" ht="110.25" customHeight="1">
      <c r="B81" s="7">
        <v>71</v>
      </c>
      <c r="C81" s="7" t="s">
        <v>199</v>
      </c>
      <c r="D81" s="47" t="s">
        <v>200</v>
      </c>
      <c r="E81" s="47"/>
      <c r="F81" s="9" t="s">
        <v>21</v>
      </c>
      <c r="G81" s="10">
        <v>30</v>
      </c>
      <c r="H81" s="11">
        <v>15455999.999999998</v>
      </c>
      <c r="I81" s="12">
        <v>0.19</v>
      </c>
      <c r="J81" s="11">
        <f t="shared" si="1"/>
        <v>18392640</v>
      </c>
    </row>
    <row r="82" spans="2:10" ht="75.75" customHeight="1">
      <c r="B82" s="7">
        <v>72</v>
      </c>
      <c r="C82" s="8" t="s">
        <v>201</v>
      </c>
      <c r="D82" s="47" t="s">
        <v>202</v>
      </c>
      <c r="E82" s="47"/>
      <c r="F82" s="13" t="s">
        <v>21</v>
      </c>
      <c r="G82" s="10">
        <v>2</v>
      </c>
      <c r="H82" s="11">
        <v>313950</v>
      </c>
      <c r="I82" s="12">
        <v>0.19</v>
      </c>
      <c r="J82" s="11">
        <f t="shared" si="1"/>
        <v>373601</v>
      </c>
    </row>
    <row r="83" spans="2:10" ht="110.25" customHeight="1">
      <c r="B83" s="7">
        <v>73</v>
      </c>
      <c r="C83" s="8" t="s">
        <v>136</v>
      </c>
      <c r="D83" s="47" t="s">
        <v>137</v>
      </c>
      <c r="E83" s="47"/>
      <c r="F83" s="9" t="s">
        <v>21</v>
      </c>
      <c r="G83" s="10">
        <v>162</v>
      </c>
      <c r="H83" s="11">
        <v>3622499.9999999995</v>
      </c>
      <c r="I83" s="12">
        <v>0.19</v>
      </c>
      <c r="J83" s="11">
        <f t="shared" si="1"/>
        <v>4310775</v>
      </c>
    </row>
    <row r="84" spans="2:10" ht="70.5" customHeight="1">
      <c r="B84" s="7">
        <v>74</v>
      </c>
      <c r="C84" s="8" t="s">
        <v>138</v>
      </c>
      <c r="D84" s="47" t="s">
        <v>139</v>
      </c>
      <c r="E84" s="47"/>
      <c r="F84" s="9" t="s">
        <v>21</v>
      </c>
      <c r="G84" s="10">
        <v>6</v>
      </c>
      <c r="H84" s="11">
        <v>1086750</v>
      </c>
      <c r="I84" s="12">
        <v>0.19</v>
      </c>
      <c r="J84" s="11">
        <f t="shared" si="1"/>
        <v>1293233</v>
      </c>
    </row>
    <row r="85" spans="2:10" ht="110.25" customHeight="1">
      <c r="B85" s="7">
        <v>75</v>
      </c>
      <c r="C85" s="8" t="s">
        <v>140</v>
      </c>
      <c r="D85" s="47" t="s">
        <v>141</v>
      </c>
      <c r="E85" s="47"/>
      <c r="F85" s="9" t="s">
        <v>21</v>
      </c>
      <c r="G85" s="10">
        <v>2</v>
      </c>
      <c r="H85" s="11">
        <v>185150</v>
      </c>
      <c r="I85" s="12">
        <v>0.19</v>
      </c>
      <c r="J85" s="11">
        <f t="shared" si="1"/>
        <v>220329</v>
      </c>
    </row>
    <row r="86" spans="2:10" ht="110.25" customHeight="1">
      <c r="B86" s="7">
        <v>76</v>
      </c>
      <c r="C86" s="8" t="s">
        <v>142</v>
      </c>
      <c r="D86" s="47" t="s">
        <v>143</v>
      </c>
      <c r="E86" s="47"/>
      <c r="F86" s="9" t="s">
        <v>21</v>
      </c>
      <c r="G86" s="10">
        <v>4</v>
      </c>
      <c r="H86" s="11">
        <v>4024999.9999999995</v>
      </c>
      <c r="I86" s="12">
        <v>0.19</v>
      </c>
      <c r="J86" s="11">
        <f t="shared" si="1"/>
        <v>4789750</v>
      </c>
    </row>
    <row r="87" spans="2:10" ht="43.5" customHeight="1">
      <c r="B87" s="7">
        <v>77</v>
      </c>
      <c r="C87" s="8" t="s">
        <v>144</v>
      </c>
      <c r="D87" s="47" t="s">
        <v>145</v>
      </c>
      <c r="E87" s="47"/>
      <c r="F87" s="9" t="s">
        <v>21</v>
      </c>
      <c r="G87" s="10">
        <v>2</v>
      </c>
      <c r="H87" s="11">
        <v>5796000</v>
      </c>
      <c r="I87" s="12">
        <v>0.19</v>
      </c>
      <c r="J87" s="11">
        <f t="shared" si="1"/>
        <v>6897240</v>
      </c>
    </row>
    <row r="88" spans="2:10" ht="110.25" customHeight="1">
      <c r="B88" s="7">
        <v>78</v>
      </c>
      <c r="C88" s="8" t="s">
        <v>203</v>
      </c>
      <c r="D88" s="47" t="s">
        <v>204</v>
      </c>
      <c r="E88" s="47"/>
      <c r="F88" s="9" t="s">
        <v>21</v>
      </c>
      <c r="G88" s="10">
        <v>1</v>
      </c>
      <c r="H88" s="11">
        <v>21735000</v>
      </c>
      <c r="I88" s="12">
        <v>0.19</v>
      </c>
      <c r="J88" s="11">
        <f t="shared" si="1"/>
        <v>25864650</v>
      </c>
    </row>
    <row r="89" spans="2:10" ht="78.75" customHeight="1">
      <c r="B89" s="7">
        <v>79</v>
      </c>
      <c r="C89" s="8" t="s">
        <v>205</v>
      </c>
      <c r="D89" s="47" t="s">
        <v>206</v>
      </c>
      <c r="E89" s="47"/>
      <c r="F89" s="9" t="s">
        <v>21</v>
      </c>
      <c r="G89" s="10">
        <v>1</v>
      </c>
      <c r="H89" s="11">
        <v>2012499.9999999998</v>
      </c>
      <c r="I89" s="12">
        <v>0.19</v>
      </c>
      <c r="J89" s="11">
        <f t="shared" si="1"/>
        <v>2394875</v>
      </c>
    </row>
    <row r="90" spans="2:10" ht="79.5" customHeight="1">
      <c r="B90" s="7">
        <v>80</v>
      </c>
      <c r="C90" s="8" t="s">
        <v>207</v>
      </c>
      <c r="D90" s="47" t="s">
        <v>208</v>
      </c>
      <c r="E90" s="47"/>
      <c r="F90" s="9" t="s">
        <v>21</v>
      </c>
      <c r="G90" s="10">
        <v>6</v>
      </c>
      <c r="H90" s="11">
        <v>241499.99999999997</v>
      </c>
      <c r="I90" s="12">
        <v>0.19</v>
      </c>
      <c r="J90" s="11">
        <f t="shared" si="1"/>
        <v>287385</v>
      </c>
    </row>
    <row r="91" spans="2:10" ht="55.5" customHeight="1">
      <c r="B91" s="7">
        <v>81</v>
      </c>
      <c r="C91" s="8" t="s">
        <v>146</v>
      </c>
      <c r="D91" s="47" t="s">
        <v>147</v>
      </c>
      <c r="E91" s="47"/>
      <c r="F91" s="9" t="s">
        <v>21</v>
      </c>
      <c r="G91" s="10">
        <v>4</v>
      </c>
      <c r="H91" s="11">
        <v>96599.999999999985</v>
      </c>
      <c r="I91" s="12">
        <v>0.19</v>
      </c>
      <c r="J91" s="11">
        <f t="shared" si="1"/>
        <v>114954</v>
      </c>
    </row>
    <row r="92" spans="2:10" ht="110.25" customHeight="1">
      <c r="B92" s="7">
        <v>82</v>
      </c>
      <c r="C92" s="8" t="s">
        <v>148</v>
      </c>
      <c r="D92" s="47" t="s">
        <v>149</v>
      </c>
      <c r="E92" s="47"/>
      <c r="F92" s="9" t="s">
        <v>21</v>
      </c>
      <c r="G92" s="10">
        <v>5</v>
      </c>
      <c r="H92" s="11">
        <v>2092999.9999999998</v>
      </c>
      <c r="I92" s="12">
        <v>0.19</v>
      </c>
      <c r="J92" s="11">
        <f t="shared" si="1"/>
        <v>2490670</v>
      </c>
    </row>
    <row r="93" spans="2:10" ht="110.25" customHeight="1">
      <c r="B93" s="7">
        <v>83</v>
      </c>
      <c r="C93" s="8" t="s">
        <v>150</v>
      </c>
      <c r="D93" s="47" t="s">
        <v>151</v>
      </c>
      <c r="E93" s="47"/>
      <c r="F93" s="9" t="s">
        <v>21</v>
      </c>
      <c r="G93" s="10">
        <v>15</v>
      </c>
      <c r="H93" s="11">
        <v>2012499.9999999998</v>
      </c>
      <c r="I93" s="12">
        <v>0.19</v>
      </c>
      <c r="J93" s="11">
        <f t="shared" si="1"/>
        <v>2394875</v>
      </c>
    </row>
    <row r="94" spans="2:10" ht="63.75" customHeight="1">
      <c r="B94" s="7">
        <v>84</v>
      </c>
      <c r="C94" s="8" t="s">
        <v>209</v>
      </c>
      <c r="D94" s="47" t="s">
        <v>210</v>
      </c>
      <c r="E94" s="47"/>
      <c r="F94" s="13" t="s">
        <v>21</v>
      </c>
      <c r="G94" s="10">
        <v>8</v>
      </c>
      <c r="H94" s="11">
        <v>217349.99999999997</v>
      </c>
      <c r="I94" s="12">
        <v>0.19</v>
      </c>
      <c r="J94" s="11">
        <f t="shared" si="1"/>
        <v>258647</v>
      </c>
    </row>
    <row r="95" spans="2:10" ht="72" customHeight="1">
      <c r="B95" s="7">
        <v>85</v>
      </c>
      <c r="C95" s="8" t="s">
        <v>211</v>
      </c>
      <c r="D95" s="47" t="s">
        <v>212</v>
      </c>
      <c r="E95" s="47"/>
      <c r="F95" s="9" t="s">
        <v>21</v>
      </c>
      <c r="G95" s="10">
        <v>6</v>
      </c>
      <c r="H95" s="11">
        <v>201249.99999999997</v>
      </c>
      <c r="I95" s="12">
        <v>0.19</v>
      </c>
      <c r="J95" s="11">
        <f t="shared" si="1"/>
        <v>239488</v>
      </c>
    </row>
    <row r="96" spans="2:10" ht="62.25" customHeight="1">
      <c r="B96" s="7">
        <v>86</v>
      </c>
      <c r="C96" s="8" t="s">
        <v>152</v>
      </c>
      <c r="D96" s="47" t="s">
        <v>153</v>
      </c>
      <c r="E96" s="47"/>
      <c r="F96" s="9" t="s">
        <v>21</v>
      </c>
      <c r="G96" s="10">
        <v>10</v>
      </c>
      <c r="H96" s="11">
        <v>305900</v>
      </c>
      <c r="I96" s="12">
        <v>0.19</v>
      </c>
      <c r="J96" s="11">
        <f t="shared" si="1"/>
        <v>364021</v>
      </c>
    </row>
    <row r="97" spans="2:10" ht="61.5" customHeight="1">
      <c r="B97" s="7">
        <v>87</v>
      </c>
      <c r="C97" s="8" t="s">
        <v>154</v>
      </c>
      <c r="D97" s="47" t="s">
        <v>155</v>
      </c>
      <c r="E97" s="47"/>
      <c r="F97" s="9" t="s">
        <v>21</v>
      </c>
      <c r="G97" s="10">
        <v>4</v>
      </c>
      <c r="H97" s="11">
        <v>60374.999999999993</v>
      </c>
      <c r="I97" s="12">
        <v>0.19</v>
      </c>
      <c r="J97" s="11">
        <f t="shared" si="1"/>
        <v>71846</v>
      </c>
    </row>
    <row r="98" spans="2:10" ht="60" customHeight="1">
      <c r="B98" s="7">
        <v>88</v>
      </c>
      <c r="C98" s="8" t="s">
        <v>156</v>
      </c>
      <c r="D98" s="47" t="s">
        <v>157</v>
      </c>
      <c r="E98" s="47"/>
      <c r="F98" s="9" t="s">
        <v>21</v>
      </c>
      <c r="G98" s="10">
        <v>12</v>
      </c>
      <c r="H98" s="11">
        <v>68425</v>
      </c>
      <c r="I98" s="12">
        <v>0.19</v>
      </c>
      <c r="J98" s="11">
        <f t="shared" si="1"/>
        <v>81426</v>
      </c>
    </row>
    <row r="99" spans="2:10" ht="75.75" customHeight="1">
      <c r="B99" s="7">
        <v>89</v>
      </c>
      <c r="C99" s="8" t="s">
        <v>213</v>
      </c>
      <c r="D99" s="47" t="s">
        <v>214</v>
      </c>
      <c r="E99" s="47"/>
      <c r="F99" s="9" t="s">
        <v>21</v>
      </c>
      <c r="G99" s="10">
        <v>6</v>
      </c>
      <c r="H99" s="11">
        <v>161000</v>
      </c>
      <c r="I99" s="12">
        <v>0.19</v>
      </c>
      <c r="J99" s="11">
        <f t="shared" si="1"/>
        <v>191590</v>
      </c>
    </row>
    <row r="100" spans="2:10" ht="84.75" customHeight="1">
      <c r="B100" s="7">
        <v>90</v>
      </c>
      <c r="C100" s="8" t="s">
        <v>215</v>
      </c>
      <c r="D100" s="47" t="s">
        <v>216</v>
      </c>
      <c r="E100" s="47"/>
      <c r="F100" s="9" t="s">
        <v>21</v>
      </c>
      <c r="G100" s="10">
        <v>13</v>
      </c>
      <c r="H100" s="11">
        <v>1408750</v>
      </c>
      <c r="I100" s="12">
        <v>0.19</v>
      </c>
      <c r="J100" s="11">
        <f t="shared" si="1"/>
        <v>1676413</v>
      </c>
    </row>
    <row r="101" spans="2:10" ht="110.25" customHeight="1">
      <c r="B101" s="7">
        <v>91</v>
      </c>
      <c r="C101" s="8" t="s">
        <v>158</v>
      </c>
      <c r="D101" s="47" t="s">
        <v>159</v>
      </c>
      <c r="E101" s="47"/>
      <c r="F101" s="9" t="s">
        <v>21</v>
      </c>
      <c r="G101" s="10">
        <v>6</v>
      </c>
      <c r="H101" s="11">
        <v>6324999.9999999991</v>
      </c>
      <c r="I101" s="12">
        <v>0.19</v>
      </c>
      <c r="J101" s="11">
        <f t="shared" si="1"/>
        <v>7526750</v>
      </c>
    </row>
    <row r="102" spans="2:10" ht="48.75" customHeight="1">
      <c r="B102" s="7">
        <v>92</v>
      </c>
      <c r="C102" s="8" t="s">
        <v>160</v>
      </c>
      <c r="D102" s="47" t="s">
        <v>161</v>
      </c>
      <c r="E102" s="47"/>
      <c r="F102" s="9" t="s">
        <v>21</v>
      </c>
      <c r="G102" s="10">
        <v>2</v>
      </c>
      <c r="H102" s="11">
        <v>152950</v>
      </c>
      <c r="I102" s="12">
        <v>0.19</v>
      </c>
      <c r="J102" s="11">
        <f t="shared" si="1"/>
        <v>182011</v>
      </c>
    </row>
    <row r="103" spans="2:10" ht="110.25" customHeight="1">
      <c r="B103" s="7">
        <v>93</v>
      </c>
      <c r="C103" s="8" t="s">
        <v>162</v>
      </c>
      <c r="D103" s="47" t="s">
        <v>163</v>
      </c>
      <c r="E103" s="47"/>
      <c r="F103" s="9" t="s">
        <v>21</v>
      </c>
      <c r="G103" s="10">
        <v>1</v>
      </c>
      <c r="H103" s="11">
        <v>257599.99999999997</v>
      </c>
      <c r="I103" s="12">
        <v>0.19</v>
      </c>
      <c r="J103" s="11">
        <f t="shared" si="1"/>
        <v>306544</v>
      </c>
    </row>
    <row r="104" spans="2:10" ht="110.25" customHeight="1">
      <c r="B104" s="7">
        <v>94</v>
      </c>
      <c r="C104" s="8" t="s">
        <v>164</v>
      </c>
      <c r="D104" s="60" t="s">
        <v>165</v>
      </c>
      <c r="E104" s="60"/>
      <c r="F104" s="9" t="s">
        <v>21</v>
      </c>
      <c r="G104" s="10">
        <v>3</v>
      </c>
      <c r="H104" s="11">
        <v>3380999.9999999995</v>
      </c>
      <c r="I104" s="12">
        <v>0.19</v>
      </c>
      <c r="J104" s="11">
        <f t="shared" si="1"/>
        <v>4023390</v>
      </c>
    </row>
    <row r="105" spans="2:10" ht="54.75" customHeight="1">
      <c r="B105" s="7">
        <v>95</v>
      </c>
      <c r="C105" s="8" t="s">
        <v>166</v>
      </c>
      <c r="D105" s="47" t="s">
        <v>167</v>
      </c>
      <c r="E105" s="47"/>
      <c r="F105" s="9" t="s">
        <v>21</v>
      </c>
      <c r="G105" s="10">
        <v>4</v>
      </c>
      <c r="H105" s="11">
        <v>499099.99999999994</v>
      </c>
      <c r="I105" s="12">
        <v>0.19</v>
      </c>
      <c r="J105" s="11">
        <f t="shared" si="1"/>
        <v>593929</v>
      </c>
    </row>
    <row r="106" spans="2:10" ht="67.5" customHeight="1">
      <c r="B106" s="7">
        <v>96</v>
      </c>
      <c r="C106" s="8" t="s">
        <v>217</v>
      </c>
      <c r="D106" s="47" t="s">
        <v>218</v>
      </c>
      <c r="E106" s="47"/>
      <c r="F106" s="13" t="s">
        <v>21</v>
      </c>
      <c r="G106" s="10">
        <v>8</v>
      </c>
      <c r="H106" s="11">
        <v>120749.99999999999</v>
      </c>
      <c r="I106" s="12">
        <v>0.19</v>
      </c>
      <c r="J106" s="11">
        <f t="shared" si="1"/>
        <v>143693</v>
      </c>
    </row>
    <row r="107" spans="2:10" ht="70.5" customHeight="1">
      <c r="B107" s="7">
        <v>97</v>
      </c>
      <c r="C107" s="8" t="s">
        <v>219</v>
      </c>
      <c r="D107" s="47" t="s">
        <v>220</v>
      </c>
      <c r="E107" s="47"/>
      <c r="F107" s="13" t="s">
        <v>21</v>
      </c>
      <c r="G107" s="10">
        <v>8</v>
      </c>
      <c r="H107" s="11">
        <v>1972249.9999999998</v>
      </c>
      <c r="I107" s="12">
        <v>0.19</v>
      </c>
      <c r="J107" s="11">
        <f t="shared" si="1"/>
        <v>2346978</v>
      </c>
    </row>
    <row r="108" spans="2:10" ht="110.25" customHeight="1">
      <c r="B108" s="7">
        <v>98</v>
      </c>
      <c r="C108" s="8" t="s">
        <v>168</v>
      </c>
      <c r="D108" s="47" t="s">
        <v>169</v>
      </c>
      <c r="E108" s="47"/>
      <c r="F108" s="9" t="s">
        <v>21</v>
      </c>
      <c r="G108" s="10">
        <v>1</v>
      </c>
      <c r="H108" s="11">
        <v>96599.999999999985</v>
      </c>
      <c r="I108" s="12">
        <v>0.19</v>
      </c>
      <c r="J108" s="11">
        <f t="shared" si="1"/>
        <v>114954</v>
      </c>
    </row>
  </sheetData>
  <autoFilter ref="B10:J108" xr:uid="{8A3A931D-6D78-41B5-9CEF-19FF0DAB57D8}"/>
  <mergeCells count="113">
    <mergeCell ref="K4:L9"/>
    <mergeCell ref="B6:C6"/>
    <mergeCell ref="D6:E6"/>
    <mergeCell ref="G6:J6"/>
    <mergeCell ref="B7:C7"/>
    <mergeCell ref="D7:E7"/>
    <mergeCell ref="G7:J7"/>
    <mergeCell ref="B8:C8"/>
    <mergeCell ref="D8:E8"/>
    <mergeCell ref="G8:J8"/>
    <mergeCell ref="D10:E10"/>
    <mergeCell ref="D11:E11"/>
    <mergeCell ref="B2:D2"/>
    <mergeCell ref="E2:J2"/>
    <mergeCell ref="B3:J3"/>
    <mergeCell ref="B4:J4"/>
    <mergeCell ref="D18:E18"/>
    <mergeCell ref="D19:E19"/>
    <mergeCell ref="D20:E20"/>
    <mergeCell ref="D21:E21"/>
    <mergeCell ref="D22:E22"/>
    <mergeCell ref="D23:E23"/>
    <mergeCell ref="D12:E12"/>
    <mergeCell ref="D13:E13"/>
    <mergeCell ref="D14:E14"/>
    <mergeCell ref="D15:E15"/>
    <mergeCell ref="D16:E16"/>
    <mergeCell ref="D17:E17"/>
    <mergeCell ref="D30:E30"/>
    <mergeCell ref="D31:E31"/>
    <mergeCell ref="D32:E32"/>
    <mergeCell ref="D33:E33"/>
    <mergeCell ref="D34:E34"/>
    <mergeCell ref="D35:E35"/>
    <mergeCell ref="D24:E24"/>
    <mergeCell ref="D25:E25"/>
    <mergeCell ref="D26:E26"/>
    <mergeCell ref="D27:E27"/>
    <mergeCell ref="D28:E28"/>
    <mergeCell ref="D29:E29"/>
    <mergeCell ref="D42:E42"/>
    <mergeCell ref="D43:E43"/>
    <mergeCell ref="D44:E44"/>
    <mergeCell ref="D45:E45"/>
    <mergeCell ref="D46:E46"/>
    <mergeCell ref="D47:E47"/>
    <mergeCell ref="D36:E36"/>
    <mergeCell ref="D37:E37"/>
    <mergeCell ref="D38:E38"/>
    <mergeCell ref="D39:E39"/>
    <mergeCell ref="D40:E40"/>
    <mergeCell ref="D41:E41"/>
    <mergeCell ref="D54:E54"/>
    <mergeCell ref="D55:E55"/>
    <mergeCell ref="D56:E56"/>
    <mergeCell ref="D57:E57"/>
    <mergeCell ref="D58:E58"/>
    <mergeCell ref="D59:E59"/>
    <mergeCell ref="D48:E48"/>
    <mergeCell ref="D49:E49"/>
    <mergeCell ref="D50:E50"/>
    <mergeCell ref="D51:E51"/>
    <mergeCell ref="D52:E52"/>
    <mergeCell ref="D53:E53"/>
    <mergeCell ref="D66:E66"/>
    <mergeCell ref="D67:E67"/>
    <mergeCell ref="D68:E68"/>
    <mergeCell ref="D69:E69"/>
    <mergeCell ref="D70:E70"/>
    <mergeCell ref="D71:E71"/>
    <mergeCell ref="D60:E60"/>
    <mergeCell ref="D61:E61"/>
    <mergeCell ref="D62:E62"/>
    <mergeCell ref="D63:E63"/>
    <mergeCell ref="D64:E64"/>
    <mergeCell ref="D65:E65"/>
    <mergeCell ref="D78:E78"/>
    <mergeCell ref="D79:E79"/>
    <mergeCell ref="D80:E80"/>
    <mergeCell ref="D81:E81"/>
    <mergeCell ref="D82:E82"/>
    <mergeCell ref="D83:E83"/>
    <mergeCell ref="D72:E72"/>
    <mergeCell ref="D73:E73"/>
    <mergeCell ref="D74:E74"/>
    <mergeCell ref="D75:E75"/>
    <mergeCell ref="D76:E76"/>
    <mergeCell ref="D77:E77"/>
    <mergeCell ref="D90:E90"/>
    <mergeCell ref="D91:E91"/>
    <mergeCell ref="D92:E92"/>
    <mergeCell ref="D93:E93"/>
    <mergeCell ref="D94:E94"/>
    <mergeCell ref="D95:E95"/>
    <mergeCell ref="D84:E84"/>
    <mergeCell ref="D85:E85"/>
    <mergeCell ref="D86:E86"/>
    <mergeCell ref="D87:E87"/>
    <mergeCell ref="D88:E88"/>
    <mergeCell ref="D89:E89"/>
    <mergeCell ref="D108:E108"/>
    <mergeCell ref="D102:E102"/>
    <mergeCell ref="D103:E103"/>
    <mergeCell ref="D104:E104"/>
    <mergeCell ref="D105:E105"/>
    <mergeCell ref="D106:E106"/>
    <mergeCell ref="D107:E107"/>
    <mergeCell ref="D96:E96"/>
    <mergeCell ref="D97:E97"/>
    <mergeCell ref="D98:E98"/>
    <mergeCell ref="D99:E99"/>
    <mergeCell ref="D100:E100"/>
    <mergeCell ref="D101:E101"/>
  </mergeCells>
  <conditionalFormatting sqref="B10:D10 F10:J10">
    <cfRule type="duplicateValues" dxfId="0" priority="1"/>
  </conditionalFormatting>
  <hyperlinks>
    <hyperlink ref="D7" r:id="rId1" xr:uid="{3C7C21D9-4211-4BA5-B543-7A38787132C9}"/>
  </hyperlinks>
  <pageMargins left="0.70866141732283472" right="0.70866141732283472" top="0.74803149606299213" bottom="0.74803149606299213" header="0.31496062992125984" footer="0.31496062992125984"/>
  <pageSetup scale="40" orientation="portrait" horizontalDpi="200" verticalDpi="200" r:id="rId2"/>
  <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Jose Solis Ochoa</dc:creator>
  <cp:keywords/>
  <dc:description/>
  <cp:lastModifiedBy>EDUCACION.KENNEDY</cp:lastModifiedBy>
  <cp:revision/>
  <dcterms:created xsi:type="dcterms:W3CDTF">2026-09-23T20:58:17Z</dcterms:created>
  <dcterms:modified xsi:type="dcterms:W3CDTF">2026-10-15T23:03:15Z</dcterms:modified>
  <cp:category/>
  <cp:contentStatus/>
</cp:coreProperties>
</file>