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04"/>
  <workbookPr codeName="ThisWorkbook"/>
  <mc:AlternateContent xmlns:mc="http://schemas.openxmlformats.org/markup-compatibility/2006">
    <mc:Choice Requires="x15">
      <x15ac:absPath xmlns:x15ac="http://schemas.microsoft.com/office/spreadsheetml/2010/11/ac" url="/Users/hag../Desktop/Documentos/H.A.G./DOCUMENTOS ALCALDÍA KENNEDY/9. PROCESOS 2026/5. PROCESO DEPORTES - SUBASTA FDLK-SASI-001-2026/2. Proceso Publicado/"/>
    </mc:Choice>
  </mc:AlternateContent>
  <xr:revisionPtr revIDLastSave="0" documentId="13_ncr:1_{F02CFECA-B392-F74B-BE25-C860AAE7AEA4}" xr6:coauthVersionLast="47" xr6:coauthVersionMax="47" xr10:uidLastSave="{00000000-0000-0000-0000-000000000000}"/>
  <bookViews>
    <workbookView xWindow="380" yWindow="1160" windowWidth="29800" windowHeight="17720" tabRatio="900" activeTab="2" xr2:uid="{00000000-000D-0000-FFFF-FFFF00000000}"/>
  </bookViews>
  <sheets>
    <sheet name="CONTEXTO" sheetId="16" r:id="rId1"/>
    <sheet name="IDENTIFICACION Y ANALISIS" sheetId="2" r:id="rId2"/>
    <sheet name="EVALUACION" sheetId="11" r:id="rId3"/>
    <sheet name="EVALUACION CON CONTROLES" sheetId="15" r:id="rId4"/>
    <sheet name="ASIGNACION Y TRATAMIENTO" sheetId="6" r:id="rId5"/>
  </sheets>
  <definedNames>
    <definedName name="_xlnm._FilterDatabase" localSheetId="4" hidden="1">'ASIGNACION Y TRATAMIENTO'!#REF!</definedName>
    <definedName name="_xlnm.Print_Area" localSheetId="4">'ASIGNACION Y TRATAMIENTO'!$B$2:$X$49</definedName>
    <definedName name="_xlnm.Print_Area" localSheetId="0">CONTEXTO!$B$2:$F$19</definedName>
    <definedName name="_xlnm.Print_Area" localSheetId="2">EVALUACION!$B$2:$L$60</definedName>
    <definedName name="_xlnm.Print_Area" localSheetId="3">'EVALUACION CON CONTROLES'!$B$2:$R$49</definedName>
    <definedName name="_xlnm.Print_Area" localSheetId="1">'IDENTIFICACION Y ANALISIS'!$B$2:$F$75</definedName>
    <definedName name="contratación">'IDENTIFICACION Y ANALISIS'!$B$38:$B$42</definedName>
    <definedName name="ejecución">'IDENTIFICACION Y ANALISIS'!$B$44:$B$75</definedName>
    <definedName name="OPCIONES">'ASIGNACION Y TRATAMIENTO'!$B$53:$B$55</definedName>
    <definedName name="planeación">'IDENTIFICACION Y ANALISIS'!$B$18:$B$28</definedName>
    <definedName name="selección">'IDENTIFICACION Y ANALISIS'!$B$30:$B$36</definedName>
    <definedName name="_xlnm.Print_Titles" localSheetId="4">'ASIGNACION Y TRATAMIENTO'!$2:$5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7" i="15" l="1"/>
  <c r="K27" i="15" s="1"/>
  <c r="L27" i="15" s="1"/>
  <c r="C27" i="15"/>
  <c r="B27" i="15"/>
  <c r="K32" i="11"/>
  <c r="L32" i="11" s="1"/>
  <c r="K30" i="6" s="1"/>
  <c r="K31" i="11"/>
  <c r="L31" i="11" s="1"/>
  <c r="X23" i="6"/>
  <c r="X24" i="6"/>
  <c r="X25" i="6"/>
  <c r="X26" i="6"/>
  <c r="X27" i="6"/>
  <c r="X28" i="6"/>
  <c r="X29" i="6"/>
  <c r="X30" i="6"/>
  <c r="W23" i="6"/>
  <c r="W24" i="6"/>
  <c r="W25" i="6"/>
  <c r="W26" i="6"/>
  <c r="W27" i="6"/>
  <c r="W28" i="6"/>
  <c r="W29" i="6"/>
  <c r="W30" i="6"/>
  <c r="V23" i="6"/>
  <c r="V24" i="6"/>
  <c r="V25" i="6"/>
  <c r="V26" i="6"/>
  <c r="V27" i="6"/>
  <c r="V28" i="6"/>
  <c r="V29" i="6"/>
  <c r="V30" i="6"/>
  <c r="U23" i="6"/>
  <c r="U24" i="6"/>
  <c r="U25" i="6"/>
  <c r="U26" i="6"/>
  <c r="U27" i="6"/>
  <c r="U28" i="6"/>
  <c r="U29" i="6"/>
  <c r="U30" i="6"/>
  <c r="T23" i="6"/>
  <c r="T24" i="6"/>
  <c r="T25" i="6"/>
  <c r="T26" i="6"/>
  <c r="T27" i="6"/>
  <c r="T28" i="6"/>
  <c r="T29" i="6"/>
  <c r="T30" i="6"/>
  <c r="S23" i="6"/>
  <c r="S24" i="6"/>
  <c r="S25" i="6"/>
  <c r="S26" i="6"/>
  <c r="S27" i="6"/>
  <c r="S28" i="6"/>
  <c r="S29" i="6"/>
  <c r="S30" i="6"/>
  <c r="N23" i="6"/>
  <c r="N24" i="6"/>
  <c r="N25" i="6"/>
  <c r="N26" i="6"/>
  <c r="N27" i="6"/>
  <c r="N28" i="6"/>
  <c r="N29" i="6"/>
  <c r="N30" i="6"/>
  <c r="I23" i="6"/>
  <c r="I24" i="6"/>
  <c r="I25" i="6"/>
  <c r="I26" i="6"/>
  <c r="I27" i="6"/>
  <c r="I28" i="6"/>
  <c r="I29" i="6"/>
  <c r="I30" i="6"/>
  <c r="H23" i="6"/>
  <c r="H24" i="6"/>
  <c r="H25" i="6"/>
  <c r="H26" i="6"/>
  <c r="H27" i="6"/>
  <c r="H28" i="6"/>
  <c r="H29" i="6"/>
  <c r="H30" i="6"/>
  <c r="G23" i="6"/>
  <c r="G24" i="6"/>
  <c r="G25" i="6"/>
  <c r="G26" i="6"/>
  <c r="G27" i="6"/>
  <c r="G28" i="6"/>
  <c r="G29" i="6"/>
  <c r="G30" i="6"/>
  <c r="P24" i="6"/>
  <c r="P25" i="6"/>
  <c r="P26" i="6"/>
  <c r="P28" i="6"/>
  <c r="P29" i="6"/>
  <c r="P30" i="6"/>
  <c r="K22" i="15"/>
  <c r="O26" i="6"/>
  <c r="O27" i="6"/>
  <c r="O28" i="6"/>
  <c r="O29" i="6"/>
  <c r="C21" i="15"/>
  <c r="C24" i="6" s="1"/>
  <c r="C22" i="15"/>
  <c r="C25" i="6" s="1"/>
  <c r="C23" i="15"/>
  <c r="C26" i="6" s="1"/>
  <c r="E26" i="6" s="1"/>
  <c r="C24" i="15"/>
  <c r="C27" i="6" s="1"/>
  <c r="F27" i="6" s="1"/>
  <c r="C25" i="15"/>
  <c r="C28" i="6" s="1"/>
  <c r="C26" i="15"/>
  <c r="C29" i="6" s="1"/>
  <c r="F29" i="6" s="1"/>
  <c r="C28" i="15"/>
  <c r="C30" i="6" s="1"/>
  <c r="F30" i="6" s="1"/>
  <c r="C20" i="15"/>
  <c r="C23" i="6" s="1"/>
  <c r="P23" i="6"/>
  <c r="O23" i="6"/>
  <c r="B20" i="15"/>
  <c r="D23" i="6" s="1"/>
  <c r="B21" i="15"/>
  <c r="D24" i="6" s="1"/>
  <c r="B22" i="15"/>
  <c r="D25" i="6" s="1"/>
  <c r="B23" i="15"/>
  <c r="D26" i="6" s="1"/>
  <c r="B24" i="15"/>
  <c r="D27" i="6" s="1"/>
  <c r="B25" i="15"/>
  <c r="D28" i="6" s="1"/>
  <c r="B26" i="15"/>
  <c r="D29" i="6" s="1"/>
  <c r="B28" i="15"/>
  <c r="D30" i="6" s="1"/>
  <c r="K25" i="11"/>
  <c r="J24" i="6" s="1"/>
  <c r="K26" i="11"/>
  <c r="J25" i="6" s="1"/>
  <c r="K27" i="11"/>
  <c r="L27" i="11" s="1"/>
  <c r="K26" i="6" s="1"/>
  <c r="K28" i="11"/>
  <c r="J27" i="6" s="1"/>
  <c r="K29" i="11"/>
  <c r="J28" i="6" s="1"/>
  <c r="K30" i="11"/>
  <c r="J29" i="6" s="1"/>
  <c r="J30" i="6"/>
  <c r="K24" i="11"/>
  <c r="L24" i="11" s="1"/>
  <c r="K23" i="6" s="1"/>
  <c r="B29" i="15"/>
  <c r="L17" i="11"/>
  <c r="L16" i="11"/>
  <c r="L15" i="11"/>
  <c r="K28" i="15" l="1"/>
  <c r="Q30" i="6" s="1"/>
  <c r="K21" i="15"/>
  <c r="Q24" i="6" s="1"/>
  <c r="L25" i="11"/>
  <c r="K24" i="6" s="1"/>
  <c r="K26" i="15"/>
  <c r="Q29" i="6" s="1"/>
  <c r="J26" i="6"/>
  <c r="L30" i="11"/>
  <c r="K29" i="6" s="1"/>
  <c r="K25" i="15"/>
  <c r="Q28" i="6" s="1"/>
  <c r="L29" i="11"/>
  <c r="K28" i="6" s="1"/>
  <c r="K24" i="15"/>
  <c r="Q27" i="6" s="1"/>
  <c r="L28" i="11"/>
  <c r="K27" i="6" s="1"/>
  <c r="L26" i="11"/>
  <c r="K25" i="6" s="1"/>
  <c r="E23" i="6"/>
  <c r="F23" i="6"/>
  <c r="L22" i="15"/>
  <c r="R25" i="6" s="1"/>
  <c r="Q25" i="6"/>
  <c r="K23" i="15"/>
  <c r="O25" i="6"/>
  <c r="P27" i="6"/>
  <c r="O30" i="6"/>
  <c r="O24" i="6"/>
  <c r="K20" i="15"/>
  <c r="J23" i="6"/>
  <c r="E25" i="6"/>
  <c r="F25" i="6"/>
  <c r="F24" i="6"/>
  <c r="E24" i="6"/>
  <c r="F28" i="6"/>
  <c r="E28" i="6"/>
  <c r="E30" i="6"/>
  <c r="F26" i="6"/>
  <c r="E29" i="6"/>
  <c r="E27" i="6"/>
  <c r="I8" i="15"/>
  <c r="O11" i="6" s="1"/>
  <c r="J8" i="15"/>
  <c r="P11" i="6" s="1"/>
  <c r="C8" i="15"/>
  <c r="C11" i="6" s="1"/>
  <c r="F11" i="6" s="1"/>
  <c r="K9" i="11"/>
  <c r="J11" i="6" s="1"/>
  <c r="B6" i="6"/>
  <c r="G12" i="6"/>
  <c r="H12" i="6"/>
  <c r="I12" i="6"/>
  <c r="N12" i="6"/>
  <c r="S12" i="6"/>
  <c r="T12" i="6"/>
  <c r="U12" i="6"/>
  <c r="V12" i="6"/>
  <c r="W12" i="6"/>
  <c r="X12" i="6"/>
  <c r="G13" i="6"/>
  <c r="H13" i="6"/>
  <c r="I13" i="6"/>
  <c r="N13" i="6"/>
  <c r="S13" i="6"/>
  <c r="T13" i="6"/>
  <c r="U13" i="6"/>
  <c r="V13" i="6"/>
  <c r="W13" i="6"/>
  <c r="X13" i="6"/>
  <c r="G14" i="6"/>
  <c r="H14" i="6"/>
  <c r="I14" i="6"/>
  <c r="N14" i="6"/>
  <c r="S14" i="6"/>
  <c r="T14" i="6"/>
  <c r="U14" i="6"/>
  <c r="V14" i="6"/>
  <c r="W14" i="6"/>
  <c r="X14" i="6"/>
  <c r="G15" i="6"/>
  <c r="H15" i="6"/>
  <c r="I15" i="6"/>
  <c r="N15" i="6"/>
  <c r="S15" i="6"/>
  <c r="T15" i="6"/>
  <c r="U15" i="6"/>
  <c r="V15" i="6"/>
  <c r="W15" i="6"/>
  <c r="X15" i="6"/>
  <c r="G16" i="6"/>
  <c r="H16" i="6"/>
  <c r="I16" i="6"/>
  <c r="N16" i="6"/>
  <c r="S16" i="6"/>
  <c r="T16" i="6"/>
  <c r="U16" i="6"/>
  <c r="V16" i="6"/>
  <c r="W16" i="6"/>
  <c r="X16" i="6"/>
  <c r="G17" i="6"/>
  <c r="H17" i="6"/>
  <c r="I17" i="6"/>
  <c r="N17" i="6"/>
  <c r="S17" i="6"/>
  <c r="T17" i="6"/>
  <c r="U17" i="6"/>
  <c r="V17" i="6"/>
  <c r="W17" i="6"/>
  <c r="X17" i="6"/>
  <c r="G18" i="6"/>
  <c r="H18" i="6"/>
  <c r="I18" i="6"/>
  <c r="N18" i="6"/>
  <c r="S18" i="6"/>
  <c r="T18" i="6"/>
  <c r="U18" i="6"/>
  <c r="V18" i="6"/>
  <c r="W18" i="6"/>
  <c r="X18" i="6"/>
  <c r="G19" i="6"/>
  <c r="H19" i="6"/>
  <c r="I19" i="6"/>
  <c r="N19" i="6"/>
  <c r="S19" i="6"/>
  <c r="T19" i="6"/>
  <c r="U19" i="6"/>
  <c r="V19" i="6"/>
  <c r="W19" i="6"/>
  <c r="X19" i="6"/>
  <c r="G20" i="6"/>
  <c r="H20" i="6"/>
  <c r="I20" i="6"/>
  <c r="N20" i="6"/>
  <c r="S20" i="6"/>
  <c r="T20" i="6"/>
  <c r="U20" i="6"/>
  <c r="V20" i="6"/>
  <c r="W20" i="6"/>
  <c r="X20" i="6"/>
  <c r="G21" i="6"/>
  <c r="H21" i="6"/>
  <c r="I21" i="6"/>
  <c r="N21" i="6"/>
  <c r="S21" i="6"/>
  <c r="T21" i="6"/>
  <c r="U21" i="6"/>
  <c r="V21" i="6"/>
  <c r="W21" i="6"/>
  <c r="X21" i="6"/>
  <c r="G22" i="6"/>
  <c r="H22" i="6"/>
  <c r="I22" i="6"/>
  <c r="N22" i="6"/>
  <c r="S22" i="6"/>
  <c r="T22" i="6"/>
  <c r="U22" i="6"/>
  <c r="V22" i="6"/>
  <c r="W22" i="6"/>
  <c r="X22" i="6"/>
  <c r="G31" i="6"/>
  <c r="H31" i="6"/>
  <c r="I31" i="6"/>
  <c r="N31" i="6"/>
  <c r="S31" i="6"/>
  <c r="T31" i="6"/>
  <c r="U31" i="6"/>
  <c r="V31" i="6"/>
  <c r="W31" i="6"/>
  <c r="X31" i="6"/>
  <c r="B10" i="15"/>
  <c r="D13" i="6" s="1"/>
  <c r="C10" i="15"/>
  <c r="C13" i="6" s="1"/>
  <c r="F13" i="6" s="1"/>
  <c r="I10" i="15"/>
  <c r="J10" i="15"/>
  <c r="P13" i="6" s="1"/>
  <c r="B11" i="15"/>
  <c r="D14" i="6" s="1"/>
  <c r="C11" i="15"/>
  <c r="C14" i="6" s="1"/>
  <c r="I11" i="15"/>
  <c r="O14" i="6" s="1"/>
  <c r="J11" i="15"/>
  <c r="P14" i="6" s="1"/>
  <c r="B12" i="15"/>
  <c r="D15" i="6" s="1"/>
  <c r="C12" i="15"/>
  <c r="C15" i="6" s="1"/>
  <c r="I12" i="15"/>
  <c r="O15" i="6" s="1"/>
  <c r="J12" i="15"/>
  <c r="P15" i="6" s="1"/>
  <c r="B13" i="15"/>
  <c r="D16" i="6" s="1"/>
  <c r="C13" i="15"/>
  <c r="C16" i="6" s="1"/>
  <c r="I13" i="15"/>
  <c r="O16" i="6" s="1"/>
  <c r="J13" i="15"/>
  <c r="P16" i="6" s="1"/>
  <c r="B14" i="15"/>
  <c r="D17" i="6" s="1"/>
  <c r="C14" i="15"/>
  <c r="C17" i="6" s="1"/>
  <c r="I14" i="15"/>
  <c r="J14" i="15"/>
  <c r="P17" i="6" s="1"/>
  <c r="B15" i="15"/>
  <c r="D18" i="6" s="1"/>
  <c r="C15" i="15"/>
  <c r="C18" i="6" s="1"/>
  <c r="I15" i="15"/>
  <c r="O18" i="6" s="1"/>
  <c r="P18" i="6"/>
  <c r="B16" i="15"/>
  <c r="D19" i="6" s="1"/>
  <c r="C16" i="15"/>
  <c r="C19" i="6" s="1"/>
  <c r="O19" i="6"/>
  <c r="P19" i="6"/>
  <c r="B17" i="15"/>
  <c r="D20" i="6" s="1"/>
  <c r="C17" i="15"/>
  <c r="C20" i="6" s="1"/>
  <c r="O20" i="6"/>
  <c r="P20" i="6"/>
  <c r="B18" i="15"/>
  <c r="D21" i="6" s="1"/>
  <c r="C18" i="15"/>
  <c r="C21" i="6" s="1"/>
  <c r="O21" i="6"/>
  <c r="P21" i="6"/>
  <c r="B19" i="15"/>
  <c r="D22" i="6" s="1"/>
  <c r="C19" i="15"/>
  <c r="C22" i="6" s="1"/>
  <c r="O22" i="6"/>
  <c r="P22" i="6"/>
  <c r="D31" i="6"/>
  <c r="C29" i="15"/>
  <c r="C31" i="6" s="1"/>
  <c r="O31" i="6"/>
  <c r="J29" i="15"/>
  <c r="P31" i="6" s="1"/>
  <c r="B9" i="15"/>
  <c r="D12" i="6" s="1"/>
  <c r="C9" i="15"/>
  <c r="C12" i="6" s="1"/>
  <c r="I9" i="15"/>
  <c r="J9" i="15"/>
  <c r="P12" i="6" s="1"/>
  <c r="B6" i="15"/>
  <c r="K33" i="11"/>
  <c r="L33" i="11" s="1"/>
  <c r="K31" i="6" s="1"/>
  <c r="K23" i="11"/>
  <c r="J22" i="6" s="1"/>
  <c r="K22" i="11"/>
  <c r="L22" i="11" s="1"/>
  <c r="K21" i="6" s="1"/>
  <c r="K21" i="11"/>
  <c r="J20" i="6" s="1"/>
  <c r="K20" i="11"/>
  <c r="J19" i="6" s="1"/>
  <c r="K19" i="11"/>
  <c r="L19" i="11" s="1"/>
  <c r="K18" i="6" s="1"/>
  <c r="K18" i="11"/>
  <c r="K14" i="11"/>
  <c r="L14" i="11" s="1"/>
  <c r="K16" i="6" s="1"/>
  <c r="K13" i="11"/>
  <c r="L13" i="11" s="1"/>
  <c r="K15" i="6" s="1"/>
  <c r="K12" i="11"/>
  <c r="L12" i="11" s="1"/>
  <c r="K14" i="6" s="1"/>
  <c r="K11" i="11"/>
  <c r="J13" i="6" s="1"/>
  <c r="K10" i="11"/>
  <c r="J12" i="6" s="1"/>
  <c r="B8" i="15"/>
  <c r="D11" i="6" s="1"/>
  <c r="X11" i="6"/>
  <c r="W11" i="6"/>
  <c r="V11" i="6"/>
  <c r="U11" i="6"/>
  <c r="T11" i="6"/>
  <c r="S11" i="6"/>
  <c r="N11" i="6"/>
  <c r="I11" i="6"/>
  <c r="H11" i="6"/>
  <c r="G11" i="6"/>
  <c r="L21" i="15" l="1"/>
  <c r="R24" i="6" s="1"/>
  <c r="L28" i="15"/>
  <c r="R30" i="6" s="1"/>
  <c r="L24" i="15"/>
  <c r="R27" i="6" s="1"/>
  <c r="L26" i="15"/>
  <c r="R29" i="6" s="1"/>
  <c r="L25" i="15"/>
  <c r="R28" i="6" s="1"/>
  <c r="L23" i="15"/>
  <c r="R26" i="6" s="1"/>
  <c r="Q26" i="6"/>
  <c r="Q23" i="6"/>
  <c r="L20" i="15"/>
  <c r="R23" i="6" s="1"/>
  <c r="K14" i="15"/>
  <c r="Q17" i="6" s="1"/>
  <c r="O17" i="6"/>
  <c r="L18" i="11"/>
  <c r="K17" i="6" s="1"/>
  <c r="J16" i="6"/>
  <c r="L20" i="11"/>
  <c r="K19" i="6" s="1"/>
  <c r="L11" i="11"/>
  <c r="K13" i="6" s="1"/>
  <c r="J17" i="6"/>
  <c r="K16" i="15"/>
  <c r="L16" i="15" s="1"/>
  <c r="R19" i="6" s="1"/>
  <c r="L10" i="11"/>
  <c r="K12" i="6" s="1"/>
  <c r="J21" i="6"/>
  <c r="F18" i="6"/>
  <c r="E18" i="6"/>
  <c r="E31" i="6"/>
  <c r="F31" i="6"/>
  <c r="F20" i="6"/>
  <c r="E20" i="6"/>
  <c r="F22" i="6"/>
  <c r="E22" i="6"/>
  <c r="E17" i="6"/>
  <c r="F17" i="6"/>
  <c r="F21" i="6"/>
  <c r="E21" i="6"/>
  <c r="F19" i="6"/>
  <c r="E19" i="6"/>
  <c r="K17" i="15"/>
  <c r="J31" i="6"/>
  <c r="K29" i="15"/>
  <c r="L29" i="15" s="1"/>
  <c r="R31" i="6" s="1"/>
  <c r="K19" i="15"/>
  <c r="K18" i="15"/>
  <c r="K15" i="15"/>
  <c r="L15" i="15" s="1"/>
  <c r="R18" i="6" s="1"/>
  <c r="K13" i="15"/>
  <c r="E11" i="6"/>
  <c r="L21" i="11"/>
  <c r="K20" i="6" s="1"/>
  <c r="J15" i="6"/>
  <c r="K9" i="15"/>
  <c r="L9" i="15" s="1"/>
  <c r="R12" i="6" s="1"/>
  <c r="K12" i="15"/>
  <c r="L12" i="15" s="1"/>
  <c r="R15" i="6" s="1"/>
  <c r="K11" i="15"/>
  <c r="Q14" i="6" s="1"/>
  <c r="K10" i="15"/>
  <c r="Q13" i="6" s="1"/>
  <c r="L23" i="11"/>
  <c r="K22" i="6" s="1"/>
  <c r="E12" i="6"/>
  <c r="F12" i="6"/>
  <c r="E16" i="6"/>
  <c r="F16" i="6"/>
  <c r="F15" i="6"/>
  <c r="E15" i="6"/>
  <c r="F14" i="6"/>
  <c r="E14" i="6"/>
  <c r="E13" i="6"/>
  <c r="K8" i="15"/>
  <c r="L9" i="11"/>
  <c r="K11" i="6" s="1"/>
  <c r="O12" i="6"/>
  <c r="O13" i="6"/>
  <c r="J14" i="6"/>
  <c r="J18" i="6"/>
  <c r="L14" i="15" l="1"/>
  <c r="R17" i="6" s="1"/>
  <c r="Q18" i="6"/>
  <c r="Q19" i="6"/>
  <c r="Q31" i="6"/>
  <c r="Q15" i="6"/>
  <c r="L10" i="15"/>
  <c r="R13" i="6" s="1"/>
  <c r="Q12" i="6"/>
  <c r="L11" i="15"/>
  <c r="R14" i="6" s="1"/>
  <c r="Q16" i="6"/>
  <c r="L13" i="15"/>
  <c r="R16" i="6" s="1"/>
  <c r="L18" i="15"/>
  <c r="R21" i="6" s="1"/>
  <c r="Q21" i="6"/>
  <c r="Q20" i="6"/>
  <c r="L17" i="15"/>
  <c r="R20" i="6" s="1"/>
  <c r="Q22" i="6"/>
  <c r="L19" i="15"/>
  <c r="R22" i="6" s="1"/>
  <c r="Q11" i="6"/>
  <c r="L8" i="15"/>
  <c r="R11" i="6" s="1"/>
</calcChain>
</file>

<file path=xl/sharedStrings.xml><?xml version="1.0" encoding="utf-8"?>
<sst xmlns="http://schemas.openxmlformats.org/spreadsheetml/2006/main" count="701" uniqueCount="261">
  <si>
    <t>MATRIZ DE RIESGOS EN CONTRATACIÓN</t>
  </si>
  <si>
    <t>Código: GCO-GCI-F164
Versión: 02
Vigencia: 01 de diciembre de 2022
Caso HOLA: 280117</t>
  </si>
  <si>
    <t>ESTABLECER EL CONTEXTO</t>
  </si>
  <si>
    <r>
      <t>El punto inicial es identificar el contexto en el cual interactúa la Entidad Estatal para conocer el ambiente social, económico y político, e identificar (i) sus propios Riesgos; (ii) los Riesgos comunes a sus Procesos de Contratación; y (iii) los Riesgos del Proceso de Contratación en particular. (</t>
    </r>
    <r>
      <rPr>
        <i/>
        <sz val="12"/>
        <rFont val="Garamond"/>
        <family val="1"/>
      </rPr>
      <t>Aplica igual para contratos interadministrativos</t>
    </r>
    <r>
      <rPr>
        <sz val="12"/>
        <rFont val="Garamond"/>
        <family val="1"/>
      </rPr>
      <t>)
En este paso la Entidad Estatal debe identificar los aspectos que se mencionan a continuación y los posibles efectos adversos que estos pueden generar.</t>
    </r>
  </si>
  <si>
    <t>Objeto del Proceso de Contratación</t>
  </si>
  <si>
    <r>
      <rPr>
        <b/>
        <u/>
        <sz val="12"/>
        <rFont val="Garamond"/>
        <family val="1"/>
      </rPr>
      <t>Partícipes del Proceso de Contratación:</t>
    </r>
    <r>
      <rPr>
        <b/>
        <sz val="12"/>
        <rFont val="Garamond"/>
        <family val="1"/>
      </rPr>
      <t xml:space="preserve"> </t>
    </r>
    <r>
      <rPr>
        <sz val="12"/>
        <rFont val="Garamond"/>
        <family val="1"/>
      </rPr>
      <t>Agentes externos (Organismos de control, veedurías ciudadanas), agentes internos (supervisores, funcionarios y demás usuarios).</t>
    </r>
    <r>
      <rPr>
        <b/>
        <sz val="12"/>
        <rFont val="Garamond"/>
        <family val="1"/>
      </rPr>
      <t xml:space="preserve"> </t>
    </r>
  </si>
  <si>
    <r>
      <t xml:space="preserve">Ciudadanía que se beneficia del Proceso de Contratación: </t>
    </r>
    <r>
      <rPr>
        <sz val="12"/>
        <rFont val="Garamond"/>
        <family val="1"/>
      </rPr>
      <t>Agentes internos (funcionarios, pasantes) y externos (contratistas, visitantes y usuarios externos en general)</t>
    </r>
  </si>
  <si>
    <r>
      <t xml:space="preserve">Capacidad de la Entidad Estatal entendida como la disponibilidad de recursos y conocimientos para el Proceso de Contratación: </t>
    </r>
    <r>
      <rPr>
        <sz val="12"/>
        <rFont val="Garamond"/>
        <family val="1"/>
      </rPr>
      <t>La disponibilidad de la Entidad de sus recursos y el conocimiento de su equipo humano se refleja en los diferentes funcionarios que participarán en las diversas etapas del proceso de selección: participan las áreas que requieren los procesos de contratación (Etapa de Planeación), Dirección de Contratación, Comité Evaluador (Etapa de selección), Dirección de Contratación (Etapa de contratación) y la supervisión y apoyos a la misma (Estapa de Ejecución).</t>
    </r>
  </si>
  <si>
    <r>
      <t>Suficiencia del presupuesto oficial del Proceso de Contratación:</t>
    </r>
    <r>
      <rPr>
        <sz val="12"/>
        <rFont val="Garamond"/>
        <family val="1"/>
      </rPr>
      <t xml:space="preserve"> De acuerdo al Plan Anual de Adquisiciones se deben estimar los recursos necesarios para el desarrollo del proceso de la contratación, el cual tendrá el soporte presupuestal suficiente para su desarrollo.</t>
    </r>
  </si>
  <si>
    <r>
      <t xml:space="preserve">Condiciones geográficas y de acceso del lugar en el cual se debe cumplir el objeto del Proceso de Contratación: </t>
    </r>
    <r>
      <rPr>
        <sz val="12"/>
        <rFont val="Garamond"/>
        <family val="1"/>
      </rPr>
      <t>El suministro, obra o servicio se prestará principalmente en las Sedes de la Entidad, o en el lugar indicado en los estudios previos del proceso.</t>
    </r>
  </si>
  <si>
    <r>
      <t xml:space="preserve">Entorno socio ambiental: </t>
    </r>
    <r>
      <rPr>
        <i/>
        <sz val="12"/>
        <rFont val="Garamond"/>
        <family val="1"/>
      </rPr>
      <t>Si aplican</t>
    </r>
  </si>
  <si>
    <r>
      <t xml:space="preserve">Condiciones políticas: </t>
    </r>
    <r>
      <rPr>
        <i/>
        <sz val="12"/>
        <rFont val="Garamond"/>
        <family val="1"/>
      </rPr>
      <t>Si aplican</t>
    </r>
  </si>
  <si>
    <t>Factores ambientales.</t>
  </si>
  <si>
    <t>Sector del objeto del Proceso de Contratación y su mercado.</t>
  </si>
  <si>
    <t xml:space="preserve">Normativa aplicable al objeto del Proceso de Contratación.
</t>
  </si>
  <si>
    <t>Experiencia propia y de otras Entidades Estatales en Procesos de Contratación del mismo tipo.</t>
  </si>
  <si>
    <t>MATRIZ DE RIESGOS DE CONTRATACIÓN</t>
  </si>
  <si>
    <t>DEFINICIONES</t>
  </si>
  <si>
    <r>
      <t xml:space="preserve">RIESGO: </t>
    </r>
    <r>
      <rPr>
        <sz val="12"/>
        <rFont val="Garamond"/>
        <family val="1"/>
      </rPr>
      <t>Evento que puede generar efectos adversos y de distinta magnitud en el logro de los objetivos del Proceso de Contratación o en la ejecución de un contrato</t>
    </r>
    <r>
      <rPr>
        <b/>
        <sz val="12"/>
        <rFont val="Garamond"/>
        <family val="1"/>
      </rPr>
      <t xml:space="preserve">
RIESGOS PREVISIBLES: </t>
    </r>
    <r>
      <rPr>
        <sz val="12"/>
        <rFont val="Garamond"/>
        <family val="1"/>
      </rPr>
      <t>Son los posibles hechos o circunstancias que por la naturaleza del contrato y de la actividad a ejecutar es factible su ocurrencia.</t>
    </r>
    <r>
      <rPr>
        <b/>
        <sz val="12"/>
        <rFont val="Garamond"/>
        <family val="1"/>
      </rPr>
      <t xml:space="preserve">
ETAPA DE PLANEACIÓN: </t>
    </r>
    <r>
      <rPr>
        <sz val="12"/>
        <rFont val="Garamond"/>
        <family val="1"/>
      </rPr>
      <t>Está comprendida desde el momento en que se identifican las necesidades que debe satisfacer la Secretaría Distrital de Gobierno y los Fondos de Desarrollo Local, a través del abastecimiento de bienes, obras o servicios, la elaboración del Plan Anual de Adquisiciones y la estructuración de los documentos y estudios previos.</t>
    </r>
    <r>
      <rPr>
        <b/>
        <sz val="12"/>
        <rFont val="Garamond"/>
        <family val="1"/>
      </rPr>
      <t xml:space="preserve">
ETAPA DE SELECCIÓN: </t>
    </r>
    <r>
      <rPr>
        <sz val="12"/>
        <rFont val="Garamond"/>
        <family val="1"/>
      </rPr>
      <t>Está comprendida entre el acto de Apertura del Proceso de Contratación y la Adjudicación o la declaración de desierto del Proceso de Contratación</t>
    </r>
    <r>
      <rPr>
        <b/>
        <sz val="12"/>
        <rFont val="Garamond"/>
        <family val="1"/>
      </rPr>
      <t xml:space="preserve">
ETAPA DE CONTRATACIÓN: </t>
    </r>
    <r>
      <rPr>
        <sz val="12"/>
        <rFont val="Garamond"/>
        <family val="1"/>
      </rPr>
      <t xml:space="preserve">Una vez adjudicado el contrato objeto del Proceso de Contratación, inicia la etapa para la celebración del contrato y el cumplimiento de los requisitos para de perfeccionamiento y ejecución.
</t>
    </r>
    <r>
      <rPr>
        <b/>
        <sz val="12"/>
        <rFont val="Garamond"/>
        <family val="1"/>
      </rPr>
      <t xml:space="preserve">ETAPA DE EJECUCIÓN: </t>
    </r>
    <r>
      <rPr>
        <sz val="12"/>
        <rFont val="Garamond"/>
        <family val="1"/>
      </rPr>
      <t>Inicia una vez cumplidos los requisitos previstos para iniciar la ejecución del contrato respectivo y termina con el vencimiento del plazo del contrato o la fecha de liquidación si hay lugar a ella.</t>
    </r>
    <r>
      <rPr>
        <b/>
        <sz val="12"/>
        <rFont val="Garamond"/>
        <family val="1"/>
      </rPr>
      <t xml:space="preserve">
RIESGO GENERAL: </t>
    </r>
    <r>
      <rPr>
        <sz val="12"/>
        <rFont val="Garamond"/>
        <family val="1"/>
      </rPr>
      <t xml:space="preserve">Es un riesgo de todos los procesos de contratación adelantados por la Entidad Estatal, por lo cual está presente en toda su actividad contractual.
</t>
    </r>
    <r>
      <rPr>
        <b/>
        <sz val="12"/>
        <rFont val="Garamond"/>
        <family val="1"/>
      </rPr>
      <t xml:space="preserve">RIEGO ESPECIFICO: </t>
    </r>
    <r>
      <rPr>
        <sz val="12"/>
        <rFont val="Garamond"/>
        <family val="1"/>
      </rPr>
      <t xml:space="preserve">Es un riesgo propio del proceso de contratación objeto de análisis.
</t>
    </r>
    <r>
      <rPr>
        <b/>
        <sz val="12"/>
        <rFont val="Garamond"/>
        <family val="1"/>
      </rPr>
      <t xml:space="preserve">RIESGOS ECONÓMICOS: </t>
    </r>
    <r>
      <rPr>
        <sz val="12"/>
        <rFont val="Garamond"/>
        <family val="1"/>
      </rPr>
      <t xml:space="preserve">Son los derivados del comportamiento del mercado, tales como la fluctuación de los precios de los insumos, desabastecimiento y especulación de los mismos, entre otros.
</t>
    </r>
    <r>
      <rPr>
        <b/>
        <sz val="12"/>
        <rFont val="Garamond"/>
        <family val="1"/>
      </rPr>
      <t xml:space="preserve">RIESGOS SOCIALES O POLÍTICOS: </t>
    </r>
    <r>
      <rPr>
        <sz val="12"/>
        <rFont val="Garamond"/>
        <family val="1"/>
      </rPr>
      <t xml:space="preserve">son los derivados de los cambios de las políticas gubernamentales y de cambios en las condiciones sociales que tengan impacto en la ejecución del contrato.
</t>
    </r>
    <r>
      <rPr>
        <b/>
        <sz val="12"/>
        <rFont val="Garamond"/>
        <family val="1"/>
      </rPr>
      <t xml:space="preserve">RIESGOS OPERACIONALES: </t>
    </r>
    <r>
      <rPr>
        <sz val="12"/>
        <rFont val="Garamond"/>
        <family val="1"/>
      </rPr>
      <t xml:space="preserve">Son los asociados a la operatividad del contrato, tales como la suficiencia del presupuesto oficial, del plazo o los derivados de procesos, procedimientos, parámetros, sistemas de información y tecnológicos, equipos humanos o técnicos inadecuados o insuficientes. </t>
    </r>
    <r>
      <rPr>
        <b/>
        <sz val="12"/>
        <rFont val="Garamond"/>
        <family val="1"/>
      </rPr>
      <t xml:space="preserve">
RIESGOS FINANCIEROS: </t>
    </r>
    <r>
      <rPr>
        <sz val="12"/>
        <rFont val="Garamond"/>
        <family val="1"/>
      </rPr>
      <t>Son (i) el riesgo de consecución de financiación o riesgo de liquidez para obtener recursos para cumplir con el objeto del contrato, y (ii) el riesgo de las condiciones financieras establecidas para la obtención de los recursos, tales como plazos, tasas, garantías, contragarantías, y refinanciaciones, entre otros.</t>
    </r>
    <r>
      <rPr>
        <b/>
        <sz val="12"/>
        <rFont val="Garamond"/>
        <family val="1"/>
      </rPr>
      <t xml:space="preserve">
RIESGOS REGULATORIOS: </t>
    </r>
    <r>
      <rPr>
        <sz val="12"/>
        <rFont val="Garamond"/>
        <family val="1"/>
      </rPr>
      <t xml:space="preserve">Derivados de cambios regulatorios o reglamentarios que afecten la ecuación económica del contrato. 
</t>
    </r>
    <r>
      <rPr>
        <b/>
        <sz val="12"/>
        <rFont val="Garamond"/>
        <family val="1"/>
      </rPr>
      <t xml:space="preserve">RIESGOS DE LA NATURALEZA: </t>
    </r>
    <r>
      <rPr>
        <sz val="12"/>
        <rFont val="Garamond"/>
        <family val="1"/>
      </rPr>
      <t xml:space="preserve">Son los eventos naturales previsibles en los cuales no hay intervención humana que puedan tener impacto en la ejecución del contrato, por ejemplo los temblores, inundaciones, lluvias, sequías, entre otros. </t>
    </r>
    <r>
      <rPr>
        <b/>
        <sz val="12"/>
        <rFont val="Garamond"/>
        <family val="1"/>
      </rPr>
      <t xml:space="preserve">
RIESGOS AMBIENTALES: </t>
    </r>
    <r>
      <rPr>
        <sz val="12"/>
        <rFont val="Garamond"/>
        <family val="1"/>
      </rPr>
      <t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</t>
    </r>
    <r>
      <rPr>
        <b/>
        <sz val="12"/>
        <rFont val="Garamond"/>
        <family val="1"/>
      </rPr>
      <t xml:space="preserve">
RIESGOS TECNOLÓGICOS: </t>
    </r>
    <r>
      <rPr>
        <sz val="12"/>
        <rFont val="Garamond"/>
        <family val="1"/>
      </rPr>
      <t xml:space="preserve">Son los derivados de fallas en los sistemas de comunicación de voz y de datos, suspensión de servicios públicos, nuevos desarrollos tecnológicos o estándares que deben ser tenidos en cuenta para la ejecución del contrato, obsolescencia tecnológica.		
</t>
    </r>
  </si>
  <si>
    <t>INSTRUCCIONES PARA LA IDENTIFICACIÓN,  ANALISIS, EVALUACIÓN , ASIGNACIÓN Y TRATAMIENTO DE RIESGOS EN LA CONTRATACIÓN</t>
  </si>
  <si>
    <t>ETAPAS</t>
  </si>
  <si>
    <t>CLASE</t>
  </si>
  <si>
    <t>FUENTE</t>
  </si>
  <si>
    <t>TIPO</t>
  </si>
  <si>
    <t>PLANEACIÓN</t>
  </si>
  <si>
    <t>Inadecuada escogencia de la modalidad de contratación</t>
  </si>
  <si>
    <t>General</t>
  </si>
  <si>
    <t>Interno</t>
  </si>
  <si>
    <t>Operacionales</t>
  </si>
  <si>
    <t xml:space="preserve">Requisitos habilitantes inapropiados para el proceso de selección </t>
  </si>
  <si>
    <t>Inadecuado análisis  económico estimativo del valor del contrato</t>
  </si>
  <si>
    <t>Economicos</t>
  </si>
  <si>
    <t xml:space="preserve">Inadecuada  descripción del bien o servicio requerido </t>
  </si>
  <si>
    <t>Inadecuada elaboración de estudios y diseños</t>
  </si>
  <si>
    <t>Requisitos habilitantes que impidan la selección objetiva</t>
  </si>
  <si>
    <t xml:space="preserve">Falta de profundidad en el estudio de sector no identificandose claramente aspectos de oferta y demanda </t>
  </si>
  <si>
    <t>Ausencia de fundamentación de la justificación y conveniencia de la contratación</t>
  </si>
  <si>
    <t>Inadecuada identificación de las condiciones contractuales</t>
  </si>
  <si>
    <t>No aprobación o demoras en la expedición vigencias futuras</t>
  </si>
  <si>
    <t>Apertura de procesos sin disponibilidad  presupuestal</t>
  </si>
  <si>
    <t>SELECCIÓN</t>
  </si>
  <si>
    <t>Inadecuada evaluación de las ofertas y/o verificación de requisitos habilitantes</t>
  </si>
  <si>
    <t>Inadecuado manejo administrativo del proceso contractual</t>
  </si>
  <si>
    <t>Falta de claridad en la elaboración de los actos administrativos</t>
  </si>
  <si>
    <t>Contestación inoportuna a todas las observaciones formuladas a los documentos de la contratación</t>
  </si>
  <si>
    <t>No publicación de la documentación del proceso de selección en el SECOP</t>
  </si>
  <si>
    <t>Confabulacion de los proponentes (Colusión)</t>
  </si>
  <si>
    <t>Externo</t>
  </si>
  <si>
    <t>Selección de ofertas con precios  artificialmente bajos.</t>
  </si>
  <si>
    <t>CONTRATACIÓN</t>
  </si>
  <si>
    <t xml:space="preserve">Riesgo de que no se firme el contrato. </t>
  </si>
  <si>
    <t>Falta de constitución o constitución tardía de la garantía única. Aceptación de garantías que no se ajustan a lo contemplado en el contrato</t>
  </si>
  <si>
    <t>Falta de solicitud o solicitud tardía del registro  presupuestal</t>
  </si>
  <si>
    <t>Presentación de reclamos de terceros sobre la selección del oferente que retrasen el perfeccionamiento del contrato.</t>
  </si>
  <si>
    <t>EJECUCIÓN</t>
  </si>
  <si>
    <t>Fluctuaciones del valor de la moneda</t>
  </si>
  <si>
    <t>Estatal</t>
  </si>
  <si>
    <t>Cambio de precios en factores de producción.</t>
  </si>
  <si>
    <t>Variación de los precios del mercado</t>
  </si>
  <si>
    <t>Factores políticos o macroeconómicos.</t>
  </si>
  <si>
    <t>Sociales o Políticos</t>
  </si>
  <si>
    <t>Cancelación de pedidos.</t>
  </si>
  <si>
    <t>Especifico</t>
  </si>
  <si>
    <t>Variación en la disponibilidad o en el costo de los insumos necesarios para prestar los servicios.</t>
  </si>
  <si>
    <t>Incumplimiento de compromisos adquiridos por el contratista seleccionado con sus subcontratistas, suministradores de bienes y servicios.</t>
  </si>
  <si>
    <t>Incumplimiento de la administración en los pagos.</t>
  </si>
  <si>
    <t>Defecto en la instalación de equipos</t>
  </si>
  <si>
    <t>Defectos en los equipos.</t>
  </si>
  <si>
    <t>Daños a los equipos objeto de mantenimiento y/o otros bienes</t>
  </si>
  <si>
    <t>Imposición de nuevos tributos</t>
  </si>
  <si>
    <t>Regulatorios</t>
  </si>
  <si>
    <t>Imposición de nuevos trámites o permisos</t>
  </si>
  <si>
    <t>Cambios en el marco regulatorio o normatividad aplicable al proyecto.</t>
  </si>
  <si>
    <t>Variación de tasas o tarifas</t>
  </si>
  <si>
    <t>Financieros</t>
  </si>
  <si>
    <t>Demora en el inicio previsto para la ejecución de la obra</t>
  </si>
  <si>
    <t>Fuentes de materiales</t>
  </si>
  <si>
    <t>Programación de obra</t>
  </si>
  <si>
    <t>Calidad  de  las  obras</t>
  </si>
  <si>
    <t>Nuevos desarrollos técnologicos o estandares que influyen en la ejecución del contrato</t>
  </si>
  <si>
    <t>Técnologicos</t>
  </si>
  <si>
    <t>Obsolecencia técnologica</t>
  </si>
  <si>
    <t>Riesgo   geológico</t>
  </si>
  <si>
    <t>De la naturaleza</t>
  </si>
  <si>
    <t>Operacionales/regulatorio</t>
  </si>
  <si>
    <t>No se logra la participación miníma de la comunidad en los talleres planteados</t>
  </si>
  <si>
    <t>El contratista no cumple con los compromisos ofertados en los criterios ponderables</t>
  </si>
  <si>
    <t>Incumplimiento derivado del trámite de los permisos con autoridades ambientales, la obtención de los mismos, paz y salvos</t>
  </si>
  <si>
    <t>Ambientales</t>
  </si>
  <si>
    <t>CALIFICACIÓN</t>
  </si>
  <si>
    <t>Cualitativa</t>
  </si>
  <si>
    <t>ETAPA</t>
  </si>
  <si>
    <t>Descripción (Que puede pasar y, cómo puede ocurrir)</t>
  </si>
  <si>
    <t>Consecuencias de la ocurrencia del evento</t>
  </si>
  <si>
    <t>Probabilidad de Ocurrencia</t>
  </si>
  <si>
    <t>Impacto</t>
  </si>
  <si>
    <t>Calificación Total</t>
  </si>
  <si>
    <t>Prioridad</t>
  </si>
  <si>
    <t>No satisfacción de la necesidad planteada</t>
  </si>
  <si>
    <t>Retrasos en el cronograma de actividades</t>
  </si>
  <si>
    <t>Nulidad del proceso por falta de transparencia</t>
  </si>
  <si>
    <t>Retrasos en la adjudicación del proceso</t>
  </si>
  <si>
    <t xml:space="preserve">Indebida ejecución contractual 
Nulidad del proceso contractual </t>
  </si>
  <si>
    <t>No se daría cumplimiento a la necesidad</t>
  </si>
  <si>
    <t>Escogencia erronea del contratista y posibles inconvenientes en la ejecución del contrato</t>
  </si>
  <si>
    <t>El proceso no tendria el respalso presupuestal requerido y sería nulo el proceso</t>
  </si>
  <si>
    <t>No permite establecer la necesidad real y el contrato no sería claro en su fundamentación</t>
  </si>
  <si>
    <t>Desequilibrio Económico</t>
  </si>
  <si>
    <t>Desequilibrio Económico y Retrasos en el cronograma</t>
  </si>
  <si>
    <t>El talento humano no cumple con el perfil requerido para la realización de las actividades</t>
  </si>
  <si>
    <t>Las areas intervenidas no son las aprobadas por el FDLK o las entidades pertinentes</t>
  </si>
  <si>
    <t>No son aprobadas por el FDLK y no seran reconocidos los costos invertidos</t>
  </si>
  <si>
    <t>Los permisos para la intervención de las areas  contratadas no han podido ser gestionados por el contratista, debido a las demoras en las entidades pertinentes</t>
  </si>
  <si>
    <t>Retraso en el cronograma  y una posible modificación contractual al contrato</t>
  </si>
  <si>
    <t>El talento humano que realiza las actividades operativas no cuentan con los elementos minimos de protección personal  - EPP</t>
  </si>
  <si>
    <t>Accidentes laborales con el talento humano</t>
  </si>
  <si>
    <t>No reporte de los mantenimientos realizados a las areas o individuos intervenidos en las plataformas establecidas por cada entidad</t>
  </si>
  <si>
    <t xml:space="preserve">No serán reconocidos económicamente </t>
  </si>
  <si>
    <t xml:space="preserve">Incorporación de especies vegetales no aptas para los procesos de restauración ecologica y que no han sido validadas y aprobadas por el sector </t>
  </si>
  <si>
    <t xml:space="preserve">No serán reconocidos económicamente
Deterioro de la infraestructura ecológica  </t>
  </si>
  <si>
    <t xml:space="preserve">Retraso en el cronograma </t>
  </si>
  <si>
    <t>Posible incumplimiento contractual, imposición de multas</t>
  </si>
  <si>
    <t xml:space="preserve">Cambio en el valor contrato </t>
  </si>
  <si>
    <t>Probabilidad</t>
  </si>
  <si>
    <t>Catagoria</t>
  </si>
  <si>
    <t>Valoración</t>
  </si>
  <si>
    <t>Categoria</t>
  </si>
  <si>
    <t>Raro (puede ocurrir excepcionalmente)</t>
  </si>
  <si>
    <t>Insignificante</t>
  </si>
  <si>
    <t>Improbable (puede ocurrir ocasionalmente)</t>
  </si>
  <si>
    <t>Menor</t>
  </si>
  <si>
    <t>Posible (puede ocurrir en cualquier momento futuro)</t>
  </si>
  <si>
    <t>Moderado</t>
  </si>
  <si>
    <t>Probable (probablemente va a ocurrir)</t>
  </si>
  <si>
    <t>Mayor</t>
  </si>
  <si>
    <t>Casi cierto (ocurre en la mayoria de circunstancias)</t>
  </si>
  <si>
    <t>Catastrófico</t>
  </si>
  <si>
    <t>Valoración del Riesgo</t>
  </si>
  <si>
    <t>Calificación Cualitativa</t>
  </si>
  <si>
    <t>Obstruye la ejecución del contrato de manera intrascendente.</t>
  </si>
  <si>
    <t>Dificulta la ejecución del contrato de manera baja, aplicando medidas mínimas se pueden lograr el objeto contractual</t>
  </si>
  <si>
    <t>Afecta la ejecución del contrato sin alterar el beneficio para las partes</t>
  </si>
  <si>
    <t>Obstruye la ejecución del contrato sustancialmente pero aun así permite la consecución del objeto contractual</t>
  </si>
  <si>
    <t>Perturba la ejecución del contrato de manera grave imposibilitando la consecución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</si>
  <si>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</si>
  <si>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</si>
  <si>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</si>
  <si>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</si>
  <si>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</si>
  <si>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en más del treinta por ciento (30%).</t>
  </si>
  <si>
    <t>Categoría</t>
  </si>
  <si>
    <t>Categoria del Riesgo</t>
  </si>
  <si>
    <t xml:space="preserve">8, 9 y 10 </t>
  </si>
  <si>
    <t>Riesgo extremo</t>
  </si>
  <si>
    <t xml:space="preserve">6 y 7 </t>
  </si>
  <si>
    <t>Riesgo alto</t>
  </si>
  <si>
    <t>Riesgo medio</t>
  </si>
  <si>
    <t xml:space="preserve">2, 3 y 4 </t>
  </si>
  <si>
    <t>Riesgo bajo</t>
  </si>
  <si>
    <t>Monetaria</t>
  </si>
  <si>
    <t>Tratamiento/Controles a ser implementados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</si>
  <si>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</si>
  <si>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</si>
  <si>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</si>
  <si>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</si>
  <si>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¿Cómo se realiza el monitoreo?</t>
  </si>
  <si>
    <t>Periodicidad ¿Cuándo?</t>
  </si>
  <si>
    <t>Solicitud poliza de seriedad de la oferta</t>
  </si>
  <si>
    <t>NO</t>
  </si>
  <si>
    <t>Abogado(a) responsable del proceso</t>
  </si>
  <si>
    <t>Una vez se presente el suceso</t>
  </si>
  <si>
    <t>una vez firmado el contrato</t>
  </si>
  <si>
    <t>Seguimiento continuo</t>
  </si>
  <si>
    <t>Permanente</t>
  </si>
  <si>
    <t>No se prefecciona e inicia el contrato hasta que no se encuentren aprobadas las garantias</t>
  </si>
  <si>
    <t>Antes de perfeccionado el contrato</t>
  </si>
  <si>
    <t xml:space="preserve">Mediante correos eléctronicos y oficios al adjudicatario </t>
  </si>
  <si>
    <t>Cada tres días habiles posterior a la firma del contrato</t>
  </si>
  <si>
    <t>Seguimiento continuo una vez suscrito el contrato</t>
  </si>
  <si>
    <t>SI</t>
  </si>
  <si>
    <t>Una vez suscrito el contrato</t>
  </si>
  <si>
    <t>Hasta la expedición del registro</t>
  </si>
  <si>
    <t>Seguimiento continuo cuando se tengan todos los documentos precontractuales</t>
  </si>
  <si>
    <t xml:space="preserve">Una vez se proyectan los prepliegos de condiciones </t>
  </si>
  <si>
    <t>Hasta la publicación de todos los documentos</t>
  </si>
  <si>
    <t xml:space="preserve">Respuesta en los terminos estipulados por la Ley </t>
  </si>
  <si>
    <t>FDLK</t>
  </si>
  <si>
    <t>Hasta dar respuesta a todas las observaciones presentadas</t>
  </si>
  <si>
    <t xml:space="preserve">Revisión constante de la plataforma SECOP II </t>
  </si>
  <si>
    <t>Reunión entre técnicos y abogados para revisar el proceso y la modalidad de contratación de acuerdo con la normatividad vigente</t>
  </si>
  <si>
    <t>Previo al inició de la estructuración de los documentos</t>
  </si>
  <si>
    <t>Debida estructuración de los documentos</t>
  </si>
  <si>
    <t>Reuniones permanentes de esquipo</t>
  </si>
  <si>
    <t>Revisión de los docuemntos previo a la publicación del proceso</t>
  </si>
  <si>
    <t>Revisión de la situación y si se requiere adición presupuestal</t>
  </si>
  <si>
    <t>Una vez el contratista manifieste los cambios</t>
  </si>
  <si>
    <t>Respuesta de las acciones a adelantar por parte del FDLK</t>
  </si>
  <si>
    <t>Revisión de la situación que acontece y revisión de cambio de elementos por alguno con caracteristicas técnicas similares</t>
  </si>
  <si>
    <t>Clausula de indemnidad ante el FDLK</t>
  </si>
  <si>
    <t>En la proyección de la minuta contractual</t>
  </si>
  <si>
    <t>Revisión de la situación y plan choque para contrarestar las afectaciones</t>
  </si>
  <si>
    <t xml:space="preserve">Supervisor y apoyo a la supervisión </t>
  </si>
  <si>
    <t>Cuando se realice el pago</t>
  </si>
  <si>
    <t>Revisión documental y reuniones con el equipo financiero</t>
  </si>
  <si>
    <t>Previo a cada pago</t>
  </si>
  <si>
    <t>Cambio de los equipos en un corto periodo de tiempo</t>
  </si>
  <si>
    <t>Contratista y supervisor</t>
  </si>
  <si>
    <t>Una se entregue el nuevo bien</t>
  </si>
  <si>
    <t>Correos electrónicos, oficios, actas</t>
  </si>
  <si>
    <t xml:space="preserve">Revisión detallada de las hojas de vida y los soportes conforme al anexo técnico </t>
  </si>
  <si>
    <t>Previo a la firma del acta de inicio</t>
  </si>
  <si>
    <t>Cuando se cumpla con todo el talento humano</t>
  </si>
  <si>
    <t>Correos, reuniones presenciales para revisión</t>
  </si>
  <si>
    <t>Máximo cada 3 días</t>
  </si>
  <si>
    <t xml:space="preserve">Seguimiento continuo del comité técnico al cronograma y plan de trabajo y visitas por parte del apoyo a la supervisión a las zonas aprobadas </t>
  </si>
  <si>
    <t>En tanto se evidencie la primer falencia</t>
  </si>
  <si>
    <t>cuando se intervengan las áreas aprobadas</t>
  </si>
  <si>
    <t>Reuniones y visitas a las áreas a intervenir</t>
  </si>
  <si>
    <t>Cada 15 días posterior al primer suceso</t>
  </si>
  <si>
    <t>Comunicaciones constantes a las entidades para conocer el estado del trámite</t>
  </si>
  <si>
    <t>Cuando se presente la demora</t>
  </si>
  <si>
    <t>Una vez obtenido el permiso</t>
  </si>
  <si>
    <t>Seguimiento a las respuestas de las comunicaciones</t>
  </si>
  <si>
    <t>Cada 15 días habíles</t>
  </si>
  <si>
    <t>Acta de entrega de EPP con firma de cada operario y descripción de lo entregado
Visitas por parte del apoyo a la supervisión</t>
  </si>
  <si>
    <t>Contratista</t>
  </si>
  <si>
    <t>Cuando se evidencie que no cuentan con los elementos</t>
  </si>
  <si>
    <t>Al finalizar las actividades</t>
  </si>
  <si>
    <t>Revisión de actas
Visitas al lugar de intervención por parte del apoyo a la supervisión</t>
  </si>
  <si>
    <t>1 vez al mes</t>
  </si>
  <si>
    <t>Seguimiento continuo del comité técnico al cronograma y plan de trabajo y la catualización de las hojas de vida de los mantenimientos</t>
  </si>
  <si>
    <t>Reuniones de comité técnico</t>
  </si>
  <si>
    <t>Seguimiento continuo del comité técnico al cronograma y plan de trabajo 
Visitas para verificación del material vegetal</t>
  </si>
  <si>
    <t>Reuniones de comité técnico
Visitas al lugar de la plantación</t>
  </si>
  <si>
    <t>Mínimo 1 vez al mes</t>
  </si>
  <si>
    <t>Reprogramación de talleres hasta completar la cobertura mínima</t>
  </si>
  <si>
    <t>Cuando se complete la cobertura de los talleres</t>
  </si>
  <si>
    <t>Planillas de asistencia
Visitas a los talleres</t>
  </si>
  <si>
    <t>En cada taller</t>
  </si>
  <si>
    <t>Generar las alertas correspondientes</t>
  </si>
  <si>
    <t>Una vez el contratista manifieste que no dará cumplimineto con los compromisos</t>
  </si>
  <si>
    <t>Cuando el contratiste realice las actividades</t>
  </si>
  <si>
    <t>Cada 5 días Hábiles</t>
  </si>
  <si>
    <t xml:space="preserve">Seguimiento continuo del comité técnico </t>
  </si>
  <si>
    <t>Impacto del Riesgo</t>
  </si>
  <si>
    <t>Esta matriz es un documento anexo del Estudio Previo</t>
  </si>
  <si>
    <t>No</t>
  </si>
  <si>
    <t>Etapa</t>
  </si>
  <si>
    <t>Clase</t>
  </si>
  <si>
    <t>Fuente</t>
  </si>
  <si>
    <t>Calificación total</t>
  </si>
  <si>
    <t>¿A quien se le asigna?</t>
  </si>
  <si>
    <t>%</t>
  </si>
  <si>
    <t>¿Cómo se realiza el monitoreo</t>
  </si>
  <si>
    <t>SDG</t>
  </si>
  <si>
    <t>CONTRATISTA</t>
  </si>
  <si>
    <t>CONTRATISTA Y SDG</t>
  </si>
  <si>
    <t>50 - 50</t>
  </si>
  <si>
    <t>50-50</t>
  </si>
  <si>
    <t xml:space="preserve">Categoria </t>
  </si>
  <si>
    <t>Objeto Contractual:  SUMINISTRO, ADQUISICIÓN Y DISTRIBUCIÓN A MONTO AGOTABLE  DE IMPLEMENTOS, ARTÍCULOS, ACCESORIOS Y BIENES DEPORTIVOS DESTINADOS A LOS COLECTIVOS U ORGANIZACIONES RECREO-DEPORTIVAS, Y PERSONAS BENEFICIADAS CON ACTIVIDADES RECREO-DEPORTIVAS COMUNITARIAS DE LA LOCALIDAD DE KENNEDY LAS UNIDADES OPERATIVAS PRIORIZADAS POR LA SECRETARIA DE INTEGRAL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</si>
</sst>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b/>
      <sz val="11"/>
      <name val="Arial"/>
      <family val="2"/>
    </font>
    <font>
      <b/>
      <sz val="11"/>
      <color indexed="9"/>
      <name val="Arial"/>
      <family val="2"/>
    </font>
    <font>
      <b/>
      <sz val="20"/>
      <name val="Garamond"/>
      <family val="1"/>
    </font>
    <font>
      <b/>
      <sz val="18"/>
      <name val="Garamond"/>
      <family val="1"/>
    </font>
    <font>
      <b/>
      <sz val="12"/>
      <name val="Garamond"/>
      <family val="1"/>
    </font>
    <font>
      <b/>
      <sz val="10"/>
      <name val="Garamond"/>
      <family val="1"/>
    </font>
    <font>
      <sz val="11"/>
      <name val="Garamond"/>
      <family val="1"/>
    </font>
    <font>
      <sz val="12"/>
      <name val="Garamond"/>
      <family val="1"/>
    </font>
    <font>
      <i/>
      <sz val="12"/>
      <name val="Garamond"/>
      <family val="1"/>
    </font>
    <font>
      <b/>
      <u/>
      <sz val="12"/>
      <name val="Garamond"/>
      <family val="1"/>
    </font>
    <font>
      <sz val="10"/>
      <name val="Garamond"/>
      <family val="1"/>
    </font>
    <font>
      <b/>
      <sz val="12"/>
      <color indexed="9"/>
      <name val="Garamond"/>
      <family val="1"/>
    </font>
    <font>
      <b/>
      <sz val="10"/>
      <color indexed="9"/>
      <name val="Garamond"/>
      <family val="1"/>
    </font>
    <font>
      <sz val="9"/>
      <name val="Garamond"/>
      <family val="1"/>
    </font>
    <font>
      <sz val="16"/>
      <name val="Garamond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99">
    <xf numFmtId="0" fontId="0" fillId="0" borderId="0" xfId="0"/>
    <xf numFmtId="0" fontId="2" fillId="2" borderId="0" xfId="0" applyFont="1" applyFill="1" applyAlignment="1">
      <alignment vertical="top" wrapText="1" readingOrder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5" borderId="0" xfId="0" applyFill="1"/>
    <xf numFmtId="0" fontId="3" fillId="0" borderId="0" xfId="0" applyFont="1" applyAlignment="1">
      <alignment wrapText="1"/>
    </xf>
    <xf numFmtId="0" fontId="3" fillId="0" borderId="0" xfId="0" applyFont="1"/>
    <xf numFmtId="0" fontId="0" fillId="0" borderId="11" xfId="0" applyBorder="1" applyAlignment="1">
      <alignment horizontal="center"/>
    </xf>
    <xf numFmtId="0" fontId="9" fillId="0" borderId="0" xfId="0" applyFont="1"/>
    <xf numFmtId="0" fontId="4" fillId="4" borderId="3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35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/>
    <xf numFmtId="0" fontId="7" fillId="0" borderId="11" xfId="0" applyFont="1" applyBorder="1" applyAlignment="1">
      <alignment horizontal="center" vertical="center" wrapText="1"/>
    </xf>
    <xf numFmtId="0" fontId="10" fillId="0" borderId="0" xfId="0" applyFont="1"/>
    <xf numFmtId="0" fontId="0" fillId="0" borderId="0" xfId="0" applyAlignment="1">
      <alignment wrapText="1"/>
    </xf>
    <xf numFmtId="0" fontId="11" fillId="4" borderId="29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0" xfId="0" applyFont="1" applyFill="1" applyBorder="1" applyAlignment="1">
      <alignment horizontal="center" vertical="center" textRotation="90" wrapText="1"/>
    </xf>
    <xf numFmtId="0" fontId="11" fillId="4" borderId="31" xfId="0" applyFont="1" applyFill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wrapText="1"/>
    </xf>
    <xf numFmtId="0" fontId="7" fillId="0" borderId="43" xfId="0" applyFont="1" applyBorder="1"/>
    <xf numFmtId="0" fontId="7" fillId="0" borderId="43" xfId="0" applyFont="1" applyBorder="1" applyAlignment="1">
      <alignment horizontal="center"/>
    </xf>
    <xf numFmtId="0" fontId="7" fillId="9" borderId="3" xfId="0" applyFont="1" applyFill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2" borderId="32" xfId="0" applyFont="1" applyFill="1" applyBorder="1" applyAlignment="1">
      <alignment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20" fillId="2" borderId="22" xfId="0" applyFont="1" applyFill="1" applyBorder="1" applyAlignment="1">
      <alignment vertical="center" wrapText="1"/>
    </xf>
    <xf numFmtId="0" fontId="20" fillId="0" borderId="22" xfId="0" applyFont="1" applyBorder="1"/>
    <xf numFmtId="0" fontId="17" fillId="2" borderId="13" xfId="0" applyFont="1" applyFill="1" applyBorder="1" applyAlignment="1">
      <alignment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20" fillId="2" borderId="23" xfId="0" applyFont="1" applyFill="1" applyBorder="1" applyAlignment="1">
      <alignment vertical="center" wrapText="1"/>
    </xf>
    <xf numFmtId="0" fontId="20" fillId="0" borderId="23" xfId="0" applyFont="1" applyBorder="1"/>
    <xf numFmtId="0" fontId="17" fillId="2" borderId="15" xfId="0" applyFont="1" applyFill="1" applyBorder="1" applyAlignment="1">
      <alignment vertical="center" wrapText="1"/>
    </xf>
    <xf numFmtId="0" fontId="17" fillId="2" borderId="16" xfId="0" applyFont="1" applyFill="1" applyBorder="1" applyAlignment="1">
      <alignment vertical="center" wrapText="1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20" fillId="0" borderId="24" xfId="0" applyFont="1" applyBorder="1"/>
    <xf numFmtId="0" fontId="17" fillId="2" borderId="18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7" fillId="2" borderId="19" xfId="0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6" fillId="0" borderId="23" xfId="0" applyFont="1" applyBorder="1" applyAlignment="1">
      <alignment vertical="center"/>
    </xf>
    <xf numFmtId="0" fontId="16" fillId="0" borderId="24" xfId="0" applyFont="1" applyBorder="1" applyAlignment="1">
      <alignment vertical="center"/>
    </xf>
    <xf numFmtId="0" fontId="20" fillId="2" borderId="24" xfId="0" applyFont="1" applyFill="1" applyBorder="1" applyAlignment="1">
      <alignment vertical="center" wrapText="1"/>
    </xf>
    <xf numFmtId="0" fontId="20" fillId="2" borderId="26" xfId="0" applyFont="1" applyFill="1" applyBorder="1" applyAlignment="1">
      <alignment vertical="center" wrapText="1"/>
    </xf>
    <xf numFmtId="0" fontId="17" fillId="2" borderId="20" xfId="0" applyFont="1" applyFill="1" applyBorder="1" applyAlignment="1">
      <alignment vertical="center" wrapText="1"/>
    </xf>
    <xf numFmtId="0" fontId="20" fillId="0" borderId="14" xfId="0" applyFont="1" applyBorder="1" applyAlignment="1">
      <alignment vertical="center"/>
    </xf>
    <xf numFmtId="0" fontId="20" fillId="0" borderId="26" xfId="0" applyFont="1" applyBorder="1" applyAlignment="1">
      <alignment vertical="center" wrapText="1"/>
    </xf>
    <xf numFmtId="0" fontId="17" fillId="0" borderId="2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15" xfId="0" applyFont="1" applyBorder="1" applyAlignment="1">
      <alignment vertical="center" wrapText="1"/>
    </xf>
    <xf numFmtId="0" fontId="16" fillId="0" borderId="27" xfId="0" applyFont="1" applyBorder="1" applyAlignment="1">
      <alignment vertical="center"/>
    </xf>
    <xf numFmtId="0" fontId="16" fillId="0" borderId="25" xfId="0" applyFont="1" applyBorder="1" applyAlignment="1">
      <alignment vertical="center"/>
    </xf>
    <xf numFmtId="0" fontId="20" fillId="2" borderId="25" xfId="0" applyFont="1" applyFill="1" applyBorder="1" applyAlignment="1">
      <alignment vertical="center" wrapText="1"/>
    </xf>
    <xf numFmtId="0" fontId="20" fillId="0" borderId="25" xfId="0" applyFont="1" applyBorder="1"/>
    <xf numFmtId="0" fontId="17" fillId="0" borderId="21" xfId="0" applyFont="1" applyBorder="1" applyAlignment="1">
      <alignment vertical="center" wrapText="1"/>
    </xf>
    <xf numFmtId="0" fontId="20" fillId="0" borderId="1" xfId="0" applyFont="1" applyBorder="1"/>
    <xf numFmtId="0" fontId="20" fillId="0" borderId="0" xfId="0" applyFont="1"/>
    <xf numFmtId="0" fontId="20" fillId="0" borderId="2" xfId="0" applyFont="1" applyBorder="1" applyAlignment="1">
      <alignment horizontal="center"/>
    </xf>
    <xf numFmtId="0" fontId="20" fillId="0" borderId="8" xfId="0" applyFont="1" applyBorder="1"/>
    <xf numFmtId="0" fontId="20" fillId="0" borderId="10" xfId="0" applyFont="1" applyBorder="1"/>
    <xf numFmtId="0" fontId="20" fillId="0" borderId="11" xfId="0" applyFont="1" applyBorder="1" applyAlignment="1">
      <alignment horizontal="center"/>
    </xf>
    <xf numFmtId="0" fontId="21" fillId="4" borderId="29" xfId="0" applyFont="1" applyFill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2" fillId="4" borderId="31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left" vertical="center" wrapText="1"/>
    </xf>
    <xf numFmtId="0" fontId="20" fillId="0" borderId="34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left" vertical="center" wrapText="1"/>
    </xf>
    <xf numFmtId="0" fontId="20" fillId="0" borderId="3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center" vertical="center" wrapText="1"/>
    </xf>
    <xf numFmtId="0" fontId="20" fillId="0" borderId="39" xfId="0" applyFont="1" applyBorder="1"/>
    <xf numFmtId="0" fontId="20" fillId="0" borderId="40" xfId="0" applyFont="1" applyBorder="1"/>
    <xf numFmtId="0" fontId="20" fillId="0" borderId="41" xfId="0" applyFont="1" applyBorder="1" applyAlignment="1">
      <alignment horizontal="center"/>
    </xf>
    <xf numFmtId="0" fontId="15" fillId="3" borderId="3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0" fontId="14" fillId="0" borderId="1" xfId="0" applyFont="1" applyBorder="1" applyAlignment="1">
      <alignment horizontal="right" vertical="center" textRotation="90"/>
    </xf>
    <xf numFmtId="0" fontId="20" fillId="0" borderId="0" xfId="0" applyFont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/>
    </xf>
    <xf numFmtId="0" fontId="15" fillId="6" borderId="28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20" fillId="7" borderId="3" xfId="0" applyFont="1" applyFill="1" applyBorder="1" applyAlignment="1">
      <alignment horizontal="center" vertical="center"/>
    </xf>
    <xf numFmtId="0" fontId="20" fillId="8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vertical="center"/>
    </xf>
    <xf numFmtId="0" fontId="20" fillId="0" borderId="3" xfId="0" applyFont="1" applyBorder="1" applyAlignment="1">
      <alignment vertical="center"/>
    </xf>
    <xf numFmtId="0" fontId="22" fillId="4" borderId="29" xfId="0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20" fillId="0" borderId="9" xfId="0" applyFont="1" applyBorder="1" applyAlignment="1">
      <alignment vertical="center"/>
    </xf>
    <xf numFmtId="0" fontId="24" fillId="0" borderId="3" xfId="0" applyFont="1" applyBorder="1" applyAlignment="1">
      <alignment horizontal="center" vertical="center" wrapText="1"/>
    </xf>
    <xf numFmtId="0" fontId="16" fillId="0" borderId="65" xfId="0" applyFont="1" applyBorder="1" applyAlignment="1">
      <alignment vertical="center"/>
    </xf>
    <xf numFmtId="0" fontId="23" fillId="0" borderId="28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left" vertical="center" wrapText="1"/>
    </xf>
    <xf numFmtId="0" fontId="21" fillId="4" borderId="30" xfId="0" applyFont="1" applyFill="1" applyBorder="1" applyAlignment="1">
      <alignment horizontal="center" vertical="center" wrapText="1"/>
    </xf>
    <xf numFmtId="0" fontId="15" fillId="0" borderId="5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21" fillId="4" borderId="48" xfId="0" applyFont="1" applyFill="1" applyBorder="1" applyAlignment="1">
      <alignment horizontal="center" vertical="center" wrapText="1"/>
    </xf>
    <xf numFmtId="0" fontId="21" fillId="4" borderId="49" xfId="0" applyFont="1" applyFill="1" applyBorder="1" applyAlignment="1">
      <alignment horizontal="center" vertical="center" wrapText="1"/>
    </xf>
    <xf numFmtId="0" fontId="21" fillId="4" borderId="54" xfId="0" applyFont="1" applyFill="1" applyBorder="1" applyAlignment="1">
      <alignment horizontal="center" vertical="center" wrapText="1"/>
    </xf>
    <xf numFmtId="0" fontId="13" fillId="2" borderId="48" xfId="0" applyFont="1" applyFill="1" applyBorder="1" applyAlignment="1">
      <alignment horizontal="left" vertical="top" wrapText="1" readingOrder="1"/>
    </xf>
    <xf numFmtId="0" fontId="13" fillId="2" borderId="49" xfId="0" applyFont="1" applyFill="1" applyBorder="1" applyAlignment="1">
      <alignment horizontal="left" vertical="top" wrapText="1" readingOrder="1"/>
    </xf>
    <xf numFmtId="0" fontId="13" fillId="2" borderId="50" xfId="0" applyFont="1" applyFill="1" applyBorder="1" applyAlignment="1">
      <alignment horizontal="left" vertical="top" wrapText="1" readingOrder="1"/>
    </xf>
    <xf numFmtId="0" fontId="5" fillId="0" borderId="3" xfId="0" applyFont="1" applyBorder="1" applyAlignment="1">
      <alignment horizontal="center"/>
    </xf>
    <xf numFmtId="0" fontId="12" fillId="0" borderId="55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/>
    </xf>
    <xf numFmtId="0" fontId="12" fillId="0" borderId="6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62" xfId="0" applyFont="1" applyBorder="1" applyAlignment="1">
      <alignment horizontal="center" vertical="center"/>
    </xf>
    <xf numFmtId="0" fontId="12" fillId="0" borderId="58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12" fillId="0" borderId="59" xfId="0" applyFont="1" applyBorder="1" applyAlignment="1">
      <alignment horizontal="center" vertical="center"/>
    </xf>
    <xf numFmtId="0" fontId="17" fillId="0" borderId="55" xfId="0" applyFont="1" applyBorder="1" applyAlignment="1">
      <alignment horizontal="left" vertical="center" wrapText="1"/>
    </xf>
    <xf numFmtId="0" fontId="17" fillId="0" borderId="57" xfId="0" applyFont="1" applyBorder="1" applyAlignment="1">
      <alignment horizontal="left" vertical="center" wrapText="1"/>
    </xf>
    <xf numFmtId="0" fontId="17" fillId="0" borderId="63" xfId="0" applyFont="1" applyBorder="1" applyAlignment="1">
      <alignment horizontal="left" vertical="center" wrapText="1"/>
    </xf>
    <xf numFmtId="0" fontId="17" fillId="0" borderId="62" xfId="0" applyFont="1" applyBorder="1" applyAlignment="1">
      <alignment horizontal="left" vertical="center" wrapText="1"/>
    </xf>
    <xf numFmtId="0" fontId="17" fillId="0" borderId="58" xfId="0" applyFont="1" applyBorder="1" applyAlignment="1">
      <alignment horizontal="left" vertical="center" wrapText="1"/>
    </xf>
    <xf numFmtId="0" fontId="17" fillId="0" borderId="59" xfId="0" applyFont="1" applyBorder="1" applyAlignment="1">
      <alignment horizontal="left" vertical="center" wrapText="1"/>
    </xf>
    <xf numFmtId="0" fontId="14" fillId="0" borderId="52" xfId="0" applyFont="1" applyBorder="1" applyAlignment="1">
      <alignment horizontal="right" vertical="center" textRotation="90"/>
    </xf>
    <xf numFmtId="0" fontId="15" fillId="6" borderId="3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left" vertical="center" wrapText="1"/>
    </xf>
    <xf numFmtId="0" fontId="14" fillId="0" borderId="0" xfId="0" applyFont="1" applyAlignment="1">
      <alignment horizontal="right" vertical="center" textRotation="90"/>
    </xf>
    <xf numFmtId="0" fontId="15" fillId="0" borderId="51" xfId="0" applyFont="1" applyBorder="1" applyAlignment="1">
      <alignment horizontal="center"/>
    </xf>
    <xf numFmtId="0" fontId="20" fillId="0" borderId="19" xfId="0" applyFont="1" applyBorder="1" applyAlignment="1">
      <alignment horizontal="center" vertical="center" wrapText="1"/>
    </xf>
    <xf numFmtId="0" fontId="20" fillId="10" borderId="3" xfId="0" applyFont="1" applyFill="1" applyBorder="1" applyAlignment="1">
      <alignment horizontal="center" vertical="center"/>
    </xf>
    <xf numFmtId="0" fontId="15" fillId="6" borderId="3" xfId="0" applyFont="1" applyFill="1" applyBorder="1" applyAlignment="1">
      <alignment horizontal="center" vertical="center"/>
    </xf>
    <xf numFmtId="0" fontId="20" fillId="9" borderId="3" xfId="0" applyFont="1" applyFill="1" applyBorder="1" applyAlignment="1">
      <alignment horizontal="center" vertical="center"/>
    </xf>
    <xf numFmtId="0" fontId="20" fillId="9" borderId="19" xfId="0" applyFont="1" applyFill="1" applyBorder="1" applyAlignment="1">
      <alignment horizontal="center" vertical="center"/>
    </xf>
    <xf numFmtId="0" fontId="20" fillId="9" borderId="4" xfId="0" applyFont="1" applyFill="1" applyBorder="1" applyAlignment="1">
      <alignment horizontal="center" vertical="center"/>
    </xf>
    <xf numFmtId="0" fontId="20" fillId="9" borderId="20" xfId="0" applyFont="1" applyFill="1" applyBorder="1" applyAlignment="1">
      <alignment horizontal="center" vertical="center"/>
    </xf>
    <xf numFmtId="0" fontId="20" fillId="10" borderId="19" xfId="0" applyFont="1" applyFill="1" applyBorder="1" applyAlignment="1">
      <alignment horizontal="center" vertical="center"/>
    </xf>
    <xf numFmtId="0" fontId="20" fillId="6" borderId="3" xfId="0" applyFont="1" applyFill="1" applyBorder="1" applyAlignment="1">
      <alignment horizontal="center"/>
    </xf>
    <xf numFmtId="0" fontId="20" fillId="8" borderId="3" xfId="0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5" fillId="6" borderId="19" xfId="0" applyFont="1" applyFill="1" applyBorder="1" applyAlignment="1">
      <alignment horizontal="center" vertical="center" wrapText="1"/>
    </xf>
    <xf numFmtId="0" fontId="20" fillId="6" borderId="19" xfId="0" applyFont="1" applyFill="1" applyBorder="1" applyAlignment="1">
      <alignment horizontal="center"/>
    </xf>
    <xf numFmtId="0" fontId="15" fillId="2" borderId="0" xfId="0" applyFont="1" applyFill="1" applyAlignment="1">
      <alignment horizontal="center"/>
    </xf>
    <xf numFmtId="0" fontId="16" fillId="0" borderId="4" xfId="0" applyFont="1" applyBorder="1" applyAlignment="1">
      <alignment horizontal="left" vertical="center" wrapText="1"/>
    </xf>
    <xf numFmtId="0" fontId="16" fillId="0" borderId="44" xfId="0" applyFont="1" applyBorder="1" applyAlignment="1">
      <alignment horizontal="left" vertical="center" wrapText="1"/>
    </xf>
    <xf numFmtId="0" fontId="16" fillId="0" borderId="26" xfId="0" applyFont="1" applyBorder="1" applyAlignment="1">
      <alignment horizontal="left" vertical="center" wrapText="1"/>
    </xf>
    <xf numFmtId="0" fontId="14" fillId="0" borderId="35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4" fillId="0" borderId="19" xfId="0" applyFont="1" applyBorder="1" applyAlignment="1">
      <alignment horizontal="left" vertical="top" wrapText="1"/>
    </xf>
    <xf numFmtId="0" fontId="14" fillId="0" borderId="29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5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left" vertical="top" wrapText="1"/>
    </xf>
    <xf numFmtId="0" fontId="17" fillId="0" borderId="19" xfId="0" applyFont="1" applyBorder="1" applyAlignment="1">
      <alignment horizontal="left" vertical="top" wrapText="1"/>
    </xf>
    <xf numFmtId="0" fontId="17" fillId="0" borderId="45" xfId="0" applyFont="1" applyBorder="1" applyAlignment="1">
      <alignment horizontal="left" vertical="center" wrapText="1"/>
    </xf>
    <xf numFmtId="0" fontId="17" fillId="0" borderId="28" xfId="0" applyFont="1" applyBorder="1" applyAlignment="1">
      <alignment horizontal="left" vertical="center" wrapText="1"/>
    </xf>
    <xf numFmtId="0" fontId="17" fillId="0" borderId="46" xfId="0" applyFont="1" applyBorder="1" applyAlignment="1">
      <alignment horizontal="left" vertical="center" wrapText="1"/>
    </xf>
    <xf numFmtId="0" fontId="17" fillId="0" borderId="47" xfId="0" applyFont="1" applyBorder="1" applyAlignment="1">
      <alignment horizontal="left" vertical="center" wrapText="1"/>
    </xf>
    <xf numFmtId="0" fontId="17" fillId="0" borderId="6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14" fillId="0" borderId="3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left" vertical="top" wrapText="1"/>
    </xf>
    <xf numFmtId="0" fontId="14" fillId="0" borderId="38" xfId="0" applyFont="1" applyBorder="1" applyAlignment="1">
      <alignment horizontal="left" vertical="top" wrapText="1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50" xfId="0" applyFont="1" applyBorder="1" applyAlignment="1">
      <alignment horizontal="center" vertical="center"/>
    </xf>
    <xf numFmtId="0" fontId="14" fillId="0" borderId="39" xfId="0" applyFont="1" applyBorder="1" applyAlignment="1">
      <alignment horizontal="left" wrapText="1"/>
    </xf>
    <xf numFmtId="0" fontId="14" fillId="0" borderId="40" xfId="0" applyFont="1" applyBorder="1" applyAlignment="1">
      <alignment horizontal="left" wrapText="1"/>
    </xf>
    <xf numFmtId="0" fontId="14" fillId="0" borderId="1" xfId="0" applyFont="1" applyBorder="1" applyAlignment="1">
      <alignment horizontal="left" wrapText="1"/>
    </xf>
    <xf numFmtId="0" fontId="14" fillId="0" borderId="0" xfId="0" applyFont="1" applyAlignment="1">
      <alignment horizontal="left" wrapText="1"/>
    </xf>
    <xf numFmtId="0" fontId="14" fillId="0" borderId="8" xfId="0" applyFont="1" applyBorder="1" applyAlignment="1">
      <alignment horizontal="left" wrapText="1"/>
    </xf>
    <xf numFmtId="0" fontId="14" fillId="0" borderId="10" xfId="0" applyFont="1" applyBorder="1" applyAlignment="1">
      <alignment horizontal="left" wrapText="1"/>
    </xf>
    <xf numFmtId="0" fontId="14" fillId="2" borderId="42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7" xfId="0" applyFont="1" applyFill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 wrapText="1"/>
    </xf>
    <xf numFmtId="0" fontId="15" fillId="0" borderId="49" xfId="0" applyFont="1" applyBorder="1" applyAlignment="1">
      <alignment horizontal="center" vertical="center" wrapText="1"/>
    </xf>
    <xf numFmtId="0" fontId="15" fillId="0" borderId="50" xfId="0" applyFont="1" applyBorder="1" applyAlignment="1">
      <alignment horizontal="center" vertical="center" wrapText="1"/>
    </xf>
    <xf numFmtId="0" fontId="16" fillId="0" borderId="14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12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16" fillId="0" borderId="17" xfId="0" applyFont="1" applyBorder="1" applyAlignment="1">
      <alignment vertical="center"/>
    </xf>
    <xf numFmtId="0" fontId="16" fillId="0" borderId="7" xfId="0" applyFont="1" applyBorder="1" applyAlignment="1">
      <alignment vertical="center"/>
    </xf>
    <xf numFmtId="0" fontId="16" fillId="0" borderId="3" xfId="0" applyFont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left" vertical="top" wrapText="1" readingOrder="1"/>
    </xf>
    <xf numFmtId="0" fontId="12" fillId="2" borderId="49" xfId="0" applyFont="1" applyFill="1" applyBorder="1" applyAlignment="1">
      <alignment horizontal="left" vertical="top" wrapText="1" readingOrder="1"/>
    </xf>
    <xf numFmtId="0" fontId="12" fillId="2" borderId="50" xfId="0" applyFont="1" applyFill="1" applyBorder="1" applyAlignment="1">
      <alignment horizontal="left" vertical="top" wrapText="1" readingOrder="1"/>
    </xf>
    <xf numFmtId="0" fontId="20" fillId="0" borderId="34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2" fillId="4" borderId="30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44" xfId="0" applyFont="1" applyBorder="1" applyAlignment="1">
      <alignment horizontal="center" vertical="center" wrapText="1"/>
    </xf>
    <xf numFmtId="0" fontId="20" fillId="0" borderId="26" xfId="0" applyFont="1" applyBorder="1" applyAlignment="1">
      <alignment horizontal="center" vertical="center" wrapText="1"/>
    </xf>
    <xf numFmtId="0" fontId="20" fillId="7" borderId="4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8" borderId="4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15" fillId="2" borderId="51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/>
    </xf>
    <xf numFmtId="0" fontId="15" fillId="6" borderId="26" xfId="0" applyFont="1" applyFill="1" applyBorder="1" applyAlignment="1">
      <alignment horizontal="center" vertical="center"/>
    </xf>
    <xf numFmtId="0" fontId="20" fillId="9" borderId="26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/>
    </xf>
    <xf numFmtId="0" fontId="20" fillId="6" borderId="4" xfId="0" applyFont="1" applyFill="1" applyBorder="1" applyAlignment="1">
      <alignment horizontal="center"/>
    </xf>
    <xf numFmtId="0" fontId="20" fillId="6" borderId="26" xfId="0" applyFont="1" applyFill="1" applyBorder="1" applyAlignment="1">
      <alignment horizontal="center"/>
    </xf>
    <xf numFmtId="0" fontId="15" fillId="6" borderId="4" xfId="0" applyFont="1" applyFill="1" applyBorder="1" applyAlignment="1">
      <alignment horizontal="center" vertical="center" wrapText="1"/>
    </xf>
    <xf numFmtId="0" fontId="15" fillId="6" borderId="26" xfId="0" applyFont="1" applyFill="1" applyBorder="1" applyAlignment="1">
      <alignment horizontal="center" vertical="center" wrapText="1"/>
    </xf>
    <xf numFmtId="0" fontId="20" fillId="10" borderId="4" xfId="0" applyFont="1" applyFill="1" applyBorder="1" applyAlignment="1">
      <alignment horizontal="center" vertical="center"/>
    </xf>
    <xf numFmtId="0" fontId="20" fillId="10" borderId="26" xfId="0" applyFont="1" applyFill="1" applyBorder="1" applyAlignment="1">
      <alignment horizontal="center" vertical="center"/>
    </xf>
    <xf numFmtId="0" fontId="20" fillId="7" borderId="60" xfId="0" applyFont="1" applyFill="1" applyBorder="1" applyAlignment="1">
      <alignment horizontal="center" vertical="center"/>
    </xf>
    <xf numFmtId="0" fontId="20" fillId="7" borderId="61" xfId="0" applyFont="1" applyFill="1" applyBorder="1" applyAlignment="1">
      <alignment horizontal="center" vertical="center"/>
    </xf>
    <xf numFmtId="0" fontId="20" fillId="9" borderId="44" xfId="0" applyFont="1" applyFill="1" applyBorder="1" applyAlignment="1">
      <alignment horizontal="center" vertical="center"/>
    </xf>
    <xf numFmtId="0" fontId="15" fillId="6" borderId="44" xfId="0" applyFont="1" applyFill="1" applyBorder="1" applyAlignment="1">
      <alignment horizontal="center" vertical="center" wrapText="1"/>
    </xf>
    <xf numFmtId="0" fontId="20" fillId="8" borderId="44" xfId="0" applyFont="1" applyFill="1" applyBorder="1" applyAlignment="1">
      <alignment horizontal="center" vertical="center"/>
    </xf>
    <xf numFmtId="0" fontId="15" fillId="6" borderId="55" xfId="0" applyFont="1" applyFill="1" applyBorder="1" applyAlignment="1">
      <alignment horizontal="center" vertical="center" wrapText="1"/>
    </xf>
    <xf numFmtId="0" fontId="15" fillId="6" borderId="56" xfId="0" applyFont="1" applyFill="1" applyBorder="1" applyAlignment="1">
      <alignment horizontal="center" vertical="center" wrapText="1"/>
    </xf>
    <xf numFmtId="0" fontId="15" fillId="6" borderId="57" xfId="0" applyFont="1" applyFill="1" applyBorder="1" applyAlignment="1">
      <alignment horizontal="center" vertical="center" wrapText="1"/>
    </xf>
    <xf numFmtId="0" fontId="15" fillId="6" borderId="58" xfId="0" applyFont="1" applyFill="1" applyBorder="1" applyAlignment="1">
      <alignment horizontal="center" vertical="center" wrapText="1"/>
    </xf>
    <xf numFmtId="0" fontId="15" fillId="6" borderId="51" xfId="0" applyFont="1" applyFill="1" applyBorder="1" applyAlignment="1">
      <alignment horizontal="center" vertical="center" wrapText="1"/>
    </xf>
    <xf numFmtId="0" fontId="15" fillId="6" borderId="59" xfId="0" applyFont="1" applyFill="1" applyBorder="1" applyAlignment="1">
      <alignment horizontal="center" vertical="center" wrapText="1"/>
    </xf>
    <xf numFmtId="0" fontId="15" fillId="6" borderId="47" xfId="0" applyFont="1" applyFill="1" applyBorder="1" applyAlignment="1">
      <alignment horizontal="center" vertical="center" wrapText="1"/>
    </xf>
    <xf numFmtId="0" fontId="15" fillId="6" borderId="28" xfId="0" applyFont="1" applyFill="1" applyBorder="1" applyAlignment="1">
      <alignment horizontal="center" vertical="center" wrapText="1"/>
    </xf>
    <xf numFmtId="0" fontId="20" fillId="7" borderId="44" xfId="0" applyFont="1" applyFill="1" applyBorder="1" applyAlignment="1">
      <alignment horizontal="center" vertical="center"/>
    </xf>
    <xf numFmtId="0" fontId="20" fillId="6" borderId="44" xfId="0" applyFont="1" applyFill="1" applyBorder="1" applyAlignment="1">
      <alignment horizontal="center"/>
    </xf>
    <xf numFmtId="0" fontId="7" fillId="0" borderId="3" xfId="0" applyFont="1" applyBorder="1" applyAlignment="1">
      <alignment horizontal="center" vertical="center"/>
    </xf>
    <xf numFmtId="0" fontId="7" fillId="7" borderId="3" xfId="0" applyFont="1" applyFill="1" applyBorder="1" applyAlignment="1">
      <alignment horizontal="center" vertical="center"/>
    </xf>
    <xf numFmtId="0" fontId="7" fillId="10" borderId="3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 wrapText="1"/>
    </xf>
    <xf numFmtId="0" fontId="12" fillId="0" borderId="39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0" fillId="0" borderId="51" xfId="0" applyFont="1" applyBorder="1" applyAlignment="1">
      <alignment horizontal="center"/>
    </xf>
    <xf numFmtId="0" fontId="10" fillId="6" borderId="4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/>
    </xf>
    <xf numFmtId="0" fontId="7" fillId="8" borderId="4" xfId="0" applyFont="1" applyFill="1" applyBorder="1" applyAlignment="1">
      <alignment horizontal="center" vertical="center"/>
    </xf>
    <xf numFmtId="0" fontId="7" fillId="8" borderId="26" xfId="0" applyFont="1" applyFill="1" applyBorder="1" applyAlignment="1">
      <alignment horizontal="center" vertical="center"/>
    </xf>
    <xf numFmtId="0" fontId="12" fillId="0" borderId="3" xfId="0" applyFont="1" applyBorder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/>
    </xf>
    <xf numFmtId="0" fontId="7" fillId="6" borderId="26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0" fontId="10" fillId="0" borderId="62" xfId="0" applyFont="1" applyBorder="1" applyAlignment="1">
      <alignment horizontal="right" vertical="center" textRotation="90"/>
    </xf>
    <xf numFmtId="0" fontId="17" fillId="0" borderId="57" xfId="0" applyFont="1" applyBorder="1" applyAlignment="1">
      <alignment horizontal="left" vertical="center"/>
    </xf>
    <xf numFmtId="0" fontId="17" fillId="0" borderId="63" xfId="0" applyFont="1" applyBorder="1" applyAlignment="1">
      <alignment horizontal="left" vertical="center"/>
    </xf>
    <xf numFmtId="0" fontId="17" fillId="0" borderId="62" xfId="0" applyFont="1" applyBorder="1" applyAlignment="1">
      <alignment horizontal="left" vertical="center"/>
    </xf>
    <xf numFmtId="0" fontId="17" fillId="0" borderId="58" xfId="0" applyFont="1" applyBorder="1" applyAlignment="1">
      <alignment horizontal="left" vertical="center"/>
    </xf>
    <xf numFmtId="0" fontId="17" fillId="0" borderId="59" xfId="0" applyFont="1" applyBorder="1" applyAlignment="1">
      <alignment horizontal="left" vertical="center"/>
    </xf>
    <xf numFmtId="0" fontId="7" fillId="0" borderId="35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/>
    </xf>
    <xf numFmtId="0" fontId="7" fillId="9" borderId="4" xfId="0" applyFont="1" applyFill="1" applyBorder="1" applyAlignment="1">
      <alignment horizontal="center" vertical="center"/>
    </xf>
    <xf numFmtId="0" fontId="7" fillId="9" borderId="26" xfId="0" applyFont="1" applyFill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 wrapText="1"/>
    </xf>
    <xf numFmtId="0" fontId="10" fillId="6" borderId="2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9C645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EBF3A"/>
        </patternFill>
      </fill>
    </dxf>
    <dxf>
      <font>
        <color rgb="FF9C0006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EFAE2D"/>
        </patternFill>
      </fill>
    </dxf>
    <dxf>
      <font>
        <color rgb="FF9C0006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3BA2D"/>
        </patternFill>
      </fill>
    </dxf>
    <dxf>
      <font>
        <color theme="0"/>
        <name val="Cambria"/>
        <scheme val="none"/>
      </font>
      <fill>
        <patternFill>
          <bgColor rgb="FFFF0000"/>
        </patternFill>
      </fill>
    </dxf>
    <dxf>
      <font>
        <condense val="0"/>
        <extend val="0"/>
        <color indexed="11"/>
      </font>
      <fill>
        <patternFill>
          <fgColor indexed="1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0D0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56030</xdr:colOff>
      <xdr:row>1</xdr:row>
      <xdr:rowOff>549089</xdr:rowOff>
    </xdr:from>
    <xdr:to>
      <xdr:col>1</xdr:col>
      <xdr:colOff>2745442</xdr:colOff>
      <xdr:row>2</xdr:row>
      <xdr:rowOff>380999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48B922F-836C-47EA-B8D5-C3ADFDF44DA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324" y="728383"/>
          <a:ext cx="2689412" cy="8964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312964</xdr:colOff>
      <xdr:row>1</xdr:row>
      <xdr:rowOff>326572</xdr:rowOff>
    </xdr:from>
    <xdr:to>
      <xdr:col>1</xdr:col>
      <xdr:colOff>3436604</xdr:colOff>
      <xdr:row>2</xdr:row>
      <xdr:rowOff>593646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473FDAE2-19E2-4EB2-A873-D5895E2EC80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" y="489858"/>
          <a:ext cx="3123640" cy="12603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180975</xdr:rowOff>
    </xdr:from>
    <xdr:to>
      <xdr:col>1</xdr:col>
      <xdr:colOff>2657475</xdr:colOff>
      <xdr:row>2</xdr:row>
      <xdr:rowOff>431800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79DB95-9782-4717-A20B-ED6F2A65022A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" y="342900"/>
          <a:ext cx="2438400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133350</xdr:rowOff>
    </xdr:from>
    <xdr:to>
      <xdr:col>1</xdr:col>
      <xdr:colOff>2686050</xdr:colOff>
      <xdr:row>3</xdr:row>
      <xdr:rowOff>13607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9642F37-146B-4154-AE7C-77EB4C3795EC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95275"/>
          <a:ext cx="2581275" cy="88174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95251</xdr:colOff>
      <xdr:row>1</xdr:row>
      <xdr:rowOff>204107</xdr:rowOff>
    </xdr:from>
    <xdr:to>
      <xdr:col>1</xdr:col>
      <xdr:colOff>3156858</xdr:colOff>
      <xdr:row>3</xdr:row>
      <xdr:rowOff>204107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C916BE-BC61-41F2-AFDD-06DDA213F30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1" y="381000"/>
          <a:ext cx="3061607" cy="107496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2"/>
  <sheetViews>
    <sheetView showGridLines="0" topLeftCell="A3" zoomScale="85" zoomScaleNormal="85" zoomScalePageLayoutView="40" workbookViewId="0">
      <selection activeCell="B32" sqref="B32"/>
    </sheetView>
  </sheetViews>
  <sheetFormatPr baseColWidth="10" defaultColWidth="11.5" defaultRowHeight="13" x14ac:dyDescent="0.15"/>
  <cols>
    <col min="1" max="1" width="2.6640625" customWidth="1"/>
    <col min="2" max="2" width="42" customWidth="1"/>
    <col min="3" max="3" width="71.5" customWidth="1"/>
    <col min="4" max="4" width="36.6640625" customWidth="1"/>
    <col min="5" max="5" width="28.5" customWidth="1"/>
    <col min="6" max="6" width="35.83203125" customWidth="1"/>
    <col min="7" max="7" width="2.6640625" customWidth="1"/>
  </cols>
  <sheetData>
    <row r="1" spans="2:6" ht="14.25" customHeight="1" x14ac:dyDescent="0.15"/>
    <row r="2" spans="2:6" ht="84" customHeight="1" x14ac:dyDescent="0.15">
      <c r="B2" s="140"/>
      <c r="C2" s="141" t="s">
        <v>0</v>
      </c>
      <c r="D2" s="142"/>
      <c r="E2" s="143"/>
      <c r="F2" s="191" t="s">
        <v>1</v>
      </c>
    </row>
    <row r="3" spans="2:6" ht="42.75" customHeight="1" x14ac:dyDescent="0.15">
      <c r="B3" s="140"/>
      <c r="C3" s="144"/>
      <c r="D3" s="145"/>
      <c r="E3" s="146"/>
      <c r="F3" s="192"/>
    </row>
    <row r="4" spans="2:6" ht="41.25" customHeight="1" x14ac:dyDescent="0.15">
      <c r="B4" s="140"/>
      <c r="C4" s="147"/>
      <c r="D4" s="148"/>
      <c r="E4" s="149"/>
      <c r="F4" s="189"/>
    </row>
    <row r="5" spans="2:6" ht="37.5" customHeight="1" thickBot="1" x14ac:dyDescent="0.25">
      <c r="B5" s="10"/>
      <c r="C5" s="11"/>
      <c r="D5" s="11"/>
      <c r="E5" s="11"/>
      <c r="F5" s="11"/>
    </row>
    <row r="6" spans="2:6" ht="21" customHeight="1" thickBot="1" x14ac:dyDescent="0.25">
      <c r="B6" s="182" t="s">
        <v>2</v>
      </c>
      <c r="C6" s="183"/>
      <c r="D6" s="183"/>
      <c r="E6" s="183"/>
      <c r="F6" s="184"/>
    </row>
    <row r="7" spans="2:6" ht="78.75" customHeight="1" x14ac:dyDescent="0.15">
      <c r="B7" s="188" t="s">
        <v>3</v>
      </c>
      <c r="C7" s="189"/>
      <c r="D7" s="189"/>
      <c r="E7" s="189"/>
      <c r="F7" s="190"/>
    </row>
    <row r="8" spans="2:6" ht="21" customHeight="1" x14ac:dyDescent="0.15">
      <c r="B8" s="185" t="s">
        <v>4</v>
      </c>
      <c r="C8" s="186"/>
      <c r="D8" s="186"/>
      <c r="E8" s="186"/>
      <c r="F8" s="187"/>
    </row>
    <row r="9" spans="2:6" ht="34.5" customHeight="1" x14ac:dyDescent="0.15">
      <c r="B9" s="179" t="s">
        <v>5</v>
      </c>
      <c r="C9" s="180"/>
      <c r="D9" s="180"/>
      <c r="E9" s="180"/>
      <c r="F9" s="181"/>
    </row>
    <row r="10" spans="2:6" ht="36" customHeight="1" x14ac:dyDescent="0.15">
      <c r="B10" s="179" t="s">
        <v>6</v>
      </c>
      <c r="C10" s="180"/>
      <c r="D10" s="180"/>
      <c r="E10" s="180"/>
      <c r="F10" s="181"/>
    </row>
    <row r="11" spans="2:6" ht="72" customHeight="1" x14ac:dyDescent="0.15">
      <c r="B11" s="179" t="s">
        <v>7</v>
      </c>
      <c r="C11" s="180"/>
      <c r="D11" s="180"/>
      <c r="E11" s="180"/>
      <c r="F11" s="181"/>
    </row>
    <row r="12" spans="2:6" ht="34.5" customHeight="1" x14ac:dyDescent="0.15">
      <c r="B12" s="179" t="s">
        <v>8</v>
      </c>
      <c r="C12" s="180"/>
      <c r="D12" s="180"/>
      <c r="E12" s="180"/>
      <c r="F12" s="181"/>
    </row>
    <row r="13" spans="2:6" ht="44.25" customHeight="1" x14ac:dyDescent="0.15">
      <c r="B13" s="179" t="s">
        <v>9</v>
      </c>
      <c r="C13" s="180"/>
      <c r="D13" s="180"/>
      <c r="E13" s="180"/>
      <c r="F13" s="181"/>
    </row>
    <row r="14" spans="2:6" ht="26.25" customHeight="1" x14ac:dyDescent="0.15">
      <c r="B14" s="179" t="s">
        <v>10</v>
      </c>
      <c r="C14" s="180"/>
      <c r="D14" s="180"/>
      <c r="E14" s="180"/>
      <c r="F14" s="181"/>
    </row>
    <row r="15" spans="2:6" ht="22.5" customHeight="1" x14ac:dyDescent="0.15">
      <c r="B15" s="179" t="s">
        <v>11</v>
      </c>
      <c r="C15" s="180"/>
      <c r="D15" s="180"/>
      <c r="E15" s="180"/>
      <c r="F15" s="181"/>
    </row>
    <row r="16" spans="2:6" ht="33" customHeight="1" x14ac:dyDescent="0.15">
      <c r="B16" s="179" t="s">
        <v>12</v>
      </c>
      <c r="C16" s="180"/>
      <c r="D16" s="180"/>
      <c r="E16" s="180"/>
      <c r="F16" s="181"/>
    </row>
    <row r="17" spans="2:6" ht="36.75" customHeight="1" x14ac:dyDescent="0.15">
      <c r="B17" s="179" t="s">
        <v>13</v>
      </c>
      <c r="C17" s="180"/>
      <c r="D17" s="180"/>
      <c r="E17" s="180"/>
      <c r="F17" s="181"/>
    </row>
    <row r="18" spans="2:6" ht="26.25" customHeight="1" x14ac:dyDescent="0.15">
      <c r="B18" s="179" t="s">
        <v>14</v>
      </c>
      <c r="C18" s="180"/>
      <c r="D18" s="180"/>
      <c r="E18" s="180"/>
      <c r="F18" s="181"/>
    </row>
    <row r="19" spans="2:6" ht="27" customHeight="1" thickBot="1" x14ac:dyDescent="0.2">
      <c r="B19" s="194" t="s">
        <v>15</v>
      </c>
      <c r="C19" s="195"/>
      <c r="D19" s="195"/>
      <c r="E19" s="195"/>
      <c r="F19" s="196"/>
    </row>
    <row r="20" spans="2:6" ht="14.25" customHeight="1" x14ac:dyDescent="0.15">
      <c r="B20" s="5"/>
    </row>
    <row r="21" spans="2:6" x14ac:dyDescent="0.15">
      <c r="B21" s="6"/>
    </row>
    <row r="22" spans="2:6" ht="17.25" customHeight="1" x14ac:dyDescent="0.15">
      <c r="B22" s="193"/>
      <c r="C22" s="193"/>
      <c r="D22" s="193"/>
      <c r="E22" s="193"/>
      <c r="F22" s="193"/>
    </row>
  </sheetData>
  <mergeCells count="18">
    <mergeCell ref="B22:F22"/>
    <mergeCell ref="B16:F16"/>
    <mergeCell ref="B17:F17"/>
    <mergeCell ref="B18:F18"/>
    <mergeCell ref="B19:F19"/>
    <mergeCell ref="B2:B4"/>
    <mergeCell ref="B15:F15"/>
    <mergeCell ref="B6:F6"/>
    <mergeCell ref="B8:F8"/>
    <mergeCell ref="B9:F9"/>
    <mergeCell ref="B7:F7"/>
    <mergeCell ref="B10:F10"/>
    <mergeCell ref="B11:F11"/>
    <mergeCell ref="B12:F12"/>
    <mergeCell ref="B13:F13"/>
    <mergeCell ref="B14:F14"/>
    <mergeCell ref="C2:E4"/>
    <mergeCell ref="F2:F4"/>
  </mergeCells>
  <printOptions horizontalCentered="1"/>
  <pageMargins left="0.7" right="0.7" top="0.75" bottom="0.75" header="0.3" footer="0.3"/>
  <pageSetup scale="52" orientation="portrait" horizontalDpi="4294967295" verticalDpi="4294967295" r:id="rId1"/>
  <headerFooter alignWithMargins="0">
    <oddFooter>&amp;L&amp;12Calle 26 No. 57-41 Torre 8, Pisos 7 y 8 CEMSA – C.P. 111321
PBX. 3779555  - Información: Línea 195
www.umv.gov.co&amp;C
CON-FM-089
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B2:F85"/>
  <sheetViews>
    <sheetView showGridLines="0" topLeftCell="A3" zoomScale="80" zoomScaleNormal="80" zoomScalePageLayoutView="85" workbookViewId="0">
      <selection activeCell="A16" sqref="A16"/>
    </sheetView>
  </sheetViews>
  <sheetFormatPr baseColWidth="10" defaultColWidth="11.5" defaultRowHeight="13" x14ac:dyDescent="0.15"/>
  <cols>
    <col min="1" max="1" width="5.33203125" customWidth="1"/>
    <col min="2" max="2" width="57.83203125" customWidth="1"/>
    <col min="3" max="3" width="105.33203125" customWidth="1"/>
    <col min="4" max="4" width="20" customWidth="1"/>
    <col min="5" max="5" width="23.5" customWidth="1"/>
    <col min="6" max="6" width="31" customWidth="1"/>
  </cols>
  <sheetData>
    <row r="2" spans="2:6" ht="78" customHeight="1" x14ac:dyDescent="0.15">
      <c r="B2" s="140"/>
      <c r="C2" s="141" t="s">
        <v>16</v>
      </c>
      <c r="D2" s="142"/>
      <c r="E2" s="143"/>
      <c r="F2" s="191" t="s">
        <v>1</v>
      </c>
    </row>
    <row r="3" spans="2:6" ht="51" customHeight="1" x14ac:dyDescent="0.15">
      <c r="B3" s="140"/>
      <c r="C3" s="144"/>
      <c r="D3" s="145"/>
      <c r="E3" s="146"/>
      <c r="F3" s="192"/>
    </row>
    <row r="4" spans="2:6" ht="54" customHeight="1" x14ac:dyDescent="0.15">
      <c r="B4" s="140"/>
      <c r="C4" s="147"/>
      <c r="D4" s="148"/>
      <c r="E4" s="149"/>
      <c r="F4" s="189"/>
    </row>
    <row r="5" spans="2:6" ht="24.75" customHeight="1" thickBot="1" x14ac:dyDescent="0.25">
      <c r="B5" s="10"/>
      <c r="C5" s="11"/>
      <c r="D5" s="11"/>
      <c r="E5" s="11"/>
      <c r="F5" s="11"/>
    </row>
    <row r="6" spans="2:6" ht="18" customHeight="1" thickBot="1" x14ac:dyDescent="0.2">
      <c r="B6" s="197" t="s">
        <v>17</v>
      </c>
      <c r="C6" s="198"/>
      <c r="D6" s="198"/>
      <c r="E6" s="198"/>
      <c r="F6" s="199"/>
    </row>
    <row r="7" spans="2:6" ht="42.75" customHeight="1" x14ac:dyDescent="0.15">
      <c r="B7" s="200" t="s">
        <v>18</v>
      </c>
      <c r="C7" s="201"/>
      <c r="D7" s="201"/>
      <c r="E7" s="201"/>
      <c r="F7" s="201"/>
    </row>
    <row r="8" spans="2:6" ht="63" customHeight="1" x14ac:dyDescent="0.15">
      <c r="B8" s="202"/>
      <c r="C8" s="203"/>
      <c r="D8" s="203"/>
      <c r="E8" s="203"/>
      <c r="F8" s="203"/>
    </row>
    <row r="9" spans="2:6" ht="37.5" customHeight="1" x14ac:dyDescent="0.15">
      <c r="B9" s="202"/>
      <c r="C9" s="203"/>
      <c r="D9" s="203"/>
      <c r="E9" s="203"/>
      <c r="F9" s="203"/>
    </row>
    <row r="10" spans="2:6" ht="43.5" customHeight="1" x14ac:dyDescent="0.15">
      <c r="B10" s="202"/>
      <c r="C10" s="203"/>
      <c r="D10" s="203"/>
      <c r="E10" s="203"/>
      <c r="F10" s="203"/>
    </row>
    <row r="11" spans="2:6" ht="58.5" customHeight="1" x14ac:dyDescent="0.15">
      <c r="B11" s="202"/>
      <c r="C11" s="203"/>
      <c r="D11" s="203"/>
      <c r="E11" s="203"/>
      <c r="F11" s="203"/>
    </row>
    <row r="12" spans="2:6" ht="46.5" customHeight="1" x14ac:dyDescent="0.15">
      <c r="B12" s="202"/>
      <c r="C12" s="203"/>
      <c r="D12" s="203"/>
      <c r="E12" s="203"/>
      <c r="F12" s="203"/>
    </row>
    <row r="13" spans="2:6" ht="47.25" customHeight="1" x14ac:dyDescent="0.15">
      <c r="B13" s="202"/>
      <c r="C13" s="203"/>
      <c r="D13" s="203"/>
      <c r="E13" s="203"/>
      <c r="F13" s="203"/>
    </row>
    <row r="14" spans="2:6" ht="22.5" customHeight="1" thickBot="1" x14ac:dyDescent="0.2">
      <c r="B14" s="204"/>
      <c r="C14" s="205"/>
      <c r="D14" s="205"/>
      <c r="E14" s="205"/>
      <c r="F14" s="205"/>
    </row>
    <row r="15" spans="2:6" ht="16.5" customHeight="1" thickBot="1" x14ac:dyDescent="0.2">
      <c r="B15" s="210" t="s">
        <v>19</v>
      </c>
      <c r="C15" s="211"/>
      <c r="D15" s="211"/>
      <c r="E15" s="211"/>
      <c r="F15" s="212"/>
    </row>
    <row r="16" spans="2:6" ht="19.5" customHeight="1" x14ac:dyDescent="0.15">
      <c r="B16" s="45"/>
      <c r="C16" s="46" t="s">
        <v>20</v>
      </c>
      <c r="D16" s="208" t="s">
        <v>21</v>
      </c>
      <c r="E16" s="208" t="s">
        <v>22</v>
      </c>
      <c r="F16" s="206" t="s">
        <v>23</v>
      </c>
    </row>
    <row r="17" spans="2:6" ht="21" customHeight="1" x14ac:dyDescent="0.15">
      <c r="B17" s="45"/>
      <c r="C17" s="46" t="s">
        <v>24</v>
      </c>
      <c r="D17" s="209"/>
      <c r="E17" s="209"/>
      <c r="F17" s="207"/>
    </row>
    <row r="18" spans="2:6" ht="18.75" customHeight="1" x14ac:dyDescent="0.2">
      <c r="B18" s="47" t="s">
        <v>25</v>
      </c>
      <c r="C18" s="48"/>
      <c r="D18" s="49" t="s">
        <v>26</v>
      </c>
      <c r="E18" s="50" t="s">
        <v>27</v>
      </c>
      <c r="F18" s="51" t="s">
        <v>28</v>
      </c>
    </row>
    <row r="19" spans="2:6" ht="18.75" customHeight="1" x14ac:dyDescent="0.2">
      <c r="B19" s="52" t="s">
        <v>29</v>
      </c>
      <c r="C19" s="53"/>
      <c r="D19" s="54" t="s">
        <v>26</v>
      </c>
      <c r="E19" s="55" t="s">
        <v>27</v>
      </c>
      <c r="F19" s="56" t="s">
        <v>28</v>
      </c>
    </row>
    <row r="20" spans="2:6" ht="18.75" customHeight="1" x14ac:dyDescent="0.2">
      <c r="B20" s="52" t="s">
        <v>30</v>
      </c>
      <c r="C20" s="53"/>
      <c r="D20" s="54" t="s">
        <v>26</v>
      </c>
      <c r="E20" s="55" t="s">
        <v>27</v>
      </c>
      <c r="F20" s="56" t="s">
        <v>31</v>
      </c>
    </row>
    <row r="21" spans="2:6" ht="18.75" customHeight="1" x14ac:dyDescent="0.2">
      <c r="B21" s="52" t="s">
        <v>32</v>
      </c>
      <c r="C21" s="53"/>
      <c r="D21" s="54" t="s">
        <v>26</v>
      </c>
      <c r="E21" s="55" t="s">
        <v>27</v>
      </c>
      <c r="F21" s="56" t="s">
        <v>28</v>
      </c>
    </row>
    <row r="22" spans="2:6" ht="18.75" customHeight="1" x14ac:dyDescent="0.2">
      <c r="B22" s="52" t="s">
        <v>33</v>
      </c>
      <c r="C22" s="53"/>
      <c r="D22" s="54" t="s">
        <v>26</v>
      </c>
      <c r="E22" s="55" t="s">
        <v>27</v>
      </c>
      <c r="F22" s="56" t="s">
        <v>28</v>
      </c>
    </row>
    <row r="23" spans="2:6" ht="18.75" customHeight="1" x14ac:dyDescent="0.2">
      <c r="B23" s="52" t="s">
        <v>34</v>
      </c>
      <c r="C23" s="53"/>
      <c r="D23" s="54" t="s">
        <v>26</v>
      </c>
      <c r="E23" s="55" t="s">
        <v>27</v>
      </c>
      <c r="F23" s="56" t="s">
        <v>28</v>
      </c>
    </row>
    <row r="24" spans="2:6" ht="18.75" customHeight="1" x14ac:dyDescent="0.2">
      <c r="B24" s="52" t="s">
        <v>35</v>
      </c>
      <c r="C24" s="53"/>
      <c r="D24" s="54" t="s">
        <v>26</v>
      </c>
      <c r="E24" s="55" t="s">
        <v>27</v>
      </c>
      <c r="F24" s="57" t="s">
        <v>31</v>
      </c>
    </row>
    <row r="25" spans="2:6" ht="18.75" customHeight="1" x14ac:dyDescent="0.2">
      <c r="B25" s="52" t="s">
        <v>36</v>
      </c>
      <c r="C25" s="53"/>
      <c r="D25" s="54" t="s">
        <v>26</v>
      </c>
      <c r="E25" s="55" t="s">
        <v>27</v>
      </c>
      <c r="F25" s="56" t="s">
        <v>28</v>
      </c>
    </row>
    <row r="26" spans="2:6" ht="18.75" customHeight="1" x14ac:dyDescent="0.2">
      <c r="B26" s="52" t="s">
        <v>37</v>
      </c>
      <c r="C26" s="53"/>
      <c r="D26" s="54" t="s">
        <v>26</v>
      </c>
      <c r="E26" s="55" t="s">
        <v>27</v>
      </c>
      <c r="F26" s="56" t="s">
        <v>28</v>
      </c>
    </row>
    <row r="27" spans="2:6" ht="18.75" customHeight="1" x14ac:dyDescent="0.2">
      <c r="B27" s="52" t="s">
        <v>38</v>
      </c>
      <c r="C27" s="53"/>
      <c r="D27" s="54" t="s">
        <v>26</v>
      </c>
      <c r="E27" s="55" t="s">
        <v>27</v>
      </c>
      <c r="F27" s="56" t="s">
        <v>28</v>
      </c>
    </row>
    <row r="28" spans="2:6" ht="18.75" customHeight="1" x14ac:dyDescent="0.2">
      <c r="B28" s="58" t="s">
        <v>39</v>
      </c>
      <c r="C28" s="59"/>
      <c r="D28" s="54" t="s">
        <v>26</v>
      </c>
      <c r="E28" s="60" t="s">
        <v>27</v>
      </c>
      <c r="F28" s="61" t="s">
        <v>28</v>
      </c>
    </row>
    <row r="29" spans="2:6" ht="24" customHeight="1" x14ac:dyDescent="0.15">
      <c r="B29" s="45"/>
      <c r="C29" s="46" t="s">
        <v>40</v>
      </c>
      <c r="D29" s="62"/>
      <c r="E29" s="62"/>
      <c r="F29" s="63"/>
    </row>
    <row r="30" spans="2:6" ht="19.5" customHeight="1" x14ac:dyDescent="0.2">
      <c r="B30" s="47" t="s">
        <v>41</v>
      </c>
      <c r="C30" s="64"/>
      <c r="D30" s="49" t="s">
        <v>26</v>
      </c>
      <c r="E30" s="50" t="s">
        <v>27</v>
      </c>
      <c r="F30" s="51" t="s">
        <v>28</v>
      </c>
    </row>
    <row r="31" spans="2:6" ht="19.5" customHeight="1" x14ac:dyDescent="0.2">
      <c r="B31" s="213" t="s">
        <v>42</v>
      </c>
      <c r="C31" s="214"/>
      <c r="D31" s="54" t="s">
        <v>26</v>
      </c>
      <c r="E31" s="55" t="s">
        <v>27</v>
      </c>
      <c r="F31" s="56" t="s">
        <v>28</v>
      </c>
    </row>
    <row r="32" spans="2:6" ht="19.5" customHeight="1" x14ac:dyDescent="0.2">
      <c r="B32" s="213" t="s">
        <v>43</v>
      </c>
      <c r="C32" s="214"/>
      <c r="D32" s="54" t="s">
        <v>26</v>
      </c>
      <c r="E32" s="55" t="s">
        <v>27</v>
      </c>
      <c r="F32" s="56" t="s">
        <v>28</v>
      </c>
    </row>
    <row r="33" spans="2:6" ht="19.5" customHeight="1" x14ac:dyDescent="0.2">
      <c r="B33" s="52" t="s">
        <v>44</v>
      </c>
      <c r="C33" s="65"/>
      <c r="D33" s="54" t="s">
        <v>26</v>
      </c>
      <c r="E33" s="55" t="s">
        <v>27</v>
      </c>
      <c r="F33" s="56" t="s">
        <v>28</v>
      </c>
    </row>
    <row r="34" spans="2:6" ht="19.5" customHeight="1" x14ac:dyDescent="0.2">
      <c r="B34" s="52" t="s">
        <v>45</v>
      </c>
      <c r="C34" s="65"/>
      <c r="D34" s="54" t="s">
        <v>26</v>
      </c>
      <c r="E34" s="55" t="s">
        <v>27</v>
      </c>
      <c r="F34" s="56" t="s">
        <v>28</v>
      </c>
    </row>
    <row r="35" spans="2:6" ht="19.5" customHeight="1" x14ac:dyDescent="0.2">
      <c r="B35" s="213" t="s">
        <v>46</v>
      </c>
      <c r="C35" s="214"/>
      <c r="D35" s="54" t="s">
        <v>26</v>
      </c>
      <c r="E35" s="55" t="s">
        <v>47</v>
      </c>
      <c r="F35" s="56" t="s">
        <v>28</v>
      </c>
    </row>
    <row r="36" spans="2:6" ht="19.5" customHeight="1" x14ac:dyDescent="0.2">
      <c r="B36" s="217" t="s">
        <v>48</v>
      </c>
      <c r="C36" s="218"/>
      <c r="D36" s="67" t="s">
        <v>26</v>
      </c>
      <c r="E36" s="60" t="s">
        <v>27</v>
      </c>
      <c r="F36" s="61" t="s">
        <v>28</v>
      </c>
    </row>
    <row r="37" spans="2:6" ht="23.25" customHeight="1" x14ac:dyDescent="0.15">
      <c r="B37" s="45"/>
      <c r="C37" s="46" t="s">
        <v>49</v>
      </c>
      <c r="D37" s="68"/>
      <c r="E37" s="68"/>
      <c r="F37" s="69"/>
    </row>
    <row r="38" spans="2:6" ht="19.5" customHeight="1" x14ac:dyDescent="0.2">
      <c r="B38" s="215" t="s">
        <v>50</v>
      </c>
      <c r="C38" s="216"/>
      <c r="D38" s="49" t="s">
        <v>26</v>
      </c>
      <c r="E38" s="50" t="s">
        <v>27</v>
      </c>
      <c r="F38" s="51" t="s">
        <v>28</v>
      </c>
    </row>
    <row r="39" spans="2:6" ht="19.5" customHeight="1" x14ac:dyDescent="0.2">
      <c r="B39" s="70" t="s">
        <v>51</v>
      </c>
      <c r="C39" s="65"/>
      <c r="D39" s="54" t="s">
        <v>26</v>
      </c>
      <c r="E39" s="55" t="s">
        <v>47</v>
      </c>
      <c r="F39" s="56" t="s">
        <v>28</v>
      </c>
    </row>
    <row r="40" spans="2:6" ht="19.5" customHeight="1" x14ac:dyDescent="0.2">
      <c r="B40" s="213" t="s">
        <v>52</v>
      </c>
      <c r="C40" s="214"/>
      <c r="D40" s="54" t="s">
        <v>26</v>
      </c>
      <c r="E40" s="55" t="s">
        <v>27</v>
      </c>
      <c r="F40" s="56" t="s">
        <v>28</v>
      </c>
    </row>
    <row r="41" spans="2:6" ht="19.5" customHeight="1" x14ac:dyDescent="0.2">
      <c r="B41" s="52" t="s">
        <v>45</v>
      </c>
      <c r="C41" s="65"/>
      <c r="D41" s="54" t="s">
        <v>26</v>
      </c>
      <c r="E41" s="55" t="s">
        <v>27</v>
      </c>
      <c r="F41" s="56" t="s">
        <v>28</v>
      </c>
    </row>
    <row r="42" spans="2:6" ht="19.5" customHeight="1" x14ac:dyDescent="0.2">
      <c r="B42" s="58" t="s">
        <v>53</v>
      </c>
      <c r="C42" s="66"/>
      <c r="D42" s="67" t="s">
        <v>26</v>
      </c>
      <c r="E42" s="60" t="s">
        <v>27</v>
      </c>
      <c r="F42" s="61" t="s">
        <v>28</v>
      </c>
    </row>
    <row r="43" spans="2:6" ht="23.25" customHeight="1" x14ac:dyDescent="0.15">
      <c r="B43" s="45"/>
      <c r="C43" s="46" t="s">
        <v>54</v>
      </c>
      <c r="D43" s="71"/>
      <c r="E43" s="71"/>
      <c r="F43" s="72"/>
    </row>
    <row r="44" spans="2:6" ht="19.5" customHeight="1" x14ac:dyDescent="0.2">
      <c r="B44" s="215" t="s">
        <v>55</v>
      </c>
      <c r="C44" s="216"/>
      <c r="D44" s="54" t="s">
        <v>56</v>
      </c>
      <c r="E44" s="50" t="s">
        <v>47</v>
      </c>
      <c r="F44" s="73" t="s">
        <v>31</v>
      </c>
    </row>
    <row r="45" spans="2:6" ht="19.5" customHeight="1" x14ac:dyDescent="0.2">
      <c r="B45" s="213" t="s">
        <v>57</v>
      </c>
      <c r="C45" s="214"/>
      <c r="D45" s="54" t="s">
        <v>56</v>
      </c>
      <c r="E45" s="55" t="s">
        <v>47</v>
      </c>
      <c r="F45" s="74" t="s">
        <v>31</v>
      </c>
    </row>
    <row r="46" spans="2:6" ht="19.5" customHeight="1" x14ac:dyDescent="0.2">
      <c r="B46" s="213" t="s">
        <v>58</v>
      </c>
      <c r="C46" s="214"/>
      <c r="D46" s="54" t="s">
        <v>56</v>
      </c>
      <c r="E46" s="55" t="s">
        <v>47</v>
      </c>
      <c r="F46" s="74" t="s">
        <v>31</v>
      </c>
    </row>
    <row r="47" spans="2:6" ht="19.5" customHeight="1" x14ac:dyDescent="0.2">
      <c r="B47" s="213" t="s">
        <v>59</v>
      </c>
      <c r="C47" s="214"/>
      <c r="D47" s="54" t="s">
        <v>56</v>
      </c>
      <c r="E47" s="55" t="s">
        <v>47</v>
      </c>
      <c r="F47" s="74" t="s">
        <v>60</v>
      </c>
    </row>
    <row r="48" spans="2:6" ht="19.5" customHeight="1" x14ac:dyDescent="0.2">
      <c r="B48" s="213" t="s">
        <v>61</v>
      </c>
      <c r="C48" s="214"/>
      <c r="D48" s="54" t="s">
        <v>62</v>
      </c>
      <c r="E48" s="55" t="s">
        <v>27</v>
      </c>
      <c r="F48" s="74" t="s">
        <v>31</v>
      </c>
    </row>
    <row r="49" spans="2:6" ht="19.5" customHeight="1" x14ac:dyDescent="0.2">
      <c r="B49" s="52" t="s">
        <v>63</v>
      </c>
      <c r="C49" s="65"/>
      <c r="D49" s="54" t="s">
        <v>62</v>
      </c>
      <c r="E49" s="55" t="s">
        <v>47</v>
      </c>
      <c r="F49" s="74" t="s">
        <v>31</v>
      </c>
    </row>
    <row r="50" spans="2:6" ht="21" customHeight="1" x14ac:dyDescent="0.2">
      <c r="B50" s="52" t="s">
        <v>64</v>
      </c>
      <c r="C50" s="65"/>
      <c r="D50" s="54" t="s">
        <v>26</v>
      </c>
      <c r="E50" s="55" t="s">
        <v>47</v>
      </c>
      <c r="F50" s="74" t="s">
        <v>31</v>
      </c>
    </row>
    <row r="51" spans="2:6" ht="19.5" customHeight="1" x14ac:dyDescent="0.2">
      <c r="B51" s="213" t="s">
        <v>65</v>
      </c>
      <c r="C51" s="214"/>
      <c r="D51" s="54" t="s">
        <v>26</v>
      </c>
      <c r="E51" s="55" t="s">
        <v>47</v>
      </c>
      <c r="F51" s="74" t="s">
        <v>31</v>
      </c>
    </row>
    <row r="52" spans="2:6" ht="19.5" customHeight="1" x14ac:dyDescent="0.2">
      <c r="B52" s="213" t="s">
        <v>66</v>
      </c>
      <c r="C52" s="214"/>
      <c r="D52" s="54" t="s">
        <v>62</v>
      </c>
      <c r="E52" s="55" t="s">
        <v>27</v>
      </c>
      <c r="F52" s="74" t="s">
        <v>28</v>
      </c>
    </row>
    <row r="53" spans="2:6" ht="19.5" customHeight="1" x14ac:dyDescent="0.2">
      <c r="B53" s="213" t="s">
        <v>67</v>
      </c>
      <c r="C53" s="214"/>
      <c r="D53" s="54" t="s">
        <v>62</v>
      </c>
      <c r="E53" s="55" t="s">
        <v>27</v>
      </c>
      <c r="F53" s="74" t="s">
        <v>28</v>
      </c>
    </row>
    <row r="54" spans="2:6" ht="19.5" customHeight="1" x14ac:dyDescent="0.2">
      <c r="B54" s="213" t="s">
        <v>68</v>
      </c>
      <c r="C54" s="214"/>
      <c r="D54" s="54" t="s">
        <v>62</v>
      </c>
      <c r="E54" s="55" t="s">
        <v>27</v>
      </c>
      <c r="F54" s="74" t="s">
        <v>28</v>
      </c>
    </row>
    <row r="55" spans="2:6" ht="19.5" customHeight="1" x14ac:dyDescent="0.2">
      <c r="B55" s="213" t="s">
        <v>69</v>
      </c>
      <c r="C55" s="214"/>
      <c r="D55" s="54" t="s">
        <v>56</v>
      </c>
      <c r="E55" s="55" t="s">
        <v>47</v>
      </c>
      <c r="F55" s="74" t="s">
        <v>70</v>
      </c>
    </row>
    <row r="56" spans="2:6" ht="19.5" customHeight="1" x14ac:dyDescent="0.2">
      <c r="B56" s="213" t="s">
        <v>71</v>
      </c>
      <c r="C56" s="214"/>
      <c r="D56" s="54" t="s">
        <v>56</v>
      </c>
      <c r="E56" s="55" t="s">
        <v>47</v>
      </c>
      <c r="F56" s="74" t="s">
        <v>70</v>
      </c>
    </row>
    <row r="57" spans="2:6" ht="19.5" customHeight="1" x14ac:dyDescent="0.2">
      <c r="B57" s="52" t="s">
        <v>72</v>
      </c>
      <c r="C57" s="65"/>
      <c r="D57" s="54" t="s">
        <v>56</v>
      </c>
      <c r="E57" s="55" t="s">
        <v>47</v>
      </c>
      <c r="F57" s="74" t="s">
        <v>70</v>
      </c>
    </row>
    <row r="58" spans="2:6" ht="19.5" customHeight="1" x14ac:dyDescent="0.2">
      <c r="B58" s="213" t="s">
        <v>73</v>
      </c>
      <c r="C58" s="214"/>
      <c r="D58" s="54" t="s">
        <v>62</v>
      </c>
      <c r="E58" s="55" t="s">
        <v>27</v>
      </c>
      <c r="F58" s="74" t="s">
        <v>74</v>
      </c>
    </row>
    <row r="59" spans="2:6" ht="19.5" customHeight="1" x14ac:dyDescent="0.2">
      <c r="B59" s="213" t="s">
        <v>75</v>
      </c>
      <c r="C59" s="214"/>
      <c r="D59" s="54" t="s">
        <v>62</v>
      </c>
      <c r="E59" s="55" t="s">
        <v>27</v>
      </c>
      <c r="F59" s="56" t="s">
        <v>28</v>
      </c>
    </row>
    <row r="60" spans="2:6" ht="19.5" customHeight="1" x14ac:dyDescent="0.2">
      <c r="B60" s="213" t="s">
        <v>76</v>
      </c>
      <c r="C60" s="214"/>
      <c r="D60" s="54" t="s">
        <v>62</v>
      </c>
      <c r="E60" s="55" t="s">
        <v>27</v>
      </c>
      <c r="F60" s="56" t="s">
        <v>28</v>
      </c>
    </row>
    <row r="61" spans="2:6" ht="19.5" customHeight="1" x14ac:dyDescent="0.2">
      <c r="B61" s="213" t="s">
        <v>77</v>
      </c>
      <c r="C61" s="214"/>
      <c r="D61" s="54" t="s">
        <v>62</v>
      </c>
      <c r="E61" s="55" t="s">
        <v>27</v>
      </c>
      <c r="F61" s="56" t="s">
        <v>28</v>
      </c>
    </row>
    <row r="62" spans="2:6" ht="19.5" customHeight="1" x14ac:dyDescent="0.2">
      <c r="B62" s="213" t="s">
        <v>78</v>
      </c>
      <c r="C62" s="214"/>
      <c r="D62" s="54" t="s">
        <v>62</v>
      </c>
      <c r="E62" s="55" t="s">
        <v>27</v>
      </c>
      <c r="F62" s="56" t="s">
        <v>28</v>
      </c>
    </row>
    <row r="63" spans="2:6" ht="19.5" customHeight="1" x14ac:dyDescent="0.2">
      <c r="B63" s="52" t="s">
        <v>79</v>
      </c>
      <c r="C63" s="65"/>
      <c r="D63" s="54" t="s">
        <v>62</v>
      </c>
      <c r="E63" s="55" t="s">
        <v>47</v>
      </c>
      <c r="F63" s="56" t="s">
        <v>80</v>
      </c>
    </row>
    <row r="64" spans="2:6" ht="19.5" customHeight="1" x14ac:dyDescent="0.2">
      <c r="B64" s="213" t="s">
        <v>81</v>
      </c>
      <c r="C64" s="214"/>
      <c r="D64" s="54" t="s">
        <v>26</v>
      </c>
      <c r="E64" s="55" t="s">
        <v>47</v>
      </c>
      <c r="F64" s="56" t="s">
        <v>80</v>
      </c>
    </row>
    <row r="65" spans="2:6" ht="19.5" customHeight="1" x14ac:dyDescent="0.2">
      <c r="B65" s="52" t="s">
        <v>82</v>
      </c>
      <c r="C65" s="53"/>
      <c r="D65" s="54" t="s">
        <v>62</v>
      </c>
      <c r="E65" s="55" t="s">
        <v>47</v>
      </c>
      <c r="F65" s="74" t="s">
        <v>83</v>
      </c>
    </row>
    <row r="66" spans="2:6" ht="19.5" customHeight="1" x14ac:dyDescent="0.2">
      <c r="B66" s="52"/>
      <c r="C66" s="65"/>
      <c r="D66" s="54" t="s">
        <v>26</v>
      </c>
      <c r="E66" s="55" t="s">
        <v>47</v>
      </c>
      <c r="F66" s="74" t="s">
        <v>83</v>
      </c>
    </row>
    <row r="67" spans="2:6" ht="19.5" customHeight="1" x14ac:dyDescent="0.2">
      <c r="B67" s="52"/>
      <c r="C67" s="125"/>
      <c r="D67" s="54" t="s">
        <v>26</v>
      </c>
      <c r="E67" s="55" t="s">
        <v>27</v>
      </c>
      <c r="F67" s="56" t="s">
        <v>28</v>
      </c>
    </row>
    <row r="68" spans="2:6" ht="19.5" customHeight="1" x14ac:dyDescent="0.2">
      <c r="B68" s="52"/>
      <c r="C68" s="125"/>
      <c r="D68" s="54" t="s">
        <v>62</v>
      </c>
      <c r="E68" s="55" t="s">
        <v>27</v>
      </c>
      <c r="F68" s="56" t="s">
        <v>28</v>
      </c>
    </row>
    <row r="69" spans="2:6" ht="19.5" customHeight="1" x14ac:dyDescent="0.2">
      <c r="B69" s="52"/>
      <c r="C69" s="125"/>
      <c r="D69" s="54" t="s">
        <v>62</v>
      </c>
      <c r="E69" s="55" t="s">
        <v>47</v>
      </c>
      <c r="F69" s="56" t="s">
        <v>84</v>
      </c>
    </row>
    <row r="70" spans="2:6" ht="19.5" customHeight="1" x14ac:dyDescent="0.2">
      <c r="B70" s="52"/>
      <c r="C70" s="125"/>
      <c r="D70" s="54" t="s">
        <v>62</v>
      </c>
      <c r="E70" s="55" t="s">
        <v>27</v>
      </c>
      <c r="F70" s="56" t="s">
        <v>28</v>
      </c>
    </row>
    <row r="71" spans="2:6" ht="19.5" customHeight="1" x14ac:dyDescent="0.2">
      <c r="B71" s="52"/>
      <c r="C71" s="125"/>
      <c r="D71" s="54" t="s">
        <v>62</v>
      </c>
      <c r="E71" s="55" t="s">
        <v>27</v>
      </c>
      <c r="F71" s="56" t="s">
        <v>28</v>
      </c>
    </row>
    <row r="72" spans="2:6" ht="19.5" customHeight="1" x14ac:dyDescent="0.2">
      <c r="B72" s="52"/>
      <c r="C72" s="125"/>
      <c r="D72" s="54" t="s">
        <v>62</v>
      </c>
      <c r="E72" s="55" t="s">
        <v>27</v>
      </c>
      <c r="F72" s="56" t="s">
        <v>28</v>
      </c>
    </row>
    <row r="73" spans="2:6" ht="19.5" customHeight="1" x14ac:dyDescent="0.2">
      <c r="B73" s="52" t="s">
        <v>85</v>
      </c>
      <c r="C73" s="125"/>
      <c r="D73" s="54" t="s">
        <v>62</v>
      </c>
      <c r="E73" s="55" t="s">
        <v>27</v>
      </c>
      <c r="F73" s="56" t="s">
        <v>28</v>
      </c>
    </row>
    <row r="74" spans="2:6" ht="19.5" customHeight="1" x14ac:dyDescent="0.2">
      <c r="B74" s="52" t="s">
        <v>86</v>
      </c>
      <c r="C74" s="125"/>
      <c r="D74" s="54" t="s">
        <v>26</v>
      </c>
      <c r="E74" s="55" t="s">
        <v>27</v>
      </c>
      <c r="F74" s="56" t="s">
        <v>28</v>
      </c>
    </row>
    <row r="75" spans="2:6" ht="19.5" customHeight="1" x14ac:dyDescent="0.2">
      <c r="B75" s="75" t="s">
        <v>87</v>
      </c>
      <c r="C75" s="76"/>
      <c r="D75" s="77" t="s">
        <v>62</v>
      </c>
      <c r="E75" s="78" t="s">
        <v>47</v>
      </c>
      <c r="F75" s="79" t="s">
        <v>88</v>
      </c>
    </row>
    <row r="80" spans="2:6" ht="14" hidden="1" x14ac:dyDescent="0.15">
      <c r="B80" s="5" t="s">
        <v>26</v>
      </c>
    </row>
    <row r="81" spans="2:2" hidden="1" x14ac:dyDescent="0.15">
      <c r="B81" s="6" t="s">
        <v>56</v>
      </c>
    </row>
    <row r="82" spans="2:2" hidden="1" x14ac:dyDescent="0.15">
      <c r="B82" s="6" t="s">
        <v>62</v>
      </c>
    </row>
    <row r="83" spans="2:2" hidden="1" x14ac:dyDescent="0.15"/>
    <row r="84" spans="2:2" hidden="1" x14ac:dyDescent="0.15">
      <c r="B84" t="s">
        <v>27</v>
      </c>
    </row>
    <row r="85" spans="2:2" hidden="1" x14ac:dyDescent="0.15">
      <c r="B85" t="s">
        <v>47</v>
      </c>
    </row>
  </sheetData>
  <mergeCells count="32">
    <mergeCell ref="B53:C53"/>
    <mergeCell ref="B54:C54"/>
    <mergeCell ref="B55:C55"/>
    <mergeCell ref="B56:C56"/>
    <mergeCell ref="B64:C64"/>
    <mergeCell ref="B58:C58"/>
    <mergeCell ref="B59:C59"/>
    <mergeCell ref="B60:C60"/>
    <mergeCell ref="B61:C61"/>
    <mergeCell ref="B62:C62"/>
    <mergeCell ref="B46:C46"/>
    <mergeCell ref="B47:C47"/>
    <mergeCell ref="B48:C48"/>
    <mergeCell ref="B51:C51"/>
    <mergeCell ref="B52:C52"/>
    <mergeCell ref="F16:F17"/>
    <mergeCell ref="E16:E17"/>
    <mergeCell ref="D16:D17"/>
    <mergeCell ref="B15:F15"/>
    <mergeCell ref="B45:C45"/>
    <mergeCell ref="B44:C44"/>
    <mergeCell ref="B40:C40"/>
    <mergeCell ref="B38:C38"/>
    <mergeCell ref="B31:C31"/>
    <mergeCell ref="B32:C32"/>
    <mergeCell ref="B35:C35"/>
    <mergeCell ref="B36:C36"/>
    <mergeCell ref="B6:F6"/>
    <mergeCell ref="B7:F14"/>
    <mergeCell ref="C2:E4"/>
    <mergeCell ref="F2:F4"/>
    <mergeCell ref="B2:B4"/>
  </mergeCells>
  <phoneticPr fontId="1" type="noConversion"/>
  <dataValidations count="2">
    <dataValidation type="list" allowBlank="1" showInputMessage="1" showErrorMessage="1" sqref="D18:D28 D44:D75 D38:D42 D30:D36" xr:uid="{00000000-0002-0000-0100-000000000000}">
      <formula1>$B$80:$B$82</formula1>
    </dataValidation>
    <dataValidation type="list" allowBlank="1" showInputMessage="1" showErrorMessage="1" sqref="E18:E28 E44:E75 E38:E42 E30:E36" xr:uid="{00000000-0002-0000-0100-000001000000}">
      <formula1>$B$84:$B$85</formula1>
    </dataValidation>
  </dataValidations>
  <printOptions horizontalCentered="1"/>
  <pageMargins left="0.7" right="0.7" top="0.75" bottom="0.75" header="0.3" footer="0.3"/>
  <pageSetup scale="38" orientation="portrait" verticalDpi="4294967295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pageSetUpPr fitToPage="1"/>
  </sheetPr>
  <dimension ref="B1:Q65"/>
  <sheetViews>
    <sheetView showGridLines="0" tabSelected="1" zoomScale="90" zoomScaleNormal="90" zoomScalePageLayoutView="70" workbookViewId="0">
      <selection activeCell="B7" sqref="B7:G7"/>
    </sheetView>
  </sheetViews>
  <sheetFormatPr baseColWidth="10" defaultColWidth="11.5" defaultRowHeight="13" x14ac:dyDescent="0.15"/>
  <cols>
    <col min="1" max="1" width="4.1640625" customWidth="1"/>
    <col min="2" max="2" width="41.5" customWidth="1"/>
    <col min="3" max="3" width="25.1640625" customWidth="1"/>
    <col min="4" max="4" width="14.6640625" customWidth="1"/>
    <col min="5" max="5" width="12.5" customWidth="1"/>
    <col min="6" max="6" width="18.33203125" customWidth="1"/>
    <col min="7" max="7" width="24.83203125" customWidth="1"/>
    <col min="8" max="8" width="31.5" style="8" customWidth="1"/>
    <col min="9" max="9" width="14.6640625" customWidth="1"/>
    <col min="10" max="10" width="11.83203125" customWidth="1"/>
    <col min="11" max="11" width="14" customWidth="1"/>
    <col min="12" max="12" width="15.33203125" style="3" customWidth="1"/>
    <col min="13" max="13" width="4.83203125" customWidth="1"/>
  </cols>
  <sheetData>
    <row r="1" spans="2:17" x14ac:dyDescent="0.15">
      <c r="H1"/>
      <c r="L1"/>
    </row>
    <row r="2" spans="2:17" ht="48.75" customHeight="1" x14ac:dyDescent="0.15">
      <c r="B2" s="140"/>
      <c r="C2" s="141" t="s">
        <v>16</v>
      </c>
      <c r="D2" s="142"/>
      <c r="E2" s="142"/>
      <c r="F2" s="142"/>
      <c r="G2" s="142"/>
      <c r="H2" s="142"/>
      <c r="I2" s="142"/>
      <c r="J2" s="143"/>
      <c r="K2" s="150" t="s">
        <v>1</v>
      </c>
      <c r="L2" s="151"/>
    </row>
    <row r="3" spans="2:17" ht="42" customHeight="1" x14ac:dyDescent="0.15">
      <c r="B3" s="140"/>
      <c r="C3" s="144"/>
      <c r="D3" s="145"/>
      <c r="E3" s="145"/>
      <c r="F3" s="145"/>
      <c r="G3" s="145"/>
      <c r="H3" s="145"/>
      <c r="I3" s="145"/>
      <c r="J3" s="146"/>
      <c r="K3" s="152"/>
      <c r="L3" s="153"/>
    </row>
    <row r="4" spans="2:17" ht="36.75" customHeight="1" x14ac:dyDescent="0.15">
      <c r="B4" s="140"/>
      <c r="C4" s="147"/>
      <c r="D4" s="148"/>
      <c r="E4" s="148"/>
      <c r="F4" s="148"/>
      <c r="G4" s="148"/>
      <c r="H4" s="148"/>
      <c r="I4" s="148"/>
      <c r="J4" s="149"/>
      <c r="K4" s="154"/>
      <c r="L4" s="155"/>
    </row>
    <row r="5" spans="2:17" ht="24.75" customHeight="1" thickBot="1" x14ac:dyDescent="0.25">
      <c r="C5" s="10"/>
      <c r="D5" s="11"/>
      <c r="E5" s="11"/>
      <c r="F5" s="11"/>
      <c r="G5" s="11"/>
      <c r="H5"/>
      <c r="L5"/>
    </row>
    <row r="6" spans="2:17" ht="90" customHeight="1" thickBot="1" x14ac:dyDescent="0.2">
      <c r="B6" s="137" t="s">
        <v>260</v>
      </c>
      <c r="C6" s="138"/>
      <c r="D6" s="138"/>
      <c r="E6" s="138"/>
      <c r="F6" s="138"/>
      <c r="G6" s="138"/>
      <c r="H6" s="138"/>
      <c r="I6" s="138"/>
      <c r="J6" s="138"/>
      <c r="K6" s="138"/>
      <c r="L6" s="139"/>
      <c r="M6" s="1"/>
      <c r="N6" s="1"/>
      <c r="O6" s="1"/>
      <c r="P6" s="1"/>
      <c r="Q6" s="1"/>
    </row>
    <row r="7" spans="2:17" ht="33.75" customHeight="1" thickBot="1" x14ac:dyDescent="0.2">
      <c r="B7" s="134" t="s">
        <v>89</v>
      </c>
      <c r="C7" s="135"/>
      <c r="D7" s="135"/>
      <c r="E7" s="135"/>
      <c r="F7" s="135"/>
      <c r="G7" s="136"/>
      <c r="H7" s="131" t="s">
        <v>90</v>
      </c>
      <c r="I7" s="132"/>
      <c r="J7" s="132"/>
      <c r="K7" s="132"/>
      <c r="L7" s="133"/>
    </row>
    <row r="8" spans="2:17" ht="40.5" customHeight="1" thickBot="1" x14ac:dyDescent="0.2">
      <c r="B8" s="86" t="s">
        <v>91</v>
      </c>
      <c r="C8" s="130" t="s">
        <v>92</v>
      </c>
      <c r="D8" s="130"/>
      <c r="E8" s="130"/>
      <c r="F8" s="130"/>
      <c r="G8" s="130"/>
      <c r="H8" s="87" t="s">
        <v>93</v>
      </c>
      <c r="I8" s="87" t="s">
        <v>94</v>
      </c>
      <c r="J8" s="87" t="s">
        <v>95</v>
      </c>
      <c r="K8" s="87" t="s">
        <v>96</v>
      </c>
      <c r="L8" s="88" t="s">
        <v>97</v>
      </c>
    </row>
    <row r="9" spans="2:17" ht="53.25" customHeight="1" x14ac:dyDescent="0.15">
      <c r="B9" s="89" t="s">
        <v>49</v>
      </c>
      <c r="C9" s="159" t="s">
        <v>50</v>
      </c>
      <c r="D9" s="159"/>
      <c r="E9" s="159"/>
      <c r="F9" s="159"/>
      <c r="G9" s="159"/>
      <c r="H9" s="90" t="s">
        <v>98</v>
      </c>
      <c r="I9" s="91">
        <v>1</v>
      </c>
      <c r="J9" s="92">
        <v>4</v>
      </c>
      <c r="K9" s="92">
        <f>I9+J9</f>
        <v>5</v>
      </c>
      <c r="L9" s="93" t="str">
        <f t="shared" ref="L9:L33" si="0">IF(K9&lt;=4,"BAJO",IF(K9=5,"MEDIO",IF(K9=6,"ALTO",IF(K9=7,"ALTO","EXTREMO"))))</f>
        <v>MEDIO</v>
      </c>
    </row>
    <row r="10" spans="2:17" ht="53.25" customHeight="1" x14ac:dyDescent="0.15">
      <c r="B10" s="94" t="s">
        <v>49</v>
      </c>
      <c r="C10" s="129" t="s">
        <v>51</v>
      </c>
      <c r="D10" s="129"/>
      <c r="E10" s="129"/>
      <c r="F10" s="129"/>
      <c r="G10" s="129"/>
      <c r="H10" s="95" t="s">
        <v>99</v>
      </c>
      <c r="I10" s="91">
        <v>2</v>
      </c>
      <c r="J10" s="92">
        <v>2</v>
      </c>
      <c r="K10" s="92">
        <f t="shared" ref="K10:K33" si="1">+I10+J10</f>
        <v>4</v>
      </c>
      <c r="L10" s="96" t="str">
        <f t="shared" si="0"/>
        <v>BAJO</v>
      </c>
    </row>
    <row r="11" spans="2:17" ht="53.25" customHeight="1" x14ac:dyDescent="0.15">
      <c r="B11" s="94" t="s">
        <v>49</v>
      </c>
      <c r="C11" s="129" t="s">
        <v>52</v>
      </c>
      <c r="D11" s="129"/>
      <c r="E11" s="129"/>
      <c r="F11" s="129"/>
      <c r="G11" s="129"/>
      <c r="H11" s="95" t="s">
        <v>99</v>
      </c>
      <c r="I11" s="91">
        <v>1</v>
      </c>
      <c r="J11" s="92">
        <v>3</v>
      </c>
      <c r="K11" s="92">
        <f t="shared" si="1"/>
        <v>4</v>
      </c>
      <c r="L11" s="96" t="str">
        <f t="shared" si="0"/>
        <v>BAJO</v>
      </c>
    </row>
    <row r="12" spans="2:17" ht="53.25" customHeight="1" x14ac:dyDescent="0.15">
      <c r="B12" s="94" t="s">
        <v>49</v>
      </c>
      <c r="C12" s="129" t="s">
        <v>45</v>
      </c>
      <c r="D12" s="129"/>
      <c r="E12" s="129"/>
      <c r="F12" s="129"/>
      <c r="G12" s="129"/>
      <c r="H12" s="95" t="s">
        <v>100</v>
      </c>
      <c r="I12" s="91">
        <v>1</v>
      </c>
      <c r="J12" s="92">
        <v>4</v>
      </c>
      <c r="K12" s="92">
        <f t="shared" si="1"/>
        <v>5</v>
      </c>
      <c r="L12" s="96" t="str">
        <f t="shared" si="0"/>
        <v>MEDIO</v>
      </c>
    </row>
    <row r="13" spans="2:17" ht="53.25" customHeight="1" x14ac:dyDescent="0.15">
      <c r="B13" s="94" t="s">
        <v>49</v>
      </c>
      <c r="C13" s="129" t="s">
        <v>53</v>
      </c>
      <c r="D13" s="129"/>
      <c r="E13" s="129"/>
      <c r="F13" s="129"/>
      <c r="G13" s="129"/>
      <c r="H13" s="95" t="s">
        <v>101</v>
      </c>
      <c r="I13" s="91">
        <v>3</v>
      </c>
      <c r="J13" s="92">
        <v>2</v>
      </c>
      <c r="K13" s="92">
        <f t="shared" si="1"/>
        <v>5</v>
      </c>
      <c r="L13" s="96" t="str">
        <f t="shared" si="0"/>
        <v>MEDIO</v>
      </c>
    </row>
    <row r="14" spans="2:17" ht="53.25" customHeight="1" x14ac:dyDescent="0.15">
      <c r="B14" s="94" t="s">
        <v>24</v>
      </c>
      <c r="C14" s="129" t="s">
        <v>25</v>
      </c>
      <c r="D14" s="129"/>
      <c r="E14" s="129"/>
      <c r="F14" s="129"/>
      <c r="G14" s="129"/>
      <c r="H14" s="95" t="s">
        <v>102</v>
      </c>
      <c r="I14" s="91">
        <v>1</v>
      </c>
      <c r="J14" s="92">
        <v>3</v>
      </c>
      <c r="K14" s="92">
        <f t="shared" si="1"/>
        <v>4</v>
      </c>
      <c r="L14" s="96" t="str">
        <f t="shared" si="0"/>
        <v>BAJO</v>
      </c>
    </row>
    <row r="15" spans="2:17" ht="53.25" customHeight="1" x14ac:dyDescent="0.15">
      <c r="B15" s="94" t="s">
        <v>24</v>
      </c>
      <c r="C15" s="129" t="s">
        <v>32</v>
      </c>
      <c r="D15" s="129"/>
      <c r="E15" s="129"/>
      <c r="F15" s="129"/>
      <c r="G15" s="129"/>
      <c r="H15" s="95" t="s">
        <v>103</v>
      </c>
      <c r="I15" s="91">
        <v>1</v>
      </c>
      <c r="J15" s="92">
        <v>3</v>
      </c>
      <c r="K15" s="92">
        <v>4</v>
      </c>
      <c r="L15" s="96" t="str">
        <f t="shared" si="0"/>
        <v>BAJO</v>
      </c>
    </row>
    <row r="16" spans="2:17" ht="53.25" customHeight="1" x14ac:dyDescent="0.15">
      <c r="B16" s="94" t="s">
        <v>40</v>
      </c>
      <c r="C16" s="129" t="s">
        <v>29</v>
      </c>
      <c r="D16" s="129"/>
      <c r="E16" s="129"/>
      <c r="F16" s="129"/>
      <c r="G16" s="129"/>
      <c r="H16" s="95" t="s">
        <v>104</v>
      </c>
      <c r="I16" s="91">
        <v>2</v>
      </c>
      <c r="J16" s="92">
        <v>3</v>
      </c>
      <c r="K16" s="92">
        <v>5</v>
      </c>
      <c r="L16" s="96" t="str">
        <f t="shared" si="0"/>
        <v>MEDIO</v>
      </c>
    </row>
    <row r="17" spans="2:12" ht="53.25" customHeight="1" x14ac:dyDescent="0.15">
      <c r="B17" s="94" t="s">
        <v>40</v>
      </c>
      <c r="C17" s="129" t="s">
        <v>39</v>
      </c>
      <c r="D17" s="129"/>
      <c r="E17" s="129"/>
      <c r="F17" s="129"/>
      <c r="G17" s="129"/>
      <c r="H17" s="95" t="s">
        <v>105</v>
      </c>
      <c r="I17" s="91">
        <v>1</v>
      </c>
      <c r="J17" s="92">
        <v>4</v>
      </c>
      <c r="K17" s="92">
        <v>5</v>
      </c>
      <c r="L17" s="96" t="str">
        <f t="shared" si="0"/>
        <v>MEDIO</v>
      </c>
    </row>
    <row r="18" spans="2:12" ht="53.25" customHeight="1" x14ac:dyDescent="0.15">
      <c r="B18" s="94" t="s">
        <v>24</v>
      </c>
      <c r="C18" s="129" t="s">
        <v>36</v>
      </c>
      <c r="D18" s="129"/>
      <c r="E18" s="129"/>
      <c r="F18" s="129"/>
      <c r="G18" s="129"/>
      <c r="H18" s="95" t="s">
        <v>106</v>
      </c>
      <c r="I18" s="91">
        <v>2</v>
      </c>
      <c r="J18" s="92">
        <v>2</v>
      </c>
      <c r="K18" s="92">
        <f t="shared" si="1"/>
        <v>4</v>
      </c>
      <c r="L18" s="96" t="str">
        <f>IF(K18&lt;=4,"BAJO",IF(K18=5,"MEDIO",IF(K18=6,"ALTO",IF(K18=7,"ALTO","EXTREMO"))))</f>
        <v>BAJO</v>
      </c>
    </row>
    <row r="19" spans="2:12" ht="53.25" customHeight="1" x14ac:dyDescent="0.15">
      <c r="B19" s="94" t="s">
        <v>54</v>
      </c>
      <c r="C19" s="129" t="s">
        <v>58</v>
      </c>
      <c r="D19" s="129"/>
      <c r="E19" s="129"/>
      <c r="F19" s="129"/>
      <c r="G19" s="129"/>
      <c r="H19" s="95" t="s">
        <v>107</v>
      </c>
      <c r="I19" s="91">
        <v>2</v>
      </c>
      <c r="J19" s="92">
        <v>4</v>
      </c>
      <c r="K19" s="92">
        <f t="shared" si="1"/>
        <v>6</v>
      </c>
      <c r="L19" s="96" t="str">
        <f t="shared" si="0"/>
        <v>ALTO</v>
      </c>
    </row>
    <row r="20" spans="2:12" ht="53.25" customHeight="1" x14ac:dyDescent="0.15">
      <c r="B20" s="94" t="s">
        <v>54</v>
      </c>
      <c r="C20" s="129" t="s">
        <v>63</v>
      </c>
      <c r="D20" s="129"/>
      <c r="E20" s="129"/>
      <c r="F20" s="129"/>
      <c r="G20" s="129"/>
      <c r="H20" s="95" t="s">
        <v>99</v>
      </c>
      <c r="I20" s="91">
        <v>3</v>
      </c>
      <c r="J20" s="92">
        <v>2</v>
      </c>
      <c r="K20" s="92">
        <f t="shared" si="1"/>
        <v>5</v>
      </c>
      <c r="L20" s="96" t="str">
        <f t="shared" si="0"/>
        <v>MEDIO</v>
      </c>
    </row>
    <row r="21" spans="2:12" ht="53.25" customHeight="1" x14ac:dyDescent="0.15">
      <c r="B21" s="94" t="s">
        <v>54</v>
      </c>
      <c r="C21" s="129" t="s">
        <v>64</v>
      </c>
      <c r="D21" s="129"/>
      <c r="E21" s="129"/>
      <c r="F21" s="129"/>
      <c r="G21" s="129"/>
      <c r="H21" s="95" t="s">
        <v>99</v>
      </c>
      <c r="I21" s="91">
        <v>3</v>
      </c>
      <c r="J21" s="92">
        <v>3</v>
      </c>
      <c r="K21" s="92">
        <f t="shared" si="1"/>
        <v>6</v>
      </c>
      <c r="L21" s="96" t="str">
        <f t="shared" si="0"/>
        <v>ALTO</v>
      </c>
    </row>
    <row r="22" spans="2:12" ht="53.25" customHeight="1" x14ac:dyDescent="0.15">
      <c r="B22" s="94" t="s">
        <v>54</v>
      </c>
      <c r="C22" s="129" t="s">
        <v>65</v>
      </c>
      <c r="D22" s="129"/>
      <c r="E22" s="129"/>
      <c r="F22" s="129"/>
      <c r="G22" s="129"/>
      <c r="H22" s="95" t="s">
        <v>108</v>
      </c>
      <c r="I22" s="91">
        <v>2</v>
      </c>
      <c r="J22" s="92">
        <v>3</v>
      </c>
      <c r="K22" s="92">
        <f t="shared" si="1"/>
        <v>5</v>
      </c>
      <c r="L22" s="96" t="str">
        <f t="shared" si="0"/>
        <v>MEDIO</v>
      </c>
    </row>
    <row r="23" spans="2:12" ht="53.25" customHeight="1" x14ac:dyDescent="0.15">
      <c r="B23" s="94" t="s">
        <v>54</v>
      </c>
      <c r="C23" s="129" t="s">
        <v>67</v>
      </c>
      <c r="D23" s="129"/>
      <c r="E23" s="129"/>
      <c r="F23" s="129"/>
      <c r="G23" s="129"/>
      <c r="H23" s="95" t="s">
        <v>99</v>
      </c>
      <c r="I23" s="91">
        <v>3</v>
      </c>
      <c r="J23" s="92">
        <v>4</v>
      </c>
      <c r="K23" s="92">
        <f t="shared" si="1"/>
        <v>7</v>
      </c>
      <c r="L23" s="96" t="str">
        <f t="shared" si="0"/>
        <v>ALTO</v>
      </c>
    </row>
    <row r="24" spans="2:12" ht="53.25" customHeight="1" x14ac:dyDescent="0.15">
      <c r="B24" s="94" t="s">
        <v>54</v>
      </c>
      <c r="C24" s="129" t="s">
        <v>109</v>
      </c>
      <c r="D24" s="129"/>
      <c r="E24" s="129"/>
      <c r="F24" s="129"/>
      <c r="G24" s="129"/>
      <c r="H24" s="95" t="s">
        <v>99</v>
      </c>
      <c r="I24" s="91">
        <v>2</v>
      </c>
      <c r="J24" s="92">
        <v>3</v>
      </c>
      <c r="K24" s="92">
        <f>+I24+J24</f>
        <v>5</v>
      </c>
      <c r="L24" s="96" t="str">
        <f t="shared" si="0"/>
        <v>MEDIO</v>
      </c>
    </row>
    <row r="25" spans="2:12" ht="53.25" customHeight="1" x14ac:dyDescent="0.15">
      <c r="B25" s="94" t="s">
        <v>54</v>
      </c>
      <c r="C25" s="129" t="s">
        <v>110</v>
      </c>
      <c r="D25" s="129"/>
      <c r="E25" s="129"/>
      <c r="F25" s="129"/>
      <c r="G25" s="129"/>
      <c r="H25" s="95" t="s">
        <v>111</v>
      </c>
      <c r="I25" s="91">
        <v>2</v>
      </c>
      <c r="J25" s="92">
        <v>4</v>
      </c>
      <c r="K25" s="92">
        <f t="shared" ref="K25:K32" si="2">+I25+J25</f>
        <v>6</v>
      </c>
      <c r="L25" s="96" t="str">
        <f t="shared" si="0"/>
        <v>ALTO</v>
      </c>
    </row>
    <row r="26" spans="2:12" ht="53.25" customHeight="1" x14ac:dyDescent="0.15">
      <c r="B26" s="94" t="s">
        <v>54</v>
      </c>
      <c r="C26" s="129" t="s">
        <v>112</v>
      </c>
      <c r="D26" s="129"/>
      <c r="E26" s="129"/>
      <c r="F26" s="129"/>
      <c r="G26" s="129"/>
      <c r="H26" s="95" t="s">
        <v>113</v>
      </c>
      <c r="I26" s="91">
        <v>4</v>
      </c>
      <c r="J26" s="92">
        <v>3</v>
      </c>
      <c r="K26" s="92">
        <f t="shared" si="2"/>
        <v>7</v>
      </c>
      <c r="L26" s="96" t="str">
        <f t="shared" si="0"/>
        <v>ALTO</v>
      </c>
    </row>
    <row r="27" spans="2:12" ht="53.25" customHeight="1" x14ac:dyDescent="0.15">
      <c r="B27" s="94" t="s">
        <v>54</v>
      </c>
      <c r="C27" s="129" t="s">
        <v>114</v>
      </c>
      <c r="D27" s="129"/>
      <c r="E27" s="129"/>
      <c r="F27" s="129"/>
      <c r="G27" s="129"/>
      <c r="H27" s="95" t="s">
        <v>115</v>
      </c>
      <c r="I27" s="91">
        <v>3</v>
      </c>
      <c r="J27" s="92">
        <v>3</v>
      </c>
      <c r="K27" s="92">
        <f t="shared" si="2"/>
        <v>6</v>
      </c>
      <c r="L27" s="96" t="str">
        <f t="shared" si="0"/>
        <v>ALTO</v>
      </c>
    </row>
    <row r="28" spans="2:12" ht="53.25" customHeight="1" x14ac:dyDescent="0.15">
      <c r="B28" s="94" t="s">
        <v>54</v>
      </c>
      <c r="C28" s="129" t="s">
        <v>116</v>
      </c>
      <c r="D28" s="129"/>
      <c r="E28" s="129"/>
      <c r="F28" s="129"/>
      <c r="G28" s="129"/>
      <c r="H28" s="95" t="s">
        <v>117</v>
      </c>
      <c r="I28" s="91">
        <v>3</v>
      </c>
      <c r="J28" s="92">
        <v>2</v>
      </c>
      <c r="K28" s="92">
        <f t="shared" si="2"/>
        <v>5</v>
      </c>
      <c r="L28" s="96" t="str">
        <f t="shared" si="0"/>
        <v>MEDIO</v>
      </c>
    </row>
    <row r="29" spans="2:12" ht="53.25" customHeight="1" x14ac:dyDescent="0.15">
      <c r="B29" s="94" t="s">
        <v>54</v>
      </c>
      <c r="C29" s="129" t="s">
        <v>118</v>
      </c>
      <c r="D29" s="129"/>
      <c r="E29" s="129"/>
      <c r="F29" s="129"/>
      <c r="G29" s="129"/>
      <c r="H29" s="95" t="s">
        <v>119</v>
      </c>
      <c r="I29" s="91">
        <v>3</v>
      </c>
      <c r="J29" s="92">
        <v>2</v>
      </c>
      <c r="K29" s="92">
        <f t="shared" si="2"/>
        <v>5</v>
      </c>
      <c r="L29" s="96" t="str">
        <f t="shared" si="0"/>
        <v>MEDIO</v>
      </c>
    </row>
    <row r="30" spans="2:12" ht="53.25" customHeight="1" x14ac:dyDescent="0.15">
      <c r="B30" s="94" t="s">
        <v>54</v>
      </c>
      <c r="C30" s="129" t="s">
        <v>85</v>
      </c>
      <c r="D30" s="129"/>
      <c r="E30" s="129"/>
      <c r="F30" s="129"/>
      <c r="G30" s="129"/>
      <c r="H30" s="95" t="s">
        <v>120</v>
      </c>
      <c r="I30" s="91">
        <v>3</v>
      </c>
      <c r="J30" s="92">
        <v>2</v>
      </c>
      <c r="K30" s="92">
        <f t="shared" si="2"/>
        <v>5</v>
      </c>
      <c r="L30" s="96" t="str">
        <f t="shared" si="0"/>
        <v>MEDIO</v>
      </c>
    </row>
    <row r="31" spans="2:12" ht="53.25" customHeight="1" x14ac:dyDescent="0.15">
      <c r="B31" s="94" t="s">
        <v>54</v>
      </c>
      <c r="C31" s="129" t="s">
        <v>86</v>
      </c>
      <c r="D31" s="129"/>
      <c r="E31" s="129"/>
      <c r="F31" s="129"/>
      <c r="G31" s="129"/>
      <c r="H31" s="95" t="s">
        <v>121</v>
      </c>
      <c r="I31" s="91">
        <v>2</v>
      </c>
      <c r="J31" s="92">
        <v>4</v>
      </c>
      <c r="K31" s="92">
        <f t="shared" si="2"/>
        <v>6</v>
      </c>
      <c r="L31" s="96" t="str">
        <f t="shared" si="0"/>
        <v>ALTO</v>
      </c>
    </row>
    <row r="32" spans="2:12" ht="53.25" customHeight="1" x14ac:dyDescent="0.15">
      <c r="B32" s="94" t="s">
        <v>54</v>
      </c>
      <c r="C32" s="176" t="s">
        <v>87</v>
      </c>
      <c r="D32" s="177"/>
      <c r="E32" s="177"/>
      <c r="F32" s="177"/>
      <c r="G32" s="178"/>
      <c r="H32" s="95" t="s">
        <v>120</v>
      </c>
      <c r="I32" s="91">
        <v>4</v>
      </c>
      <c r="J32" s="92">
        <v>4</v>
      </c>
      <c r="K32" s="92">
        <f t="shared" si="2"/>
        <v>8</v>
      </c>
      <c r="L32" s="96" t="str">
        <f t="shared" si="0"/>
        <v>EXTREMO</v>
      </c>
    </row>
    <row r="33" spans="2:14" ht="53.25" customHeight="1" thickBot="1" x14ac:dyDescent="0.2">
      <c r="B33" s="94" t="s">
        <v>54</v>
      </c>
      <c r="C33" s="129" t="s">
        <v>69</v>
      </c>
      <c r="D33" s="129"/>
      <c r="E33" s="129"/>
      <c r="F33" s="129"/>
      <c r="G33" s="129"/>
      <c r="H33" s="95" t="s">
        <v>122</v>
      </c>
      <c r="I33" s="91">
        <v>2</v>
      </c>
      <c r="J33" s="92">
        <v>2</v>
      </c>
      <c r="K33" s="92">
        <f t="shared" si="1"/>
        <v>4</v>
      </c>
      <c r="L33" s="96" t="str">
        <f t="shared" si="0"/>
        <v>BAJO</v>
      </c>
    </row>
    <row r="34" spans="2:14" ht="12.75" customHeight="1" x14ac:dyDescent="0.2">
      <c r="B34" s="97"/>
      <c r="C34" s="98"/>
      <c r="D34" s="98"/>
      <c r="E34" s="98"/>
      <c r="F34" s="98"/>
      <c r="G34" s="98"/>
      <c r="H34" s="98"/>
      <c r="I34" s="98"/>
      <c r="J34" s="98"/>
      <c r="K34" s="98"/>
      <c r="L34" s="99"/>
    </row>
    <row r="35" spans="2:14" ht="14" x14ac:dyDescent="0.2">
      <c r="B35" s="80"/>
      <c r="C35" s="175"/>
      <c r="D35" s="175"/>
      <c r="E35" s="175"/>
      <c r="F35" s="81"/>
      <c r="G35" s="81"/>
      <c r="H35" s="161"/>
      <c r="I35" s="161"/>
      <c r="J35" s="81"/>
      <c r="K35" s="81"/>
      <c r="L35" s="82"/>
    </row>
    <row r="36" spans="2:14" ht="19.5" customHeight="1" x14ac:dyDescent="0.2">
      <c r="B36" s="156" t="s">
        <v>123</v>
      </c>
      <c r="C36" s="157" t="s">
        <v>124</v>
      </c>
      <c r="D36" s="157"/>
      <c r="E36" s="100" t="s">
        <v>125</v>
      </c>
      <c r="F36" s="81"/>
      <c r="G36" s="160" t="s">
        <v>95</v>
      </c>
      <c r="H36" s="101" t="s">
        <v>126</v>
      </c>
      <c r="I36" s="101" t="s">
        <v>125</v>
      </c>
      <c r="J36" s="81"/>
      <c r="K36" s="81"/>
      <c r="L36" s="82"/>
    </row>
    <row r="37" spans="2:14" ht="21" customHeight="1" x14ac:dyDescent="0.2">
      <c r="B37" s="156"/>
      <c r="C37" s="158" t="s">
        <v>127</v>
      </c>
      <c r="D37" s="158"/>
      <c r="E37" s="102">
        <v>1</v>
      </c>
      <c r="F37" s="81"/>
      <c r="G37" s="160"/>
      <c r="H37" s="102" t="s">
        <v>128</v>
      </c>
      <c r="I37" s="103">
        <v>1</v>
      </c>
      <c r="J37" s="81"/>
      <c r="K37" s="81"/>
      <c r="L37" s="82"/>
    </row>
    <row r="38" spans="2:14" ht="15.75" customHeight="1" x14ac:dyDescent="0.2">
      <c r="B38" s="156"/>
      <c r="C38" s="158" t="s">
        <v>129</v>
      </c>
      <c r="D38" s="158"/>
      <c r="E38" s="102">
        <v>2</v>
      </c>
      <c r="F38" s="81"/>
      <c r="G38" s="160"/>
      <c r="H38" s="102" t="s">
        <v>130</v>
      </c>
      <c r="I38" s="103">
        <v>2</v>
      </c>
      <c r="J38" s="81"/>
      <c r="K38" s="81"/>
      <c r="L38" s="82"/>
      <c r="N38" s="4"/>
    </row>
    <row r="39" spans="2:14" ht="24.75" customHeight="1" x14ac:dyDescent="0.2">
      <c r="B39" s="156"/>
      <c r="C39" s="158" t="s">
        <v>131</v>
      </c>
      <c r="D39" s="158"/>
      <c r="E39" s="102">
        <v>3</v>
      </c>
      <c r="F39" s="81"/>
      <c r="G39" s="160"/>
      <c r="H39" s="102" t="s">
        <v>132</v>
      </c>
      <c r="I39" s="103">
        <v>3</v>
      </c>
      <c r="J39" s="81"/>
      <c r="K39" s="81"/>
      <c r="L39" s="82"/>
    </row>
    <row r="40" spans="2:14" ht="18" customHeight="1" x14ac:dyDescent="0.2">
      <c r="B40" s="156"/>
      <c r="C40" s="158" t="s">
        <v>133</v>
      </c>
      <c r="D40" s="158"/>
      <c r="E40" s="102">
        <v>4</v>
      </c>
      <c r="F40" s="81"/>
      <c r="G40" s="160"/>
      <c r="H40" s="102" t="s">
        <v>134</v>
      </c>
      <c r="I40" s="103">
        <v>4</v>
      </c>
      <c r="J40" s="81"/>
      <c r="K40" s="81"/>
      <c r="L40" s="82"/>
    </row>
    <row r="41" spans="2:14" ht="29.25" customHeight="1" x14ac:dyDescent="0.2">
      <c r="B41" s="156"/>
      <c r="C41" s="158" t="s">
        <v>135</v>
      </c>
      <c r="D41" s="158"/>
      <c r="E41" s="102">
        <v>5</v>
      </c>
      <c r="F41" s="81"/>
      <c r="G41" s="160"/>
      <c r="H41" s="102" t="s">
        <v>136</v>
      </c>
      <c r="I41" s="103">
        <v>5</v>
      </c>
      <c r="J41" s="81"/>
      <c r="K41" s="81"/>
      <c r="L41" s="82"/>
    </row>
    <row r="42" spans="2:14" ht="16.5" customHeight="1" x14ac:dyDescent="0.2">
      <c r="B42" s="104"/>
      <c r="C42" s="105"/>
      <c r="D42" s="105"/>
      <c r="E42" s="105"/>
      <c r="F42" s="81"/>
      <c r="G42" s="105"/>
      <c r="H42" s="105"/>
      <c r="I42" s="105"/>
      <c r="J42" s="105"/>
      <c r="K42" s="105"/>
      <c r="L42" s="82"/>
    </row>
    <row r="43" spans="2:14" ht="16.5" customHeight="1" x14ac:dyDescent="0.2">
      <c r="B43" s="104"/>
      <c r="C43" s="161" t="s">
        <v>137</v>
      </c>
      <c r="D43" s="161"/>
      <c r="E43" s="161"/>
      <c r="F43" s="161"/>
      <c r="G43" s="161"/>
      <c r="H43" s="172"/>
      <c r="I43" s="172"/>
      <c r="J43" s="172"/>
      <c r="K43" s="172"/>
      <c r="L43" s="82"/>
    </row>
    <row r="44" spans="2:14" ht="69.75" customHeight="1" x14ac:dyDescent="0.15">
      <c r="B44" s="104"/>
      <c r="C44" s="158" t="s">
        <v>138</v>
      </c>
      <c r="D44" s="158"/>
      <c r="E44" s="158"/>
      <c r="F44" s="102" t="s">
        <v>139</v>
      </c>
      <c r="G44" s="102" t="s">
        <v>140</v>
      </c>
      <c r="H44" s="102" t="s">
        <v>141</v>
      </c>
      <c r="I44" s="158" t="s">
        <v>142</v>
      </c>
      <c r="J44" s="158"/>
      <c r="K44" s="158" t="s">
        <v>143</v>
      </c>
      <c r="L44" s="162"/>
    </row>
    <row r="45" spans="2:14" ht="69.75" customHeight="1" x14ac:dyDescent="0.15">
      <c r="B45" s="104"/>
      <c r="C45" s="158" t="s">
        <v>144</v>
      </c>
      <c r="D45" s="158"/>
      <c r="E45" s="158"/>
      <c r="F45" s="102" t="s">
        <v>145</v>
      </c>
      <c r="G45" s="102" t="s">
        <v>146</v>
      </c>
      <c r="H45" s="102" t="s">
        <v>147</v>
      </c>
      <c r="I45" s="158" t="s">
        <v>148</v>
      </c>
      <c r="J45" s="158"/>
      <c r="K45" s="158" t="s">
        <v>149</v>
      </c>
      <c r="L45" s="162"/>
    </row>
    <row r="46" spans="2:14" ht="14" x14ac:dyDescent="0.2">
      <c r="B46" s="80"/>
      <c r="C46" s="157" t="s">
        <v>150</v>
      </c>
      <c r="D46" s="157"/>
      <c r="E46" s="157" t="s">
        <v>125</v>
      </c>
      <c r="F46" s="106" t="s">
        <v>128</v>
      </c>
      <c r="G46" s="106" t="s">
        <v>130</v>
      </c>
      <c r="H46" s="107" t="s">
        <v>132</v>
      </c>
      <c r="I46" s="164" t="s">
        <v>134</v>
      </c>
      <c r="J46" s="164"/>
      <c r="K46" s="157" t="s">
        <v>136</v>
      </c>
      <c r="L46" s="173"/>
    </row>
    <row r="47" spans="2:14" ht="14" x14ac:dyDescent="0.2">
      <c r="B47" s="80"/>
      <c r="C47" s="157"/>
      <c r="D47" s="157"/>
      <c r="E47" s="157"/>
      <c r="F47" s="108">
        <v>1</v>
      </c>
      <c r="G47" s="108">
        <v>2</v>
      </c>
      <c r="H47" s="108">
        <v>3</v>
      </c>
      <c r="I47" s="170">
        <v>4</v>
      </c>
      <c r="J47" s="170"/>
      <c r="K47" s="170">
        <v>5</v>
      </c>
      <c r="L47" s="174"/>
    </row>
    <row r="48" spans="2:14" ht="19.5" customHeight="1" x14ac:dyDescent="0.2">
      <c r="B48" s="80"/>
      <c r="C48" s="158" t="s">
        <v>127</v>
      </c>
      <c r="D48" s="158"/>
      <c r="E48" s="109">
        <v>1</v>
      </c>
      <c r="F48" s="110">
        <v>2</v>
      </c>
      <c r="G48" s="110">
        <v>3</v>
      </c>
      <c r="H48" s="110">
        <v>4</v>
      </c>
      <c r="I48" s="171">
        <v>5</v>
      </c>
      <c r="J48" s="171"/>
      <c r="K48" s="165">
        <v>6</v>
      </c>
      <c r="L48" s="166"/>
    </row>
    <row r="49" spans="2:12" ht="21.75" customHeight="1" x14ac:dyDescent="0.2">
      <c r="B49" s="80"/>
      <c r="C49" s="158" t="s">
        <v>129</v>
      </c>
      <c r="D49" s="158"/>
      <c r="E49" s="109">
        <v>2</v>
      </c>
      <c r="F49" s="110">
        <v>3</v>
      </c>
      <c r="G49" s="110">
        <v>4</v>
      </c>
      <c r="H49" s="111">
        <v>5</v>
      </c>
      <c r="I49" s="165">
        <v>6</v>
      </c>
      <c r="J49" s="165"/>
      <c r="K49" s="167">
        <v>7</v>
      </c>
      <c r="L49" s="168"/>
    </row>
    <row r="50" spans="2:12" ht="26.25" customHeight="1" x14ac:dyDescent="0.2">
      <c r="B50" s="80"/>
      <c r="C50" s="158" t="s">
        <v>131</v>
      </c>
      <c r="D50" s="158"/>
      <c r="E50" s="109">
        <v>3</v>
      </c>
      <c r="F50" s="110">
        <v>4</v>
      </c>
      <c r="G50" s="111">
        <v>5</v>
      </c>
      <c r="H50" s="112">
        <v>6</v>
      </c>
      <c r="I50" s="165">
        <v>7</v>
      </c>
      <c r="J50" s="165"/>
      <c r="K50" s="163">
        <v>8</v>
      </c>
      <c r="L50" s="169"/>
    </row>
    <row r="51" spans="2:12" ht="21" customHeight="1" x14ac:dyDescent="0.2">
      <c r="B51" s="80"/>
      <c r="C51" s="158" t="s">
        <v>133</v>
      </c>
      <c r="D51" s="158"/>
      <c r="E51" s="109">
        <v>4</v>
      </c>
      <c r="F51" s="111">
        <v>5</v>
      </c>
      <c r="G51" s="112">
        <v>6</v>
      </c>
      <c r="H51" s="112">
        <v>7</v>
      </c>
      <c r="I51" s="163">
        <v>8</v>
      </c>
      <c r="J51" s="163"/>
      <c r="K51" s="163">
        <v>9</v>
      </c>
      <c r="L51" s="169"/>
    </row>
    <row r="52" spans="2:12" ht="27" customHeight="1" x14ac:dyDescent="0.2">
      <c r="B52" s="80"/>
      <c r="C52" s="158" t="s">
        <v>135</v>
      </c>
      <c r="D52" s="158"/>
      <c r="E52" s="109">
        <v>5</v>
      </c>
      <c r="F52" s="112">
        <v>6</v>
      </c>
      <c r="G52" s="112">
        <v>7</v>
      </c>
      <c r="H52" s="113">
        <v>8</v>
      </c>
      <c r="I52" s="163">
        <v>9</v>
      </c>
      <c r="J52" s="163"/>
      <c r="K52" s="163">
        <v>10</v>
      </c>
      <c r="L52" s="169"/>
    </row>
    <row r="53" spans="2:12" ht="14" x14ac:dyDescent="0.2">
      <c r="B53" s="80"/>
      <c r="C53" s="81"/>
      <c r="D53" s="81"/>
      <c r="E53" s="81"/>
      <c r="F53" s="81"/>
      <c r="G53" s="81"/>
      <c r="H53" s="81"/>
      <c r="I53" s="81"/>
      <c r="J53" s="81"/>
      <c r="K53" s="81"/>
      <c r="L53" s="82"/>
    </row>
    <row r="54" spans="2:12" ht="19.5" customHeight="1" x14ac:dyDescent="0.2">
      <c r="B54" s="80"/>
      <c r="C54" s="81"/>
      <c r="D54" s="81"/>
      <c r="E54" s="81"/>
      <c r="F54" s="81"/>
      <c r="G54" s="161" t="s">
        <v>151</v>
      </c>
      <c r="H54" s="161"/>
      <c r="I54" s="81"/>
      <c r="J54" s="81"/>
      <c r="K54" s="81"/>
      <c r="L54" s="82"/>
    </row>
    <row r="55" spans="2:12" ht="18" customHeight="1" x14ac:dyDescent="0.2">
      <c r="B55" s="80"/>
      <c r="C55" s="81"/>
      <c r="D55" s="81"/>
      <c r="E55" s="81"/>
      <c r="F55" s="81"/>
      <c r="G55" s="106" t="s">
        <v>137</v>
      </c>
      <c r="H55" s="114" t="s">
        <v>150</v>
      </c>
      <c r="I55" s="81"/>
      <c r="J55" s="81"/>
      <c r="K55" s="81"/>
      <c r="L55" s="82"/>
    </row>
    <row r="56" spans="2:12" ht="18" customHeight="1" x14ac:dyDescent="0.2">
      <c r="B56" s="80"/>
      <c r="C56" s="81"/>
      <c r="D56" s="81"/>
      <c r="E56" s="81"/>
      <c r="F56" s="81"/>
      <c r="G56" s="113" t="s">
        <v>152</v>
      </c>
      <c r="H56" s="115" t="s">
        <v>153</v>
      </c>
      <c r="I56" s="81"/>
      <c r="J56" s="81"/>
      <c r="K56" s="81"/>
      <c r="L56" s="82"/>
    </row>
    <row r="57" spans="2:12" ht="18" customHeight="1" x14ac:dyDescent="0.2">
      <c r="B57" s="80"/>
      <c r="C57" s="81"/>
      <c r="D57" s="81"/>
      <c r="E57" s="81"/>
      <c r="F57" s="81"/>
      <c r="G57" s="112" t="s">
        <v>154</v>
      </c>
      <c r="H57" s="115" t="s">
        <v>155</v>
      </c>
      <c r="I57" s="81"/>
      <c r="J57" s="81"/>
      <c r="K57" s="81"/>
      <c r="L57" s="82"/>
    </row>
    <row r="58" spans="2:12" ht="18" customHeight="1" x14ac:dyDescent="0.2">
      <c r="B58" s="80"/>
      <c r="C58" s="81"/>
      <c r="D58" s="81"/>
      <c r="E58" s="81"/>
      <c r="F58" s="81"/>
      <c r="G58" s="111">
        <v>5</v>
      </c>
      <c r="H58" s="115" t="s">
        <v>156</v>
      </c>
      <c r="I58" s="81"/>
      <c r="J58" s="81"/>
      <c r="K58" s="81"/>
      <c r="L58" s="82"/>
    </row>
    <row r="59" spans="2:12" ht="18" customHeight="1" x14ac:dyDescent="0.2">
      <c r="B59" s="80"/>
      <c r="C59" s="81"/>
      <c r="D59" s="81"/>
      <c r="E59" s="81"/>
      <c r="F59" s="81"/>
      <c r="G59" s="110" t="s">
        <v>157</v>
      </c>
      <c r="H59" s="115" t="s">
        <v>158</v>
      </c>
      <c r="I59" s="81"/>
      <c r="J59" s="81"/>
      <c r="K59" s="81"/>
      <c r="L59" s="82"/>
    </row>
    <row r="60" spans="2:12" ht="15" thickBot="1" x14ac:dyDescent="0.25">
      <c r="B60" s="83"/>
      <c r="C60" s="84"/>
      <c r="D60" s="84"/>
      <c r="E60" s="84"/>
      <c r="F60" s="84"/>
      <c r="G60" s="84"/>
      <c r="H60" s="84"/>
      <c r="I60" s="84"/>
      <c r="J60" s="84"/>
      <c r="K60" s="84"/>
      <c r="L60" s="85"/>
    </row>
    <row r="64" spans="2:12" hidden="1" x14ac:dyDescent="0.15">
      <c r="B64" s="6" t="s">
        <v>90</v>
      </c>
    </row>
    <row r="65" spans="2:2" hidden="1" x14ac:dyDescent="0.15">
      <c r="B65" s="6" t="s">
        <v>159</v>
      </c>
    </row>
  </sheetData>
  <mergeCells count="71">
    <mergeCell ref="C29:G29"/>
    <mergeCell ref="C30:G30"/>
    <mergeCell ref="C32:G32"/>
    <mergeCell ref="C31:G31"/>
    <mergeCell ref="C24:G24"/>
    <mergeCell ref="C25:G25"/>
    <mergeCell ref="C26:G26"/>
    <mergeCell ref="C27:G27"/>
    <mergeCell ref="C28:G28"/>
    <mergeCell ref="C50:D50"/>
    <mergeCell ref="C46:D47"/>
    <mergeCell ref="I47:J47"/>
    <mergeCell ref="H35:I35"/>
    <mergeCell ref="C45:E45"/>
    <mergeCell ref="C48:D48"/>
    <mergeCell ref="I48:J48"/>
    <mergeCell ref="C41:D41"/>
    <mergeCell ref="C44:E44"/>
    <mergeCell ref="I49:J49"/>
    <mergeCell ref="E46:E47"/>
    <mergeCell ref="C43:K43"/>
    <mergeCell ref="K46:L46"/>
    <mergeCell ref="K47:L47"/>
    <mergeCell ref="K45:L45"/>
    <mergeCell ref="C35:E35"/>
    <mergeCell ref="G54:H54"/>
    <mergeCell ref="C49:D49"/>
    <mergeCell ref="K44:L44"/>
    <mergeCell ref="C52:D52"/>
    <mergeCell ref="C51:D51"/>
    <mergeCell ref="I52:J52"/>
    <mergeCell ref="I46:J46"/>
    <mergeCell ref="I44:J44"/>
    <mergeCell ref="I45:J45"/>
    <mergeCell ref="K48:L48"/>
    <mergeCell ref="K49:L49"/>
    <mergeCell ref="K50:L50"/>
    <mergeCell ref="K51:L51"/>
    <mergeCell ref="K52:L52"/>
    <mergeCell ref="I51:J51"/>
    <mergeCell ref="I50:J50"/>
    <mergeCell ref="B36:B41"/>
    <mergeCell ref="C36:D36"/>
    <mergeCell ref="C37:D37"/>
    <mergeCell ref="C9:G9"/>
    <mergeCell ref="C38:D38"/>
    <mergeCell ref="C39:D39"/>
    <mergeCell ref="C40:D40"/>
    <mergeCell ref="G36:G41"/>
    <mergeCell ref="C22:G22"/>
    <mergeCell ref="C23:G23"/>
    <mergeCell ref="C33:G33"/>
    <mergeCell ref="C14:G14"/>
    <mergeCell ref="C18:G18"/>
    <mergeCell ref="C21:G21"/>
    <mergeCell ref="C15:G15"/>
    <mergeCell ref="C16:G16"/>
    <mergeCell ref="H7:L7"/>
    <mergeCell ref="B7:G7"/>
    <mergeCell ref="B6:L6"/>
    <mergeCell ref="B2:B4"/>
    <mergeCell ref="C2:J4"/>
    <mergeCell ref="K2:L4"/>
    <mergeCell ref="C17:G17"/>
    <mergeCell ref="C19:G19"/>
    <mergeCell ref="C20:G20"/>
    <mergeCell ref="C8:G8"/>
    <mergeCell ref="C10:G10"/>
    <mergeCell ref="C11:G11"/>
    <mergeCell ref="C12:G12"/>
    <mergeCell ref="C13:G13"/>
  </mergeCells>
  <phoneticPr fontId="1" type="noConversion"/>
  <conditionalFormatting sqref="J9:K33">
    <cfRule type="expression" dxfId="17" priority="1" stopIfTrue="1">
      <formula>"""bajo"""</formula>
    </cfRule>
  </conditionalFormatting>
  <conditionalFormatting sqref="L9:L33">
    <cfRule type="cellIs" dxfId="16" priority="2" stopIfTrue="1" operator="equal">
      <formula>"EXTREMO"</formula>
    </cfRule>
    <cfRule type="cellIs" dxfId="15" priority="3" stopIfTrue="1" operator="equal">
      <formula>"ALTO"</formula>
    </cfRule>
    <cfRule type="cellIs" dxfId="14" priority="4" stopIfTrue="1" operator="equal">
      <formula>"MEDIO"</formula>
    </cfRule>
    <cfRule type="cellIs" dxfId="13" priority="5" stopIfTrue="1" operator="equal">
      <formula>"BAJO"</formula>
    </cfRule>
  </conditionalFormatting>
  <dataValidations count="17">
    <dataValidation type="list" allowBlank="1" showInputMessage="1" showErrorMessage="1" sqref="H7" xr:uid="{00000000-0002-0000-0200-000002000000}">
      <formula1>$B$64:$B$65</formula1>
    </dataValidation>
    <dataValidation type="list" allowBlank="1" showInputMessage="1" showErrorMessage="1" sqref="C9:G9" xr:uid="{00000000-0002-0000-0200-000003000000}">
      <formula1>INDIRECT($B$9)</formula1>
    </dataValidation>
    <dataValidation type="list" allowBlank="1" showInputMessage="1" showErrorMessage="1" sqref="C10:G10" xr:uid="{00000000-0002-0000-0200-000005000000}">
      <formula1>INDIRECT($B$10)</formula1>
    </dataValidation>
    <dataValidation type="list" allowBlank="1" showInputMessage="1" showErrorMessage="1" sqref="C11:G11" xr:uid="{00000000-0002-0000-0200-000006000000}">
      <formula1>INDIRECT($B$11)</formula1>
    </dataValidation>
    <dataValidation type="list" allowBlank="1" showInputMessage="1" showErrorMessage="1" sqref="C12:G12" xr:uid="{00000000-0002-0000-0200-000007000000}">
      <formula1>INDIRECT($B$12)</formula1>
    </dataValidation>
    <dataValidation type="list" allowBlank="1" showInputMessage="1" showErrorMessage="1" sqref="C13:G13" xr:uid="{00000000-0002-0000-0200-000008000000}">
      <formula1>INDIRECT($B$13)</formula1>
    </dataValidation>
    <dataValidation type="list" allowBlank="1" showInputMessage="1" showErrorMessage="1" sqref="C14:G17" xr:uid="{00000000-0002-0000-0200-000009000000}">
      <formula1>INDIRECT($B$14)</formula1>
    </dataValidation>
    <dataValidation type="list" allowBlank="1" showInputMessage="1" showErrorMessage="1" sqref="C18:G18" xr:uid="{00000000-0002-0000-0200-00000A000000}">
      <formula1>INDIRECT($B$18)</formula1>
    </dataValidation>
    <dataValidation type="list" allowBlank="1" showInputMessage="1" showErrorMessage="1" sqref="C19:G19" xr:uid="{00000000-0002-0000-0200-00000B000000}">
      <formula1>INDIRECT($B$19)</formula1>
    </dataValidation>
    <dataValidation type="list" allowBlank="1" showInputMessage="1" showErrorMessage="1" sqref="C20:G20" xr:uid="{00000000-0002-0000-0200-00000C000000}">
      <formula1>INDIRECT($B$20)</formula1>
    </dataValidation>
    <dataValidation type="list" allowBlank="1" showInputMessage="1" showErrorMessage="1" sqref="C21:G21" xr:uid="{00000000-0002-0000-0200-00000D000000}">
      <formula1>INDIRECT($B$21)</formula1>
    </dataValidation>
    <dataValidation type="list" allowBlank="1" showInputMessage="1" showErrorMessage="1" sqref="C22:G22" xr:uid="{00000000-0002-0000-0200-00000E000000}">
      <formula1>INDIRECT($B$22)</formula1>
    </dataValidation>
    <dataValidation type="list" allowBlank="1" showInputMessage="1" showErrorMessage="1" sqref="C23:G32" xr:uid="{00000000-0002-0000-0200-00000F000000}">
      <formula1>INDIRECT($B$23)</formula1>
    </dataValidation>
    <dataValidation type="list" allowBlank="1" showInputMessage="1" showErrorMessage="1" sqref="C33:G33" xr:uid="{00000000-0002-0000-0200-000010000000}">
      <formula1>INDIRECT($B$33)</formula1>
    </dataValidation>
    <dataValidation type="list" allowBlank="1" showInputMessage="1" showErrorMessage="1" sqref="I9:I33" xr:uid="{00000000-0002-0000-0200-000000000000}">
      <formula1>$E$37:$E$41</formula1>
    </dataValidation>
    <dataValidation type="list" allowBlank="1" showInputMessage="1" showErrorMessage="1" sqref="J9:J33" xr:uid="{00000000-0002-0000-0200-000001000000}">
      <formula1>$I$37:$I$41</formula1>
    </dataValidation>
    <dataValidation type="list" allowBlank="1" showInputMessage="1" showErrorMessage="1" sqref="B9:B33" xr:uid="{00000000-0002-0000-0200-000004000000}">
      <formula1>"PLANEACIÓN,SELECCIÓN,CONTRATACIÓN,EJECUCIÓN"</formula1>
    </dataValidation>
  </dataValidations>
  <printOptions horizontalCentered="1"/>
  <pageMargins left="0.7" right="0.7" top="0.75" bottom="0.75" header="0.3" footer="0.3"/>
  <pageSetup scale="29" orientation="portrait" verticalDpi="4294967295" r:id="rId1"/>
  <headerFooter alignWithMargins="0">
    <oddFooter xml:space="preserve">&amp;C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Z49"/>
  <sheetViews>
    <sheetView showGridLines="0" zoomScale="90" zoomScaleNormal="90" zoomScalePageLayoutView="70" workbookViewId="0">
      <selection activeCell="B6" sqref="B6:R6"/>
    </sheetView>
  </sheetViews>
  <sheetFormatPr baseColWidth="10" defaultColWidth="11.5" defaultRowHeight="13" x14ac:dyDescent="0.15"/>
  <cols>
    <col min="1" max="1" width="2.83203125" customWidth="1"/>
    <col min="2" max="2" width="41.6640625" customWidth="1"/>
    <col min="3" max="3" width="15.83203125" customWidth="1"/>
    <col min="4" max="4" width="13.1640625" customWidth="1"/>
    <col min="5" max="5" width="16.5" customWidth="1"/>
    <col min="6" max="6" width="14.83203125" customWidth="1"/>
    <col min="7" max="7" width="17.5" customWidth="1"/>
    <col min="8" max="8" width="14.5" customWidth="1"/>
    <col min="9" max="9" width="15.83203125" customWidth="1"/>
    <col min="10" max="10" width="9.5" customWidth="1"/>
    <col min="11" max="17" width="14" customWidth="1"/>
    <col min="18" max="18" width="20.83203125" style="3" customWidth="1"/>
  </cols>
  <sheetData>
    <row r="2" spans="2:26" ht="48.75" customHeight="1" x14ac:dyDescent="0.15">
      <c r="B2" s="140"/>
      <c r="C2" s="141" t="s">
        <v>16</v>
      </c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3"/>
      <c r="Q2" s="150" t="s">
        <v>1</v>
      </c>
      <c r="R2" s="151"/>
    </row>
    <row r="3" spans="2:26" ht="30" customHeight="1" x14ac:dyDescent="0.15">
      <c r="B3" s="140"/>
      <c r="C3" s="144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6"/>
      <c r="Q3" s="152"/>
      <c r="R3" s="153"/>
    </row>
    <row r="4" spans="2:26" ht="39.75" customHeight="1" x14ac:dyDescent="0.15">
      <c r="B4" s="140"/>
      <c r="C4" s="147"/>
      <c r="D4" s="148"/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9"/>
      <c r="Q4" s="154"/>
      <c r="R4" s="155"/>
    </row>
    <row r="5" spans="2:26" ht="14" thickBot="1" x14ac:dyDescent="0.2"/>
    <row r="6" spans="2:26" ht="78.75" customHeight="1" thickBot="1" x14ac:dyDescent="0.2">
      <c r="B6" s="220" t="str">
        <f>+EVALUACION!B6</f>
        <v>Objeto Contractual:  SUMINISTRO, ADQUISICIÓN Y DISTRIBUCIÓN A MONTO AGOTABLE  DE IMPLEMENTOS, ARTÍCULOS, ACCESORIOS Y BIENES DEPORTIVOS DESTINADOS A LOS COLECTIVOS U ORGANIZACIONES RECREO-DEPORTIVAS, Y PERSONAS BENEFICIADAS CON ACTIVIDADES RECREO-DEPORTIVAS COMUNITARIAS DE LA LOCALIDAD DE KENNEDY LAS UNIDADES OPERATIVAS PRIORIZADAS POR LA SECRETARIA DE INTEGRAL SOCIAL</v>
      </c>
      <c r="C6" s="221"/>
      <c r="D6" s="221"/>
      <c r="E6" s="221"/>
      <c r="F6" s="221"/>
      <c r="G6" s="221"/>
      <c r="H6" s="221"/>
      <c r="I6" s="221"/>
      <c r="J6" s="221"/>
      <c r="K6" s="221"/>
      <c r="L6" s="221"/>
      <c r="M6" s="221"/>
      <c r="N6" s="221"/>
      <c r="O6" s="221"/>
      <c r="P6" s="221"/>
      <c r="Q6" s="221"/>
      <c r="R6" s="222"/>
      <c r="S6" s="1"/>
      <c r="T6" s="1"/>
      <c r="U6" s="1"/>
      <c r="V6" s="1"/>
      <c r="W6" s="1"/>
      <c r="X6" s="1"/>
      <c r="Y6" s="1"/>
      <c r="Z6" s="1"/>
    </row>
    <row r="7" spans="2:26" ht="93.75" customHeight="1" thickBot="1" x14ac:dyDescent="0.2">
      <c r="B7" s="116" t="s">
        <v>91</v>
      </c>
      <c r="C7" s="225" t="s">
        <v>92</v>
      </c>
      <c r="D7" s="225"/>
      <c r="E7" s="225"/>
      <c r="F7" s="225"/>
      <c r="G7" s="130" t="s">
        <v>160</v>
      </c>
      <c r="H7" s="130"/>
      <c r="I7" s="87" t="s">
        <v>94</v>
      </c>
      <c r="J7" s="87" t="s">
        <v>95</v>
      </c>
      <c r="K7" s="87" t="s">
        <v>96</v>
      </c>
      <c r="L7" s="87" t="s">
        <v>97</v>
      </c>
      <c r="M7" s="87" t="s">
        <v>161</v>
      </c>
      <c r="N7" s="87" t="s">
        <v>162</v>
      </c>
      <c r="O7" s="87" t="s">
        <v>163</v>
      </c>
      <c r="P7" s="87" t="s">
        <v>164</v>
      </c>
      <c r="Q7" s="87" t="s">
        <v>165</v>
      </c>
      <c r="R7" s="9" t="s">
        <v>166</v>
      </c>
    </row>
    <row r="8" spans="2:26" s="25" customFormat="1" ht="57.75" customHeight="1" thickBot="1" x14ac:dyDescent="0.2">
      <c r="B8" s="117" t="str">
        <f>+EVALUACION!B9</f>
        <v>CONTRATACIÓN</v>
      </c>
      <c r="C8" s="224" t="str">
        <f>+EVALUACION!C9</f>
        <v xml:space="preserve">Riesgo de que no se firme el contrato. </v>
      </c>
      <c r="D8" s="224"/>
      <c r="E8" s="224"/>
      <c r="F8" s="224"/>
      <c r="G8" s="223" t="s">
        <v>167</v>
      </c>
      <c r="H8" s="223"/>
      <c r="I8" s="118">
        <f>+EVALUACION!I9</f>
        <v>1</v>
      </c>
      <c r="J8" s="118">
        <f>+EVALUACION!J9</f>
        <v>4</v>
      </c>
      <c r="K8" s="118">
        <f>+I8+J8</f>
        <v>5</v>
      </c>
      <c r="L8" s="118" t="str">
        <f>IF(K8&lt;=4,"BAJO",IF(K8=5,"MEDIO",IF(K8=6,"ALTO",IF(K8=7,"ALTO","EXTREMO"))))</f>
        <v>MEDIO</v>
      </c>
      <c r="M8" s="118" t="s">
        <v>168</v>
      </c>
      <c r="N8" s="119" t="s">
        <v>169</v>
      </c>
      <c r="O8" s="119" t="s">
        <v>170</v>
      </c>
      <c r="P8" s="119" t="s">
        <v>171</v>
      </c>
      <c r="Q8" s="119" t="s">
        <v>172</v>
      </c>
      <c r="R8" s="127" t="s">
        <v>173</v>
      </c>
    </row>
    <row r="9" spans="2:26" s="25" customFormat="1" ht="57.75" customHeight="1" thickBot="1" x14ac:dyDescent="0.2">
      <c r="B9" s="120" t="str">
        <f>+EVALUACION!B10</f>
        <v>CONTRATACIÓN</v>
      </c>
      <c r="C9" s="219" t="str">
        <f>+EVALUACION!C10</f>
        <v>Falta de constitución o constitución tardía de la garantía única. Aceptación de garantías que no se ajustan a lo contemplado en el contrato</v>
      </c>
      <c r="D9" s="219"/>
      <c r="E9" s="219"/>
      <c r="F9" s="219"/>
      <c r="G9" s="158" t="s">
        <v>174</v>
      </c>
      <c r="H9" s="158"/>
      <c r="I9" s="124">
        <f>+EVALUACION!I10</f>
        <v>2</v>
      </c>
      <c r="J9" s="91">
        <f>+EVALUACION!J10</f>
        <v>2</v>
      </c>
      <c r="K9" s="91">
        <f>+I9+J9</f>
        <v>4</v>
      </c>
      <c r="L9" s="91" t="str">
        <f>IF(K9&lt;=4,"BAJO",IF(K9=5,"MEDIO",IF(K9=6,"ALTO",IF(K9=7,"ALTO","EXTREMO"))))</f>
        <v>BAJO</v>
      </c>
      <c r="M9" s="91" t="s">
        <v>168</v>
      </c>
      <c r="N9" s="119" t="s">
        <v>169</v>
      </c>
      <c r="O9" s="119" t="s">
        <v>170</v>
      </c>
      <c r="P9" s="121" t="s">
        <v>175</v>
      </c>
      <c r="Q9" s="121" t="s">
        <v>176</v>
      </c>
      <c r="R9" s="128" t="s">
        <v>177</v>
      </c>
    </row>
    <row r="10" spans="2:26" s="25" customFormat="1" ht="57.75" customHeight="1" thickBot="1" x14ac:dyDescent="0.2">
      <c r="B10" s="120" t="str">
        <f>+EVALUACION!B11</f>
        <v>CONTRATACIÓN</v>
      </c>
      <c r="C10" s="219" t="str">
        <f>+EVALUACION!C11</f>
        <v>Falta de solicitud o solicitud tardía del registro  presupuestal</v>
      </c>
      <c r="D10" s="219"/>
      <c r="E10" s="219"/>
      <c r="F10" s="219"/>
      <c r="G10" s="158" t="s">
        <v>178</v>
      </c>
      <c r="H10" s="158"/>
      <c r="I10" s="91">
        <f>+EVALUACION!I11</f>
        <v>1</v>
      </c>
      <c r="J10" s="91">
        <f>+EVALUACION!J11</f>
        <v>3</v>
      </c>
      <c r="K10" s="91">
        <f t="shared" ref="K10:K29" si="0">+I10+J10</f>
        <v>4</v>
      </c>
      <c r="L10" s="91" t="str">
        <f t="shared" ref="L10:L29" si="1">IF(K10&lt;=4,"BAJO",IF(K10=5,"MEDIO",IF(K10=6,"ALTO",IF(K10=7,"ALTO","EXTREMO"))))</f>
        <v>BAJO</v>
      </c>
      <c r="M10" s="91" t="s">
        <v>179</v>
      </c>
      <c r="N10" s="119" t="s">
        <v>169</v>
      </c>
      <c r="O10" s="121" t="s">
        <v>180</v>
      </c>
      <c r="P10" s="121" t="s">
        <v>181</v>
      </c>
      <c r="Q10" s="119" t="s">
        <v>172</v>
      </c>
      <c r="R10" s="127" t="s">
        <v>173</v>
      </c>
    </row>
    <row r="11" spans="2:26" s="25" customFormat="1" ht="57.75" customHeight="1" thickBot="1" x14ac:dyDescent="0.2">
      <c r="B11" s="120" t="str">
        <f>+EVALUACION!B12</f>
        <v>CONTRATACIÓN</v>
      </c>
      <c r="C11" s="219" t="str">
        <f>+EVALUACION!C12</f>
        <v>No publicación de la documentación del proceso de selección en el SECOP</v>
      </c>
      <c r="D11" s="219"/>
      <c r="E11" s="219"/>
      <c r="F11" s="219"/>
      <c r="G11" s="158" t="s">
        <v>182</v>
      </c>
      <c r="H11" s="158"/>
      <c r="I11" s="91">
        <f>+EVALUACION!I12</f>
        <v>1</v>
      </c>
      <c r="J11" s="91">
        <f>+EVALUACION!J12</f>
        <v>4</v>
      </c>
      <c r="K11" s="91">
        <f t="shared" si="0"/>
        <v>5</v>
      </c>
      <c r="L11" s="91" t="str">
        <f t="shared" si="1"/>
        <v>MEDIO</v>
      </c>
      <c r="M11" s="91" t="s">
        <v>168</v>
      </c>
      <c r="N11" s="119" t="s">
        <v>169</v>
      </c>
      <c r="O11" s="121" t="s">
        <v>183</v>
      </c>
      <c r="P11" s="121" t="s">
        <v>184</v>
      </c>
      <c r="Q11" s="119" t="s">
        <v>172</v>
      </c>
      <c r="R11" s="127" t="s">
        <v>173</v>
      </c>
    </row>
    <row r="12" spans="2:26" s="25" customFormat="1" ht="57.75" customHeight="1" thickBot="1" x14ac:dyDescent="0.2">
      <c r="B12" s="120" t="str">
        <f>+EVALUACION!B13</f>
        <v>CONTRATACIÓN</v>
      </c>
      <c r="C12" s="219" t="str">
        <f>+EVALUACION!C13</f>
        <v>Presentación de reclamos de terceros sobre la selección del oferente que retrasen el perfeccionamiento del contrato.</v>
      </c>
      <c r="D12" s="219"/>
      <c r="E12" s="219"/>
      <c r="F12" s="219"/>
      <c r="G12" s="158" t="s">
        <v>185</v>
      </c>
      <c r="H12" s="158"/>
      <c r="I12" s="91">
        <f>+EVALUACION!I13</f>
        <v>3</v>
      </c>
      <c r="J12" s="91">
        <f>+EVALUACION!J13</f>
        <v>2</v>
      </c>
      <c r="K12" s="91">
        <f t="shared" si="0"/>
        <v>5</v>
      </c>
      <c r="L12" s="91" t="str">
        <f t="shared" si="1"/>
        <v>MEDIO</v>
      </c>
      <c r="M12" s="91" t="s">
        <v>179</v>
      </c>
      <c r="N12" s="121" t="s">
        <v>186</v>
      </c>
      <c r="O12" s="119" t="s">
        <v>170</v>
      </c>
      <c r="P12" s="121" t="s">
        <v>187</v>
      </c>
      <c r="Q12" s="121" t="s">
        <v>188</v>
      </c>
      <c r="R12" s="127" t="s">
        <v>173</v>
      </c>
    </row>
    <row r="13" spans="2:26" s="25" customFormat="1" ht="57.75" customHeight="1" thickBot="1" x14ac:dyDescent="0.2">
      <c r="B13" s="120" t="str">
        <f>+EVALUACION!B14</f>
        <v>PLANEACIÓN</v>
      </c>
      <c r="C13" s="219" t="str">
        <f>+EVALUACION!C14</f>
        <v>Inadecuada escogencia de la modalidad de contratación</v>
      </c>
      <c r="D13" s="219"/>
      <c r="E13" s="219"/>
      <c r="F13" s="219"/>
      <c r="G13" s="158" t="s">
        <v>189</v>
      </c>
      <c r="H13" s="158"/>
      <c r="I13" s="91">
        <f>+EVALUACION!I14</f>
        <v>1</v>
      </c>
      <c r="J13" s="91">
        <f>+EVALUACION!J14</f>
        <v>3</v>
      </c>
      <c r="K13" s="91">
        <f t="shared" si="0"/>
        <v>4</v>
      </c>
      <c r="L13" s="91" t="str">
        <f t="shared" si="1"/>
        <v>BAJO</v>
      </c>
      <c r="M13" s="91" t="s">
        <v>168</v>
      </c>
      <c r="N13" s="121" t="s">
        <v>186</v>
      </c>
      <c r="O13" s="121" t="s">
        <v>190</v>
      </c>
      <c r="P13" s="121" t="s">
        <v>191</v>
      </c>
      <c r="Q13" s="121" t="s">
        <v>192</v>
      </c>
      <c r="R13" s="127" t="s">
        <v>173</v>
      </c>
    </row>
    <row r="14" spans="2:26" s="25" customFormat="1" ht="57.75" customHeight="1" thickBot="1" x14ac:dyDescent="0.2">
      <c r="B14" s="120" t="str">
        <f>+EVALUACION!B18</f>
        <v>PLANEACIÓN</v>
      </c>
      <c r="C14" s="219" t="str">
        <f>+EVALUACION!C18</f>
        <v>Ausencia de fundamentación de la justificación y conveniencia de la contratación</v>
      </c>
      <c r="D14" s="219"/>
      <c r="E14" s="219"/>
      <c r="F14" s="219"/>
      <c r="G14" s="158" t="s">
        <v>193</v>
      </c>
      <c r="H14" s="158"/>
      <c r="I14" s="91">
        <f>+EVALUACION!I18</f>
        <v>2</v>
      </c>
      <c r="J14" s="91">
        <f>+EVALUACION!J18</f>
        <v>2</v>
      </c>
      <c r="K14" s="91">
        <f t="shared" si="0"/>
        <v>4</v>
      </c>
      <c r="L14" s="91" t="str">
        <f t="shared" si="1"/>
        <v>BAJO</v>
      </c>
      <c r="M14" s="91" t="s">
        <v>168</v>
      </c>
      <c r="N14" s="121" t="s">
        <v>186</v>
      </c>
      <c r="O14" s="121" t="s">
        <v>190</v>
      </c>
      <c r="P14" s="121" t="s">
        <v>191</v>
      </c>
      <c r="Q14" s="119" t="s">
        <v>172</v>
      </c>
      <c r="R14" s="127" t="s">
        <v>173</v>
      </c>
    </row>
    <row r="15" spans="2:26" s="25" customFormat="1" ht="57.75" customHeight="1" thickBot="1" x14ac:dyDescent="0.2">
      <c r="B15" s="120" t="str">
        <f>+EVALUACION!B19</f>
        <v>EJECUCIÓN</v>
      </c>
      <c r="C15" s="219" t="str">
        <f>+EVALUACION!C19</f>
        <v>Variación de los precios del mercado</v>
      </c>
      <c r="D15" s="219"/>
      <c r="E15" s="219"/>
      <c r="F15" s="219"/>
      <c r="G15" s="158" t="s">
        <v>194</v>
      </c>
      <c r="H15" s="158"/>
      <c r="I15" s="91">
        <f>+EVALUACION!I19</f>
        <v>2</v>
      </c>
      <c r="J15" s="91">
        <v>1</v>
      </c>
      <c r="K15" s="91">
        <f t="shared" si="0"/>
        <v>3</v>
      </c>
      <c r="L15" s="91" t="str">
        <f t="shared" si="1"/>
        <v>BAJO</v>
      </c>
      <c r="M15" s="91" t="s">
        <v>179</v>
      </c>
      <c r="N15" s="121" t="s">
        <v>186</v>
      </c>
      <c r="O15" s="121" t="s">
        <v>195</v>
      </c>
      <c r="P15" s="121" t="s">
        <v>196</v>
      </c>
      <c r="Q15" s="119" t="s">
        <v>172</v>
      </c>
      <c r="R15" s="127" t="s">
        <v>173</v>
      </c>
    </row>
    <row r="16" spans="2:26" s="25" customFormat="1" ht="57.75" customHeight="1" thickBot="1" x14ac:dyDescent="0.2">
      <c r="B16" s="120" t="str">
        <f>+EVALUACION!B20</f>
        <v>EJECUCIÓN</v>
      </c>
      <c r="C16" s="219" t="str">
        <f>+EVALUACION!C20</f>
        <v>Variación en la disponibilidad o en el costo de los insumos necesarios para prestar los servicios.</v>
      </c>
      <c r="D16" s="219"/>
      <c r="E16" s="219"/>
      <c r="F16" s="219"/>
      <c r="G16" s="158" t="s">
        <v>197</v>
      </c>
      <c r="H16" s="158"/>
      <c r="I16" s="91">
        <v>2</v>
      </c>
      <c r="J16" s="91">
        <v>1</v>
      </c>
      <c r="K16" s="91">
        <f t="shared" si="0"/>
        <v>3</v>
      </c>
      <c r="L16" s="91" t="str">
        <f t="shared" si="1"/>
        <v>BAJO</v>
      </c>
      <c r="M16" s="91" t="s">
        <v>179</v>
      </c>
      <c r="N16" s="121" t="s">
        <v>186</v>
      </c>
      <c r="O16" s="121" t="s">
        <v>195</v>
      </c>
      <c r="P16" s="121" t="s">
        <v>196</v>
      </c>
      <c r="Q16" s="119" t="s">
        <v>172</v>
      </c>
      <c r="R16" s="127" t="s">
        <v>173</v>
      </c>
    </row>
    <row r="17" spans="2:18" s="25" customFormat="1" ht="57.75" customHeight="1" x14ac:dyDescent="0.15">
      <c r="B17" s="120" t="str">
        <f>+EVALUACION!B21</f>
        <v>EJECUCIÓN</v>
      </c>
      <c r="C17" s="219" t="str">
        <f>+EVALUACION!C21</f>
        <v>Incumplimiento de compromisos adquiridos por el contratista seleccionado con sus subcontratistas, suministradores de bienes y servicios.</v>
      </c>
      <c r="D17" s="219"/>
      <c r="E17" s="219"/>
      <c r="F17" s="219"/>
      <c r="G17" s="158" t="s">
        <v>198</v>
      </c>
      <c r="H17" s="158"/>
      <c r="I17" s="91">
        <v>2</v>
      </c>
      <c r="J17" s="91">
        <v>2</v>
      </c>
      <c r="K17" s="91">
        <f t="shared" si="0"/>
        <v>4</v>
      </c>
      <c r="L17" s="91" t="str">
        <f t="shared" si="1"/>
        <v>BAJO</v>
      </c>
      <c r="M17" s="91" t="s">
        <v>168</v>
      </c>
      <c r="N17" s="119" t="s">
        <v>169</v>
      </c>
      <c r="O17" s="121" t="s">
        <v>199</v>
      </c>
      <c r="P17" s="121" t="s">
        <v>171</v>
      </c>
      <c r="Q17" s="119" t="s">
        <v>172</v>
      </c>
      <c r="R17" s="127" t="s">
        <v>173</v>
      </c>
    </row>
    <row r="18" spans="2:18" s="25" customFormat="1" ht="57.75" customHeight="1" thickBot="1" x14ac:dyDescent="0.2">
      <c r="B18" s="120" t="str">
        <f>+EVALUACION!B22</f>
        <v>EJECUCIÓN</v>
      </c>
      <c r="C18" s="219" t="str">
        <f>+EVALUACION!C22</f>
        <v>Incumplimiento de la administración en los pagos.</v>
      </c>
      <c r="D18" s="219"/>
      <c r="E18" s="219"/>
      <c r="F18" s="219"/>
      <c r="G18" s="158" t="s">
        <v>200</v>
      </c>
      <c r="H18" s="158"/>
      <c r="I18" s="91">
        <v>1</v>
      </c>
      <c r="J18" s="91">
        <v>2</v>
      </c>
      <c r="K18" s="91">
        <f t="shared" si="0"/>
        <v>3</v>
      </c>
      <c r="L18" s="91" t="str">
        <f t="shared" si="1"/>
        <v>BAJO</v>
      </c>
      <c r="M18" s="91" t="s">
        <v>179</v>
      </c>
      <c r="N18" s="121" t="s">
        <v>201</v>
      </c>
      <c r="O18" s="121" t="s">
        <v>170</v>
      </c>
      <c r="P18" s="121" t="s">
        <v>202</v>
      </c>
      <c r="Q18" s="121" t="s">
        <v>203</v>
      </c>
      <c r="R18" s="128" t="s">
        <v>204</v>
      </c>
    </row>
    <row r="19" spans="2:18" s="25" customFormat="1" ht="57.75" customHeight="1" thickBot="1" x14ac:dyDescent="0.2">
      <c r="B19" s="120" t="str">
        <f>+EVALUACION!B23</f>
        <v>EJECUCIÓN</v>
      </c>
      <c r="C19" s="219" t="str">
        <f>+EVALUACION!C23</f>
        <v>Defectos en los equipos.</v>
      </c>
      <c r="D19" s="219"/>
      <c r="E19" s="219"/>
      <c r="F19" s="219"/>
      <c r="G19" s="158" t="s">
        <v>205</v>
      </c>
      <c r="H19" s="158"/>
      <c r="I19" s="91">
        <v>1</v>
      </c>
      <c r="J19" s="91">
        <v>1</v>
      </c>
      <c r="K19" s="91">
        <f t="shared" si="0"/>
        <v>2</v>
      </c>
      <c r="L19" s="91" t="str">
        <f t="shared" si="1"/>
        <v>BAJO</v>
      </c>
      <c r="M19" s="91" t="s">
        <v>168</v>
      </c>
      <c r="N19" s="121" t="s">
        <v>206</v>
      </c>
      <c r="O19" s="121" t="s">
        <v>170</v>
      </c>
      <c r="P19" s="121" t="s">
        <v>207</v>
      </c>
      <c r="Q19" s="121" t="s">
        <v>208</v>
      </c>
      <c r="R19" s="127" t="s">
        <v>173</v>
      </c>
    </row>
    <row r="20" spans="2:18" s="25" customFormat="1" ht="57.75" customHeight="1" thickBot="1" x14ac:dyDescent="0.2">
      <c r="B20" s="120" t="str">
        <f>+EVALUACION!B24</f>
        <v>EJECUCIÓN</v>
      </c>
      <c r="C20" s="219" t="str">
        <f>+EVALUACION!C24</f>
        <v>El talento humano no cumple con el perfil requerido para la realización de las actividades</v>
      </c>
      <c r="D20" s="219"/>
      <c r="E20" s="219"/>
      <c r="F20" s="219"/>
      <c r="G20" s="158" t="s">
        <v>209</v>
      </c>
      <c r="H20" s="158"/>
      <c r="I20" s="91">
        <v>1</v>
      </c>
      <c r="J20" s="91">
        <v>1</v>
      </c>
      <c r="K20" s="91">
        <f t="shared" si="0"/>
        <v>2</v>
      </c>
      <c r="L20" s="91" t="str">
        <f t="shared" si="1"/>
        <v>BAJO</v>
      </c>
      <c r="M20" s="91" t="s">
        <v>168</v>
      </c>
      <c r="N20" s="121" t="s">
        <v>206</v>
      </c>
      <c r="O20" s="121" t="s">
        <v>210</v>
      </c>
      <c r="P20" s="121" t="s">
        <v>211</v>
      </c>
      <c r="Q20" s="126" t="s">
        <v>212</v>
      </c>
      <c r="R20" s="127" t="s">
        <v>213</v>
      </c>
    </row>
    <row r="21" spans="2:18" s="25" customFormat="1" ht="57.75" customHeight="1" thickBot="1" x14ac:dyDescent="0.2">
      <c r="B21" s="120" t="str">
        <f>+EVALUACION!B25</f>
        <v>EJECUCIÓN</v>
      </c>
      <c r="C21" s="219" t="str">
        <f>+EVALUACION!C25</f>
        <v>Las areas intervenidas no son las aprobadas por el FDLK o las entidades pertinentes</v>
      </c>
      <c r="D21" s="219"/>
      <c r="E21" s="219"/>
      <c r="F21" s="219"/>
      <c r="G21" s="158" t="s">
        <v>214</v>
      </c>
      <c r="H21" s="158"/>
      <c r="I21" s="91">
        <v>1</v>
      </c>
      <c r="J21" s="91">
        <v>2</v>
      </c>
      <c r="K21" s="91">
        <f t="shared" si="0"/>
        <v>3</v>
      </c>
      <c r="L21" s="91" t="str">
        <f t="shared" si="1"/>
        <v>BAJO</v>
      </c>
      <c r="M21" s="91" t="s">
        <v>179</v>
      </c>
      <c r="N21" s="121" t="s">
        <v>201</v>
      </c>
      <c r="O21" s="121" t="s">
        <v>215</v>
      </c>
      <c r="P21" s="121" t="s">
        <v>216</v>
      </c>
      <c r="Q21" s="126" t="s">
        <v>217</v>
      </c>
      <c r="R21" s="127" t="s">
        <v>218</v>
      </c>
    </row>
    <row r="22" spans="2:18" s="25" customFormat="1" ht="57.75" customHeight="1" thickBot="1" x14ac:dyDescent="0.2">
      <c r="B22" s="120" t="str">
        <f>+EVALUACION!B26</f>
        <v>EJECUCIÓN</v>
      </c>
      <c r="C22" s="219" t="str">
        <f>+EVALUACION!C26</f>
        <v>Los permisos para la intervención de las areas  contratadas no han podido ser gestionados por el contratista, debido a las demoras en las entidades pertinentes</v>
      </c>
      <c r="D22" s="219"/>
      <c r="E22" s="219"/>
      <c r="F22" s="219"/>
      <c r="G22" s="158" t="s">
        <v>219</v>
      </c>
      <c r="H22" s="158"/>
      <c r="I22" s="91">
        <v>3</v>
      </c>
      <c r="J22" s="91">
        <v>2</v>
      </c>
      <c r="K22" s="91">
        <f t="shared" si="0"/>
        <v>5</v>
      </c>
      <c r="L22" s="91" t="str">
        <f t="shared" si="1"/>
        <v>MEDIO</v>
      </c>
      <c r="M22" s="91" t="s">
        <v>168</v>
      </c>
      <c r="N22" s="121" t="s">
        <v>206</v>
      </c>
      <c r="O22" s="121" t="s">
        <v>220</v>
      </c>
      <c r="P22" s="121" t="s">
        <v>221</v>
      </c>
      <c r="Q22" s="126" t="s">
        <v>222</v>
      </c>
      <c r="R22" s="127" t="s">
        <v>223</v>
      </c>
    </row>
    <row r="23" spans="2:18" s="25" customFormat="1" ht="67.5" customHeight="1" thickBot="1" x14ac:dyDescent="0.2">
      <c r="B23" s="120" t="str">
        <f>+EVALUACION!B27</f>
        <v>EJECUCIÓN</v>
      </c>
      <c r="C23" s="219" t="str">
        <f>+EVALUACION!C27</f>
        <v>El talento humano que realiza las actividades operativas no cuentan con los elementos minimos de protección personal  - EPP</v>
      </c>
      <c r="D23" s="219"/>
      <c r="E23" s="219"/>
      <c r="F23" s="219"/>
      <c r="G23" s="158" t="s">
        <v>224</v>
      </c>
      <c r="H23" s="158"/>
      <c r="I23" s="91">
        <v>2</v>
      </c>
      <c r="J23" s="91">
        <v>1</v>
      </c>
      <c r="K23" s="91">
        <f t="shared" si="0"/>
        <v>3</v>
      </c>
      <c r="L23" s="91" t="str">
        <f t="shared" si="1"/>
        <v>BAJO</v>
      </c>
      <c r="M23" s="91" t="s">
        <v>168</v>
      </c>
      <c r="N23" s="121" t="s">
        <v>225</v>
      </c>
      <c r="O23" s="121" t="s">
        <v>226</v>
      </c>
      <c r="P23" s="121" t="s">
        <v>227</v>
      </c>
      <c r="Q23" s="126" t="s">
        <v>228</v>
      </c>
      <c r="R23" s="127" t="s">
        <v>229</v>
      </c>
    </row>
    <row r="24" spans="2:18" s="25" customFormat="1" ht="57.75" customHeight="1" thickBot="1" x14ac:dyDescent="0.2">
      <c r="B24" s="120" t="str">
        <f>+EVALUACION!B28</f>
        <v>EJECUCIÓN</v>
      </c>
      <c r="C24" s="219" t="str">
        <f>+EVALUACION!C28</f>
        <v>No reporte de los mantenimientos realizados a las areas o individuos intervenidos en las plataformas establecidas por cada entidad</v>
      </c>
      <c r="D24" s="219"/>
      <c r="E24" s="219"/>
      <c r="F24" s="219"/>
      <c r="G24" s="158" t="s">
        <v>230</v>
      </c>
      <c r="H24" s="158"/>
      <c r="I24" s="91">
        <v>1</v>
      </c>
      <c r="J24" s="91">
        <v>1</v>
      </c>
      <c r="K24" s="91">
        <f t="shared" si="0"/>
        <v>2</v>
      </c>
      <c r="L24" s="91" t="str">
        <f t="shared" si="1"/>
        <v>BAJO</v>
      </c>
      <c r="M24" s="91" t="s">
        <v>179</v>
      </c>
      <c r="N24" s="121" t="s">
        <v>206</v>
      </c>
      <c r="O24" s="121" t="s">
        <v>215</v>
      </c>
      <c r="P24" s="121" t="s">
        <v>227</v>
      </c>
      <c r="Q24" s="126" t="s">
        <v>231</v>
      </c>
      <c r="R24" s="127" t="s">
        <v>229</v>
      </c>
    </row>
    <row r="25" spans="2:18" s="25" customFormat="1" ht="57.75" customHeight="1" thickBot="1" x14ac:dyDescent="0.2">
      <c r="B25" s="120" t="str">
        <f>+EVALUACION!B29</f>
        <v>EJECUCIÓN</v>
      </c>
      <c r="C25" s="219" t="str">
        <f>+EVALUACION!C29</f>
        <v xml:space="preserve">Incorporación de especies vegetales no aptas para los procesos de restauración ecologica y que no han sido validadas y aprobadas por el sector </v>
      </c>
      <c r="D25" s="219"/>
      <c r="E25" s="219"/>
      <c r="F25" s="219"/>
      <c r="G25" s="158" t="s">
        <v>232</v>
      </c>
      <c r="H25" s="158"/>
      <c r="I25" s="91">
        <v>2</v>
      </c>
      <c r="J25" s="91">
        <v>1</v>
      </c>
      <c r="K25" s="91">
        <f t="shared" si="0"/>
        <v>3</v>
      </c>
      <c r="L25" s="91" t="str">
        <f t="shared" si="1"/>
        <v>BAJO</v>
      </c>
      <c r="M25" s="91" t="s">
        <v>179</v>
      </c>
      <c r="N25" s="121" t="s">
        <v>206</v>
      </c>
      <c r="O25" s="121" t="s">
        <v>215</v>
      </c>
      <c r="P25" s="121" t="s">
        <v>227</v>
      </c>
      <c r="Q25" s="126" t="s">
        <v>233</v>
      </c>
      <c r="R25" s="127" t="s">
        <v>234</v>
      </c>
    </row>
    <row r="26" spans="2:18" s="25" customFormat="1" ht="57.75" customHeight="1" thickBot="1" x14ac:dyDescent="0.2">
      <c r="B26" s="120" t="str">
        <f>+EVALUACION!B30</f>
        <v>EJECUCIÓN</v>
      </c>
      <c r="C26" s="219" t="str">
        <f>+EVALUACION!C30</f>
        <v>No se logra la participación miníma de la comunidad en los talleres planteados</v>
      </c>
      <c r="D26" s="219"/>
      <c r="E26" s="219"/>
      <c r="F26" s="219"/>
      <c r="G26" s="158" t="s">
        <v>235</v>
      </c>
      <c r="H26" s="158"/>
      <c r="I26" s="91">
        <v>2</v>
      </c>
      <c r="J26" s="91">
        <v>1</v>
      </c>
      <c r="K26" s="91">
        <f t="shared" si="0"/>
        <v>3</v>
      </c>
      <c r="L26" s="91" t="str">
        <f t="shared" si="1"/>
        <v>BAJO</v>
      </c>
      <c r="M26" s="91" t="s">
        <v>179</v>
      </c>
      <c r="N26" s="121" t="s">
        <v>225</v>
      </c>
      <c r="O26" s="121" t="s">
        <v>215</v>
      </c>
      <c r="P26" s="121" t="s">
        <v>236</v>
      </c>
      <c r="Q26" s="126" t="s">
        <v>237</v>
      </c>
      <c r="R26" s="127" t="s">
        <v>238</v>
      </c>
    </row>
    <row r="27" spans="2:18" s="25" customFormat="1" ht="57.75" customHeight="1" thickBot="1" x14ac:dyDescent="0.2">
      <c r="B27" s="120" t="str">
        <f>+EVALUACION!B31</f>
        <v>EJECUCIÓN</v>
      </c>
      <c r="C27" s="219" t="str">
        <f>+EVALUACION!C31</f>
        <v>El contratista no cumple con los compromisos ofertados en los criterios ponderables</v>
      </c>
      <c r="D27" s="219"/>
      <c r="E27" s="219"/>
      <c r="F27" s="219"/>
      <c r="G27" s="158" t="s">
        <v>239</v>
      </c>
      <c r="H27" s="158"/>
      <c r="I27" s="91">
        <f>+EVALUACION!I31</f>
        <v>2</v>
      </c>
      <c r="J27" s="91">
        <v>2</v>
      </c>
      <c r="K27" s="91">
        <f t="shared" si="0"/>
        <v>4</v>
      </c>
      <c r="L27" s="91" t="str">
        <f t="shared" si="1"/>
        <v>BAJO</v>
      </c>
      <c r="M27" s="91" t="s">
        <v>179</v>
      </c>
      <c r="N27" s="121" t="s">
        <v>201</v>
      </c>
      <c r="O27" s="121" t="s">
        <v>240</v>
      </c>
      <c r="P27" s="121" t="s">
        <v>241</v>
      </c>
      <c r="Q27" s="126" t="s">
        <v>176</v>
      </c>
      <c r="R27" s="127" t="s">
        <v>242</v>
      </c>
    </row>
    <row r="28" spans="2:18" s="25" customFormat="1" ht="57.75" customHeight="1" thickBot="1" x14ac:dyDescent="0.2">
      <c r="B28" s="120" t="str">
        <f>+EVALUACION!B32</f>
        <v>EJECUCIÓN</v>
      </c>
      <c r="C28" s="219" t="str">
        <f>+EVALUACION!C32</f>
        <v>Incumplimiento derivado del trámite de los permisos con autoridades ambientales, la obtención de los mismos, paz y salvos</v>
      </c>
      <c r="D28" s="219"/>
      <c r="E28" s="219"/>
      <c r="F28" s="219"/>
      <c r="G28" s="158" t="s">
        <v>243</v>
      </c>
      <c r="H28" s="158"/>
      <c r="I28" s="91">
        <v>2</v>
      </c>
      <c r="J28" s="91">
        <v>3</v>
      </c>
      <c r="K28" s="91">
        <f t="shared" si="0"/>
        <v>5</v>
      </c>
      <c r="L28" s="91" t="str">
        <f t="shared" si="1"/>
        <v>MEDIO</v>
      </c>
      <c r="M28" s="91" t="s">
        <v>179</v>
      </c>
      <c r="N28" s="121" t="s">
        <v>206</v>
      </c>
      <c r="O28" s="121" t="s">
        <v>220</v>
      </c>
      <c r="P28" s="121" t="s">
        <v>221</v>
      </c>
      <c r="Q28" s="126" t="s">
        <v>222</v>
      </c>
      <c r="R28" s="127" t="s">
        <v>223</v>
      </c>
    </row>
    <row r="29" spans="2:18" s="25" customFormat="1" ht="57.75" customHeight="1" x14ac:dyDescent="0.15">
      <c r="B29" s="120" t="str">
        <f>+EVALUACION!B33</f>
        <v>EJECUCIÓN</v>
      </c>
      <c r="C29" s="219" t="str">
        <f>+EVALUACION!C33</f>
        <v>Imposición de nuevos tributos</v>
      </c>
      <c r="D29" s="219"/>
      <c r="E29" s="219"/>
      <c r="F29" s="219"/>
      <c r="G29" s="158" t="s">
        <v>194</v>
      </c>
      <c r="H29" s="158"/>
      <c r="I29" s="91">
        <v>1</v>
      </c>
      <c r="J29" s="91">
        <f>+EVALUACION!J33</f>
        <v>2</v>
      </c>
      <c r="K29" s="91">
        <f t="shared" si="0"/>
        <v>3</v>
      </c>
      <c r="L29" s="91" t="str">
        <f t="shared" si="1"/>
        <v>BAJO</v>
      </c>
      <c r="M29" s="91" t="s">
        <v>179</v>
      </c>
      <c r="N29" s="121" t="s">
        <v>186</v>
      </c>
      <c r="O29" s="121" t="s">
        <v>170</v>
      </c>
      <c r="P29" s="121" t="s">
        <v>196</v>
      </c>
      <c r="Q29" s="119" t="s">
        <v>172</v>
      </c>
      <c r="R29" s="127" t="s">
        <v>173</v>
      </c>
    </row>
    <row r="30" spans="2:18" ht="12.75" customHeight="1" x14ac:dyDescent="0.2">
      <c r="B30" s="80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2"/>
    </row>
    <row r="31" spans="2:18" ht="14" x14ac:dyDescent="0.2">
      <c r="B31" s="80"/>
      <c r="C31" s="233" t="s">
        <v>151</v>
      </c>
      <c r="D31" s="233"/>
      <c r="E31" s="233"/>
      <c r="F31" s="233"/>
      <c r="G31" s="81"/>
      <c r="H31" s="161" t="s">
        <v>244</v>
      </c>
      <c r="I31" s="161"/>
      <c r="J31" s="161"/>
      <c r="K31" s="161"/>
      <c r="L31" s="122"/>
      <c r="M31" s="122"/>
      <c r="N31" s="122"/>
      <c r="O31" s="122"/>
      <c r="P31" s="122"/>
      <c r="Q31" s="122"/>
      <c r="R31" s="2"/>
    </row>
    <row r="32" spans="2:18" ht="19.5" customHeight="1" x14ac:dyDescent="0.2">
      <c r="B32" s="156" t="s">
        <v>123</v>
      </c>
      <c r="C32" s="240" t="s">
        <v>124</v>
      </c>
      <c r="D32" s="247"/>
      <c r="E32" s="241"/>
      <c r="F32" s="100" t="s">
        <v>125</v>
      </c>
      <c r="G32" s="81"/>
      <c r="H32" s="240" t="s">
        <v>126</v>
      </c>
      <c r="I32" s="241"/>
      <c r="J32" s="240" t="s">
        <v>125</v>
      </c>
      <c r="K32" s="241"/>
      <c r="L32" s="105"/>
      <c r="M32" s="105"/>
      <c r="N32" s="161" t="s">
        <v>151</v>
      </c>
      <c r="O32" s="161"/>
      <c r="P32" s="161"/>
      <c r="Q32" s="105"/>
      <c r="R32" s="2"/>
    </row>
    <row r="33" spans="2:23" ht="21" customHeight="1" x14ac:dyDescent="0.2">
      <c r="B33" s="156"/>
      <c r="C33" s="226" t="s">
        <v>127</v>
      </c>
      <c r="D33" s="227"/>
      <c r="E33" s="228"/>
      <c r="F33" s="102">
        <v>1</v>
      </c>
      <c r="G33" s="81"/>
      <c r="H33" s="226" t="s">
        <v>128</v>
      </c>
      <c r="I33" s="228"/>
      <c r="J33" s="226">
        <v>1</v>
      </c>
      <c r="K33" s="228"/>
      <c r="L33" s="105"/>
      <c r="M33" s="105"/>
      <c r="N33" s="234" t="s">
        <v>137</v>
      </c>
      <c r="O33" s="235"/>
      <c r="P33" s="114" t="s">
        <v>150</v>
      </c>
      <c r="Q33" s="105"/>
      <c r="R33" s="2"/>
    </row>
    <row r="34" spans="2:23" ht="15.75" customHeight="1" x14ac:dyDescent="0.2">
      <c r="B34" s="156"/>
      <c r="C34" s="226" t="s">
        <v>129</v>
      </c>
      <c r="D34" s="227"/>
      <c r="E34" s="228"/>
      <c r="F34" s="102">
        <v>2</v>
      </c>
      <c r="G34" s="81"/>
      <c r="H34" s="226" t="s">
        <v>130</v>
      </c>
      <c r="I34" s="228"/>
      <c r="J34" s="226">
        <v>2</v>
      </c>
      <c r="K34" s="228"/>
      <c r="L34" s="105"/>
      <c r="M34" s="105"/>
      <c r="N34" s="242" t="s">
        <v>152</v>
      </c>
      <c r="O34" s="243"/>
      <c r="P34" s="115" t="s">
        <v>153</v>
      </c>
      <c r="Q34" s="105"/>
      <c r="R34" s="2"/>
      <c r="T34" s="4"/>
      <c r="U34" s="4"/>
      <c r="V34" s="4"/>
      <c r="W34" s="4"/>
    </row>
    <row r="35" spans="2:23" ht="24.75" customHeight="1" x14ac:dyDescent="0.2">
      <c r="B35" s="156"/>
      <c r="C35" s="226" t="s">
        <v>131</v>
      </c>
      <c r="D35" s="227"/>
      <c r="E35" s="228"/>
      <c r="F35" s="102">
        <v>3</v>
      </c>
      <c r="G35" s="81"/>
      <c r="H35" s="226" t="s">
        <v>132</v>
      </c>
      <c r="I35" s="228"/>
      <c r="J35" s="226">
        <v>3</v>
      </c>
      <c r="K35" s="228"/>
      <c r="L35" s="105"/>
      <c r="M35" s="105"/>
      <c r="N35" s="167" t="s">
        <v>154</v>
      </c>
      <c r="O35" s="236"/>
      <c r="P35" s="115" t="s">
        <v>155</v>
      </c>
      <c r="Q35" s="105"/>
      <c r="R35" s="2"/>
    </row>
    <row r="36" spans="2:23" ht="18" customHeight="1" x14ac:dyDescent="0.2">
      <c r="B36" s="156"/>
      <c r="C36" s="226" t="s">
        <v>133</v>
      </c>
      <c r="D36" s="227"/>
      <c r="E36" s="228"/>
      <c r="F36" s="102">
        <v>4</v>
      </c>
      <c r="G36" s="81"/>
      <c r="H36" s="226" t="s">
        <v>134</v>
      </c>
      <c r="I36" s="228"/>
      <c r="J36" s="226">
        <v>4</v>
      </c>
      <c r="K36" s="228"/>
      <c r="L36" s="105"/>
      <c r="M36" s="105"/>
      <c r="N36" s="231">
        <v>5</v>
      </c>
      <c r="O36" s="232"/>
      <c r="P36" s="115" t="s">
        <v>156</v>
      </c>
      <c r="Q36" s="105"/>
      <c r="R36" s="2"/>
    </row>
    <row r="37" spans="2:23" ht="21" customHeight="1" thickBot="1" x14ac:dyDescent="0.25">
      <c r="B37" s="156"/>
      <c r="C37" s="226" t="s">
        <v>135</v>
      </c>
      <c r="D37" s="227"/>
      <c r="E37" s="228"/>
      <c r="F37" s="102">
        <v>5</v>
      </c>
      <c r="G37" s="81"/>
      <c r="H37" s="226" t="s">
        <v>136</v>
      </c>
      <c r="I37" s="228"/>
      <c r="J37" s="226">
        <v>5</v>
      </c>
      <c r="K37" s="228"/>
      <c r="L37" s="105"/>
      <c r="M37" s="105"/>
      <c r="N37" s="244" t="s">
        <v>157</v>
      </c>
      <c r="O37" s="245"/>
      <c r="P37" s="123" t="s">
        <v>158</v>
      </c>
      <c r="Q37" s="105"/>
      <c r="R37" s="2"/>
    </row>
    <row r="38" spans="2:23" ht="14" x14ac:dyDescent="0.2">
      <c r="B38" s="80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2"/>
    </row>
    <row r="39" spans="2:23" ht="18" customHeight="1" x14ac:dyDescent="0.2">
      <c r="B39" s="80"/>
      <c r="C39" s="161" t="s">
        <v>137</v>
      </c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  <c r="P39" s="161"/>
      <c r="Q39" s="161"/>
      <c r="R39" s="2"/>
    </row>
    <row r="40" spans="2:23" ht="68.25" customHeight="1" x14ac:dyDescent="0.2">
      <c r="B40" s="80"/>
      <c r="C40" s="226" t="s">
        <v>138</v>
      </c>
      <c r="D40" s="227"/>
      <c r="E40" s="227"/>
      <c r="F40" s="228"/>
      <c r="G40" s="226" t="s">
        <v>139</v>
      </c>
      <c r="H40" s="228"/>
      <c r="I40" s="226" t="s">
        <v>140</v>
      </c>
      <c r="J40" s="227"/>
      <c r="K40" s="228"/>
      <c r="L40" s="226" t="s">
        <v>141</v>
      </c>
      <c r="M40" s="228"/>
      <c r="N40" s="226" t="s">
        <v>142</v>
      </c>
      <c r="O40" s="228"/>
      <c r="P40" s="226" t="s">
        <v>143</v>
      </c>
      <c r="Q40" s="228"/>
      <c r="R40" s="2"/>
    </row>
    <row r="41" spans="2:23" ht="60" customHeight="1" x14ac:dyDescent="0.2">
      <c r="B41" s="80"/>
      <c r="C41" s="226" t="s">
        <v>144</v>
      </c>
      <c r="D41" s="227"/>
      <c r="E41" s="227"/>
      <c r="F41" s="228"/>
      <c r="G41" s="226" t="s">
        <v>145</v>
      </c>
      <c r="H41" s="228"/>
      <c r="I41" s="226" t="s">
        <v>146</v>
      </c>
      <c r="J41" s="227"/>
      <c r="K41" s="228"/>
      <c r="L41" s="226" t="s">
        <v>147</v>
      </c>
      <c r="M41" s="228"/>
      <c r="N41" s="226" t="s">
        <v>148</v>
      </c>
      <c r="O41" s="228"/>
      <c r="P41" s="226" t="s">
        <v>149</v>
      </c>
      <c r="Q41" s="228"/>
      <c r="R41" s="2"/>
    </row>
    <row r="42" spans="2:23" ht="14" x14ac:dyDescent="0.2">
      <c r="B42" s="80"/>
      <c r="C42" s="249" t="s">
        <v>124</v>
      </c>
      <c r="D42" s="250"/>
      <c r="E42" s="251"/>
      <c r="F42" s="255" t="s">
        <v>125</v>
      </c>
      <c r="G42" s="234" t="s">
        <v>128</v>
      </c>
      <c r="H42" s="235"/>
      <c r="I42" s="234" t="s">
        <v>130</v>
      </c>
      <c r="J42" s="237"/>
      <c r="K42" s="235"/>
      <c r="L42" s="234" t="s">
        <v>132</v>
      </c>
      <c r="M42" s="235"/>
      <c r="N42" s="234" t="s">
        <v>134</v>
      </c>
      <c r="O42" s="235"/>
      <c r="P42" s="240" t="s">
        <v>136</v>
      </c>
      <c r="Q42" s="241"/>
      <c r="R42" s="2"/>
    </row>
    <row r="43" spans="2:23" ht="14" x14ac:dyDescent="0.2">
      <c r="B43" s="80"/>
      <c r="C43" s="252"/>
      <c r="D43" s="253"/>
      <c r="E43" s="254"/>
      <c r="F43" s="256"/>
      <c r="G43" s="238">
        <v>1</v>
      </c>
      <c r="H43" s="239"/>
      <c r="I43" s="238">
        <v>2</v>
      </c>
      <c r="J43" s="258"/>
      <c r="K43" s="239"/>
      <c r="L43" s="238">
        <v>3</v>
      </c>
      <c r="M43" s="239"/>
      <c r="N43" s="238">
        <v>4</v>
      </c>
      <c r="O43" s="239"/>
      <c r="P43" s="238">
        <v>5</v>
      </c>
      <c r="Q43" s="239"/>
      <c r="R43" s="2"/>
    </row>
    <row r="44" spans="2:23" ht="19.5" customHeight="1" x14ac:dyDescent="0.2">
      <c r="B44" s="80"/>
      <c r="C44" s="226" t="s">
        <v>127</v>
      </c>
      <c r="D44" s="227"/>
      <c r="E44" s="228"/>
      <c r="F44" s="109">
        <v>1</v>
      </c>
      <c r="G44" s="229">
        <v>2</v>
      </c>
      <c r="H44" s="230"/>
      <c r="I44" s="229">
        <v>3</v>
      </c>
      <c r="J44" s="257"/>
      <c r="K44" s="230"/>
      <c r="L44" s="229">
        <v>4</v>
      </c>
      <c r="M44" s="230"/>
      <c r="N44" s="231">
        <v>5</v>
      </c>
      <c r="O44" s="232"/>
      <c r="P44" s="167">
        <v>6</v>
      </c>
      <c r="Q44" s="236"/>
      <c r="R44" s="2"/>
    </row>
    <row r="45" spans="2:23" ht="21.75" customHeight="1" x14ac:dyDescent="0.2">
      <c r="B45" s="80"/>
      <c r="C45" s="226" t="s">
        <v>129</v>
      </c>
      <c r="D45" s="227"/>
      <c r="E45" s="228"/>
      <c r="F45" s="109">
        <v>2</v>
      </c>
      <c r="G45" s="229">
        <v>3</v>
      </c>
      <c r="H45" s="230"/>
      <c r="I45" s="229">
        <v>4</v>
      </c>
      <c r="J45" s="257"/>
      <c r="K45" s="230"/>
      <c r="L45" s="231">
        <v>5</v>
      </c>
      <c r="M45" s="232"/>
      <c r="N45" s="167">
        <v>6</v>
      </c>
      <c r="O45" s="236"/>
      <c r="P45" s="167">
        <v>7</v>
      </c>
      <c r="Q45" s="236"/>
      <c r="R45" s="2"/>
    </row>
    <row r="46" spans="2:23" ht="21" customHeight="1" x14ac:dyDescent="0.2">
      <c r="B46" s="80"/>
      <c r="C46" s="226" t="s">
        <v>131</v>
      </c>
      <c r="D46" s="227"/>
      <c r="E46" s="228"/>
      <c r="F46" s="109">
        <v>3</v>
      </c>
      <c r="G46" s="229">
        <v>4</v>
      </c>
      <c r="H46" s="230"/>
      <c r="I46" s="231">
        <v>5</v>
      </c>
      <c r="J46" s="248"/>
      <c r="K46" s="232"/>
      <c r="L46" s="167">
        <v>6</v>
      </c>
      <c r="M46" s="236"/>
      <c r="N46" s="167">
        <v>7</v>
      </c>
      <c r="O46" s="236"/>
      <c r="P46" s="242">
        <v>8</v>
      </c>
      <c r="Q46" s="243"/>
      <c r="R46" s="2"/>
    </row>
    <row r="47" spans="2:23" ht="21" customHeight="1" x14ac:dyDescent="0.2">
      <c r="B47" s="80"/>
      <c r="C47" s="226" t="s">
        <v>133</v>
      </c>
      <c r="D47" s="227"/>
      <c r="E47" s="228"/>
      <c r="F47" s="109">
        <v>4</v>
      </c>
      <c r="G47" s="231">
        <v>5</v>
      </c>
      <c r="H47" s="232"/>
      <c r="I47" s="167">
        <v>6</v>
      </c>
      <c r="J47" s="246"/>
      <c r="K47" s="236"/>
      <c r="L47" s="167">
        <v>7</v>
      </c>
      <c r="M47" s="236"/>
      <c r="N47" s="242">
        <v>8</v>
      </c>
      <c r="O47" s="243"/>
      <c r="P47" s="242">
        <v>9</v>
      </c>
      <c r="Q47" s="243"/>
      <c r="R47" s="2"/>
    </row>
    <row r="48" spans="2:23" ht="21" customHeight="1" x14ac:dyDescent="0.2">
      <c r="B48" s="80"/>
      <c r="C48" s="226" t="s">
        <v>135</v>
      </c>
      <c r="D48" s="227"/>
      <c r="E48" s="228"/>
      <c r="F48" s="109">
        <v>5</v>
      </c>
      <c r="G48" s="167">
        <v>6</v>
      </c>
      <c r="H48" s="236"/>
      <c r="I48" s="167">
        <v>7</v>
      </c>
      <c r="J48" s="246"/>
      <c r="K48" s="236"/>
      <c r="L48" s="242">
        <v>8</v>
      </c>
      <c r="M48" s="243"/>
      <c r="N48" s="242">
        <v>9</v>
      </c>
      <c r="O48" s="243"/>
      <c r="P48" s="242">
        <v>10</v>
      </c>
      <c r="Q48" s="243"/>
      <c r="R48" s="2"/>
    </row>
    <row r="49" spans="2:18" ht="15" thickBot="1" x14ac:dyDescent="0.25">
      <c r="B49" s="83"/>
      <c r="C49" s="84"/>
      <c r="D49" s="84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7"/>
    </row>
  </sheetData>
  <mergeCells count="132">
    <mergeCell ref="C20:F20"/>
    <mergeCell ref="G20:H20"/>
    <mergeCell ref="C21:F21"/>
    <mergeCell ref="C22:F22"/>
    <mergeCell ref="C23:F23"/>
    <mergeCell ref="C24:F24"/>
    <mergeCell ref="C25:F25"/>
    <mergeCell ref="C26:F26"/>
    <mergeCell ref="C28:F28"/>
    <mergeCell ref="G21:H21"/>
    <mergeCell ref="G22:H22"/>
    <mergeCell ref="G23:H23"/>
    <mergeCell ref="G24:H24"/>
    <mergeCell ref="G25:H25"/>
    <mergeCell ref="G26:H26"/>
    <mergeCell ref="G28:H28"/>
    <mergeCell ref="C27:F27"/>
    <mergeCell ref="G27:H27"/>
    <mergeCell ref="L48:M48"/>
    <mergeCell ref="L46:M46"/>
    <mergeCell ref="L43:M43"/>
    <mergeCell ref="G48:H48"/>
    <mergeCell ref="I45:K45"/>
    <mergeCell ref="N43:O43"/>
    <mergeCell ref="N44:O44"/>
    <mergeCell ref="N45:O45"/>
    <mergeCell ref="N46:O46"/>
    <mergeCell ref="N47:O47"/>
    <mergeCell ref="L47:M47"/>
    <mergeCell ref="L44:M44"/>
    <mergeCell ref="L45:M45"/>
    <mergeCell ref="I43:K43"/>
    <mergeCell ref="I44:K44"/>
    <mergeCell ref="I47:K47"/>
    <mergeCell ref="G43:H43"/>
    <mergeCell ref="G44:H44"/>
    <mergeCell ref="B32:B37"/>
    <mergeCell ref="C32:E32"/>
    <mergeCell ref="H32:I32"/>
    <mergeCell ref="C44:E44"/>
    <mergeCell ref="C45:E45"/>
    <mergeCell ref="C46:E46"/>
    <mergeCell ref="C40:F40"/>
    <mergeCell ref="C41:F41"/>
    <mergeCell ref="I46:K46"/>
    <mergeCell ref="C36:E36"/>
    <mergeCell ref="C37:E37"/>
    <mergeCell ref="H37:I37"/>
    <mergeCell ref="J37:K37"/>
    <mergeCell ref="C42:E43"/>
    <mergeCell ref="J36:K36"/>
    <mergeCell ref="F42:F43"/>
    <mergeCell ref="H36:I36"/>
    <mergeCell ref="G40:H40"/>
    <mergeCell ref="G41:H41"/>
    <mergeCell ref="I40:K40"/>
    <mergeCell ref="I41:K41"/>
    <mergeCell ref="J33:K33"/>
    <mergeCell ref="C34:E34"/>
    <mergeCell ref="H34:I34"/>
    <mergeCell ref="C48:E48"/>
    <mergeCell ref="N32:P32"/>
    <mergeCell ref="N33:O33"/>
    <mergeCell ref="N34:O34"/>
    <mergeCell ref="C35:E35"/>
    <mergeCell ref="H35:I35"/>
    <mergeCell ref="J35:K35"/>
    <mergeCell ref="J32:K32"/>
    <mergeCell ref="C33:E33"/>
    <mergeCell ref="J34:K34"/>
    <mergeCell ref="N35:O35"/>
    <mergeCell ref="N40:O40"/>
    <mergeCell ref="N41:O41"/>
    <mergeCell ref="L40:M40"/>
    <mergeCell ref="L41:M41"/>
    <mergeCell ref="N36:O36"/>
    <mergeCell ref="N37:O37"/>
    <mergeCell ref="P40:Q40"/>
    <mergeCell ref="P41:Q41"/>
    <mergeCell ref="L42:M42"/>
    <mergeCell ref="I48:K48"/>
    <mergeCell ref="P48:Q48"/>
    <mergeCell ref="N48:O48"/>
    <mergeCell ref="G45:H45"/>
    <mergeCell ref="C17:F17"/>
    <mergeCell ref="G17:H17"/>
    <mergeCell ref="C47:E47"/>
    <mergeCell ref="G46:H46"/>
    <mergeCell ref="G47:H47"/>
    <mergeCell ref="H33:I33"/>
    <mergeCell ref="C31:F31"/>
    <mergeCell ref="H31:K31"/>
    <mergeCell ref="C19:F19"/>
    <mergeCell ref="G19:H19"/>
    <mergeCell ref="C29:F29"/>
    <mergeCell ref="G29:H29"/>
    <mergeCell ref="C18:F18"/>
    <mergeCell ref="G18:H18"/>
    <mergeCell ref="C39:Q39"/>
    <mergeCell ref="G42:H42"/>
    <mergeCell ref="P44:Q44"/>
    <mergeCell ref="P45:Q45"/>
    <mergeCell ref="I42:K42"/>
    <mergeCell ref="P43:Q43"/>
    <mergeCell ref="N42:O42"/>
    <mergeCell ref="P42:Q42"/>
    <mergeCell ref="P46:Q46"/>
    <mergeCell ref="P47:Q47"/>
    <mergeCell ref="B6:R6"/>
    <mergeCell ref="G8:H8"/>
    <mergeCell ref="G7:H7"/>
    <mergeCell ref="C13:F13"/>
    <mergeCell ref="G13:H13"/>
    <mergeCell ref="B2:B4"/>
    <mergeCell ref="C8:F8"/>
    <mergeCell ref="C12:F12"/>
    <mergeCell ref="G12:H12"/>
    <mergeCell ref="C9:F9"/>
    <mergeCell ref="G9:H9"/>
    <mergeCell ref="C7:F7"/>
    <mergeCell ref="C2:P4"/>
    <mergeCell ref="Q2:R4"/>
    <mergeCell ref="C14:F14"/>
    <mergeCell ref="G14:H14"/>
    <mergeCell ref="C10:F10"/>
    <mergeCell ref="G10:H10"/>
    <mergeCell ref="C11:F11"/>
    <mergeCell ref="G11:H11"/>
    <mergeCell ref="C15:F15"/>
    <mergeCell ref="G15:H15"/>
    <mergeCell ref="C16:F16"/>
    <mergeCell ref="G16:H16"/>
  </mergeCells>
  <conditionalFormatting sqref="J8:K29 M8:Q29">
    <cfRule type="expression" dxfId="12" priority="29" stopIfTrue="1">
      <formula>"""bajo"""</formula>
    </cfRule>
  </conditionalFormatting>
  <conditionalFormatting sqref="L8:L29">
    <cfRule type="cellIs" dxfId="11" priority="24" stopIfTrue="1" operator="equal">
      <formula>"EXTREMO"</formula>
    </cfRule>
    <cfRule type="cellIs" dxfId="10" priority="25" stopIfTrue="1" operator="equal">
      <formula>"ALTO"</formula>
    </cfRule>
    <cfRule type="cellIs" dxfId="9" priority="26" stopIfTrue="1" operator="equal">
      <formula>"MEDIO"</formula>
    </cfRule>
    <cfRule type="cellIs" dxfId="8" priority="27" stopIfTrue="1" operator="equal">
      <formula>"BAJO"</formula>
    </cfRule>
  </conditionalFormatting>
  <printOptions horizontalCentered="1"/>
  <pageMargins left="0.7" right="0.7" top="0.75" bottom="0.75" header="0.3" footer="0.3"/>
  <pageSetup scale="32" orientation="portrait" horizontalDpi="4294967295" verticalDpi="4294967295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B1:X60"/>
  <sheetViews>
    <sheetView showGridLines="0" zoomScale="70" zoomScaleNormal="70" zoomScaleSheetLayoutView="25" zoomScalePageLayoutView="70" workbookViewId="0">
      <selection activeCell="G29" sqref="G29"/>
    </sheetView>
  </sheetViews>
  <sheetFormatPr baseColWidth="10" defaultColWidth="11.5" defaultRowHeight="14" x14ac:dyDescent="0.15"/>
  <cols>
    <col min="1" max="1" width="4.33203125" style="14" customWidth="1"/>
    <col min="2" max="2" width="48.83203125" style="14" customWidth="1"/>
    <col min="3" max="3" width="42" style="14" customWidth="1"/>
    <col min="4" max="4" width="17.6640625" style="14" customWidth="1"/>
    <col min="5" max="5" width="22.5" style="14" customWidth="1"/>
    <col min="6" max="6" width="15.1640625" style="14" customWidth="1"/>
    <col min="7" max="7" width="17.5" style="14" customWidth="1"/>
    <col min="8" max="8" width="5.1640625" style="14" customWidth="1"/>
    <col min="9" max="9" width="4.33203125" style="14" customWidth="1"/>
    <col min="10" max="10" width="5.83203125" style="14" customWidth="1"/>
    <col min="11" max="11" width="5.33203125" style="14" customWidth="1"/>
    <col min="12" max="12" width="14.1640625" style="14" customWidth="1"/>
    <col min="13" max="13" width="5.33203125" style="14" customWidth="1"/>
    <col min="14" max="14" width="18" style="14" customWidth="1"/>
    <col min="15" max="15" width="5.6640625" style="14" customWidth="1"/>
    <col min="16" max="16" width="6.5" style="14" customWidth="1"/>
    <col min="17" max="17" width="8.5" style="14" customWidth="1"/>
    <col min="18" max="18" width="6" style="14" customWidth="1"/>
    <col min="19" max="19" width="9.6640625" style="14" customWidth="1"/>
    <col min="20" max="20" width="12.83203125" style="14" customWidth="1"/>
    <col min="21" max="21" width="11.5" style="14"/>
    <col min="22" max="22" width="10.83203125" style="14" customWidth="1"/>
    <col min="23" max="23" width="15.6640625" style="14" customWidth="1"/>
    <col min="24" max="24" width="13.83203125" style="14" customWidth="1"/>
    <col min="25" max="16384" width="11.5" style="14"/>
  </cols>
  <sheetData>
    <row r="1" spans="2:24" s="12" customFormat="1" x14ac:dyDescent="0.15">
      <c r="S1" s="13"/>
    </row>
    <row r="2" spans="2:24" s="12" customFormat="1" ht="54" customHeight="1" x14ac:dyDescent="0.15">
      <c r="B2" s="277"/>
      <c r="C2" s="278" t="s">
        <v>16</v>
      </c>
      <c r="D2" s="278"/>
      <c r="E2" s="278"/>
      <c r="F2" s="278"/>
      <c r="G2" s="278"/>
      <c r="H2" s="278"/>
      <c r="I2" s="278"/>
      <c r="J2" s="278"/>
      <c r="K2" s="278"/>
      <c r="L2" s="278"/>
      <c r="M2" s="278"/>
      <c r="N2" s="278"/>
      <c r="O2" s="278"/>
      <c r="P2" s="278"/>
      <c r="Q2" s="278"/>
      <c r="R2" s="278"/>
      <c r="S2" s="278"/>
      <c r="T2" s="278"/>
      <c r="U2" s="278"/>
      <c r="V2" s="278"/>
      <c r="W2" s="150" t="s">
        <v>1</v>
      </c>
      <c r="X2" s="284"/>
    </row>
    <row r="3" spans="2:24" s="12" customFormat="1" ht="31.5" customHeight="1" x14ac:dyDescent="0.15">
      <c r="B3" s="277"/>
      <c r="C3" s="278"/>
      <c r="D3" s="278"/>
      <c r="E3" s="278"/>
      <c r="F3" s="278"/>
      <c r="G3" s="278"/>
      <c r="H3" s="278"/>
      <c r="I3" s="278"/>
      <c r="J3" s="278"/>
      <c r="K3" s="278"/>
      <c r="L3" s="278"/>
      <c r="M3" s="278"/>
      <c r="N3" s="278"/>
      <c r="O3" s="278"/>
      <c r="P3" s="278"/>
      <c r="Q3" s="278"/>
      <c r="R3" s="278"/>
      <c r="S3" s="278"/>
      <c r="T3" s="278"/>
      <c r="U3" s="278"/>
      <c r="V3" s="278"/>
      <c r="W3" s="285"/>
      <c r="X3" s="286"/>
    </row>
    <row r="4" spans="2:24" s="12" customFormat="1" ht="47.25" customHeight="1" x14ac:dyDescent="0.15">
      <c r="B4" s="277"/>
      <c r="C4" s="278"/>
      <c r="D4" s="278"/>
      <c r="E4" s="278"/>
      <c r="F4" s="278"/>
      <c r="G4" s="278"/>
      <c r="H4" s="278"/>
      <c r="I4" s="278"/>
      <c r="J4" s="278"/>
      <c r="K4" s="278"/>
      <c r="L4" s="278"/>
      <c r="M4" s="278"/>
      <c r="N4" s="278"/>
      <c r="O4" s="278"/>
      <c r="P4" s="278"/>
      <c r="Q4" s="278"/>
      <c r="R4" s="278"/>
      <c r="S4" s="278"/>
      <c r="T4" s="278"/>
      <c r="U4" s="278"/>
      <c r="V4" s="278"/>
      <c r="W4" s="287"/>
      <c r="X4" s="288"/>
    </row>
    <row r="5" spans="2:24" s="12" customFormat="1" ht="32.25" customHeight="1" thickBot="1" x14ac:dyDescent="0.2"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5"/>
      <c r="T5" s="34"/>
      <c r="U5" s="34"/>
      <c r="V5" s="34"/>
      <c r="W5" s="34"/>
      <c r="X5" s="34"/>
    </row>
    <row r="6" spans="2:24" ht="91.5" customHeight="1" x14ac:dyDescent="0.15">
      <c r="B6" s="264" t="str">
        <f>+EVALUACION!B6</f>
        <v>Objeto Contractual:  SUMINISTRO, ADQUISICIÓN Y DISTRIBUCIÓN A MONTO AGOTABLE  DE IMPLEMENTOS, ARTÍCULOS, ACCESORIOS Y BIENES DEPORTIVOS DESTINADOS A LOS COLECTIVOS U ORGANIZACIONES RECREO-DEPORTIVAS, Y PERSONAS BENEFICIADAS CON ACTIVIDADES RECREO-DEPORTIVAS COMUNITARIAS DE LA LOCALIDAD DE KENNEDY LAS UNIDADES OPERATIVAS PRIORIZADAS POR LA SECRETARIA DE INTEGRAL SOCIAL</v>
      </c>
      <c r="C6" s="265"/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  <c r="P6" s="265"/>
      <c r="Q6" s="265"/>
      <c r="R6" s="265"/>
      <c r="S6" s="265"/>
      <c r="T6" s="265"/>
      <c r="U6" s="265"/>
      <c r="V6" s="265"/>
      <c r="W6" s="265"/>
      <c r="X6" s="266"/>
    </row>
    <row r="7" spans="2:24" ht="26.25" customHeight="1" x14ac:dyDescent="0.15">
      <c r="B7" s="289" t="s">
        <v>245</v>
      </c>
      <c r="C7" s="273"/>
      <c r="D7" s="273"/>
      <c r="E7" s="273"/>
      <c r="F7" s="273"/>
      <c r="G7" s="273"/>
      <c r="H7" s="273"/>
      <c r="I7" s="273"/>
      <c r="J7" s="273"/>
      <c r="K7" s="273"/>
      <c r="L7" s="273"/>
      <c r="M7" s="273"/>
      <c r="N7" s="273"/>
      <c r="O7" s="273"/>
      <c r="P7" s="273"/>
      <c r="Q7" s="273"/>
      <c r="R7" s="273"/>
      <c r="S7" s="273"/>
      <c r="T7" s="273"/>
      <c r="U7" s="273"/>
      <c r="V7" s="273"/>
      <c r="W7" s="273"/>
      <c r="X7" s="290"/>
    </row>
    <row r="8" spans="2:24" ht="20.25" customHeight="1" x14ac:dyDescent="0.15">
      <c r="B8" s="289"/>
      <c r="C8" s="273"/>
      <c r="D8" s="273"/>
      <c r="E8" s="273"/>
      <c r="F8" s="273"/>
      <c r="G8" s="273"/>
      <c r="H8" s="273"/>
      <c r="I8" s="273"/>
      <c r="J8" s="273"/>
      <c r="K8" s="273"/>
      <c r="L8" s="273"/>
      <c r="M8" s="273"/>
      <c r="N8" s="273"/>
      <c r="O8" s="273"/>
      <c r="P8" s="273"/>
      <c r="Q8" s="273"/>
      <c r="R8" s="273"/>
      <c r="S8" s="273"/>
      <c r="T8" s="273"/>
      <c r="U8" s="273"/>
      <c r="V8" s="273"/>
      <c r="W8" s="273"/>
      <c r="X8" s="290"/>
    </row>
    <row r="9" spans="2:24" ht="24.75" customHeight="1" thickBot="1" x14ac:dyDescent="0.2">
      <c r="B9" s="262"/>
      <c r="C9" s="263"/>
      <c r="D9" s="263"/>
      <c r="E9" s="263"/>
      <c r="F9" s="263"/>
      <c r="G9" s="263"/>
      <c r="H9" s="263"/>
      <c r="I9" s="263"/>
      <c r="J9" s="263"/>
      <c r="K9" s="263"/>
      <c r="L9" s="263"/>
      <c r="M9" s="263"/>
      <c r="N9" s="263"/>
      <c r="O9" s="263"/>
      <c r="P9" s="263"/>
      <c r="Q9" s="263"/>
      <c r="R9" s="263"/>
      <c r="X9" s="44"/>
    </row>
    <row r="10" spans="2:24" ht="106.5" customHeight="1" thickBot="1" x14ac:dyDescent="0.2">
      <c r="B10" s="26" t="s">
        <v>246</v>
      </c>
      <c r="C10" s="27" t="s">
        <v>92</v>
      </c>
      <c r="D10" s="28" t="s">
        <v>247</v>
      </c>
      <c r="E10" s="28" t="s">
        <v>248</v>
      </c>
      <c r="F10" s="28" t="s">
        <v>249</v>
      </c>
      <c r="G10" s="27" t="s">
        <v>93</v>
      </c>
      <c r="H10" s="28" t="s">
        <v>123</v>
      </c>
      <c r="I10" s="28" t="s">
        <v>95</v>
      </c>
      <c r="J10" s="28" t="s">
        <v>250</v>
      </c>
      <c r="K10" s="28" t="s">
        <v>97</v>
      </c>
      <c r="L10" s="28" t="s">
        <v>251</v>
      </c>
      <c r="M10" s="27" t="s">
        <v>252</v>
      </c>
      <c r="N10" s="27" t="s">
        <v>160</v>
      </c>
      <c r="O10" s="28" t="s">
        <v>123</v>
      </c>
      <c r="P10" s="28" t="s">
        <v>95</v>
      </c>
      <c r="Q10" s="28" t="s">
        <v>250</v>
      </c>
      <c r="R10" s="28" t="s">
        <v>97</v>
      </c>
      <c r="S10" s="27" t="s">
        <v>161</v>
      </c>
      <c r="T10" s="27" t="s">
        <v>162</v>
      </c>
      <c r="U10" s="27" t="s">
        <v>163</v>
      </c>
      <c r="V10" s="27" t="s">
        <v>164</v>
      </c>
      <c r="W10" s="27" t="s">
        <v>253</v>
      </c>
      <c r="X10" s="29" t="s">
        <v>166</v>
      </c>
    </row>
    <row r="11" spans="2:24" ht="106.5" customHeight="1" x14ac:dyDescent="0.15">
      <c r="B11" s="30">
        <v>1</v>
      </c>
      <c r="C11" s="31" t="str">
        <f>+'EVALUACION CON CONTROLES'!C8:F8</f>
        <v xml:space="preserve">Riesgo de que no se firme el contrato. </v>
      </c>
      <c r="D11" s="32" t="str">
        <f>+'EVALUACION CON CONTROLES'!B8</f>
        <v>CONTRATACIÓN</v>
      </c>
      <c r="E11" s="32" t="str">
        <f>VLOOKUP(C11,'IDENTIFICACION Y ANALISIS'!$B$18:$F$75,3,FALSE)</f>
        <v>General</v>
      </c>
      <c r="F11" s="32" t="str">
        <f>VLOOKUP(C11,'IDENTIFICACION Y ANALISIS'!$B$18:$F$75,4,FALSE)</f>
        <v>Interno</v>
      </c>
      <c r="G11" s="31" t="str">
        <f>+EVALUACION!H9</f>
        <v>No satisfacción de la necesidad planteada</v>
      </c>
      <c r="H11" s="31">
        <f>+EVALUACION!I9</f>
        <v>1</v>
      </c>
      <c r="I11" s="31">
        <f>+EVALUACION!J9</f>
        <v>4</v>
      </c>
      <c r="J11" s="31">
        <f>+EVALUACION!K9</f>
        <v>5</v>
      </c>
      <c r="K11" s="32" t="str">
        <f>+EVALUACION!L9</f>
        <v>MEDIO</v>
      </c>
      <c r="L11" s="31" t="s">
        <v>254</v>
      </c>
      <c r="M11" s="32">
        <v>100</v>
      </c>
      <c r="N11" s="31" t="str">
        <f>+'EVALUACION CON CONTROLES'!G8</f>
        <v>Solicitud poliza de seriedad de la oferta</v>
      </c>
      <c r="O11" s="31">
        <f>+'EVALUACION CON CONTROLES'!I8</f>
        <v>1</v>
      </c>
      <c r="P11" s="31">
        <f>+'EVALUACION CON CONTROLES'!J8</f>
        <v>4</v>
      </c>
      <c r="Q11" s="31">
        <f>+'EVALUACION CON CONTROLES'!K8</f>
        <v>5</v>
      </c>
      <c r="R11" s="32" t="str">
        <f>+'EVALUACION CON CONTROLES'!L8</f>
        <v>MEDIO</v>
      </c>
      <c r="S11" s="31" t="str">
        <f>+'EVALUACION CON CONTROLES'!M8</f>
        <v>NO</v>
      </c>
      <c r="T11" s="31" t="str">
        <f>+'EVALUACION CON CONTROLES'!N8</f>
        <v>Abogado(a) responsable del proceso</v>
      </c>
      <c r="U11" s="31" t="str">
        <f>+'EVALUACION CON CONTROLES'!O8</f>
        <v>Una vez se presente el suceso</v>
      </c>
      <c r="V11" s="31" t="str">
        <f>+'EVALUACION CON CONTROLES'!P8</f>
        <v>una vez firmado el contrato</v>
      </c>
      <c r="W11" s="31" t="str">
        <f>+'EVALUACION CON CONTROLES'!Q8</f>
        <v>Seguimiento continuo</v>
      </c>
      <c r="X11" s="33" t="str">
        <f>+'EVALUACION CON CONTROLES'!R8</f>
        <v>Permanente</v>
      </c>
    </row>
    <row r="12" spans="2:24" ht="106.5" customHeight="1" x14ac:dyDescent="0.15">
      <c r="B12" s="15">
        <v>2</v>
      </c>
      <c r="C12" s="17" t="str">
        <f>+'EVALUACION CON CONTROLES'!C9:F9</f>
        <v>Falta de constitución o constitución tardía de la garantía única. Aceptación de garantías que no se ajustan a lo contemplado en el contrato</v>
      </c>
      <c r="D12" s="16" t="str">
        <f>+'EVALUACION CON CONTROLES'!B9</f>
        <v>CONTRATACIÓN</v>
      </c>
      <c r="E12" s="16" t="str">
        <f>VLOOKUP(C12,'IDENTIFICACION Y ANALISIS'!$B$18:$F$75,3,FALSE)</f>
        <v>General</v>
      </c>
      <c r="F12" s="16" t="str">
        <f>VLOOKUP(C12,'IDENTIFICACION Y ANALISIS'!$B$18:$F$75,4,FALSE)</f>
        <v>Externo</v>
      </c>
      <c r="G12" s="17" t="str">
        <f>+EVALUACION!H10</f>
        <v>Retrasos en el cronograma de actividades</v>
      </c>
      <c r="H12" s="17">
        <f>+EVALUACION!I10</f>
        <v>2</v>
      </c>
      <c r="I12" s="17">
        <f>+EVALUACION!J10</f>
        <v>2</v>
      </c>
      <c r="J12" s="17">
        <f>+EVALUACION!K10</f>
        <v>4</v>
      </c>
      <c r="K12" s="16" t="str">
        <f>+EVALUACION!L10</f>
        <v>BAJO</v>
      </c>
      <c r="L12" s="17" t="s">
        <v>255</v>
      </c>
      <c r="M12" s="16">
        <v>100</v>
      </c>
      <c r="N12" s="17" t="str">
        <f>+'EVALUACION CON CONTROLES'!G9</f>
        <v>No se prefecciona e inicia el contrato hasta que no se encuentren aprobadas las garantias</v>
      </c>
      <c r="O12" s="17">
        <f>+'EVALUACION CON CONTROLES'!I9</f>
        <v>2</v>
      </c>
      <c r="P12" s="17">
        <f>+'EVALUACION CON CONTROLES'!J9</f>
        <v>2</v>
      </c>
      <c r="Q12" s="17">
        <f>+'EVALUACION CON CONTROLES'!K9</f>
        <v>4</v>
      </c>
      <c r="R12" s="16" t="str">
        <f>+'EVALUACION CON CONTROLES'!L9</f>
        <v>BAJO</v>
      </c>
      <c r="S12" s="17" t="str">
        <f>+'EVALUACION CON CONTROLES'!M9</f>
        <v>NO</v>
      </c>
      <c r="T12" s="17" t="str">
        <f>+'EVALUACION CON CONTROLES'!N9</f>
        <v>Abogado(a) responsable del proceso</v>
      </c>
      <c r="U12" s="17" t="str">
        <f>+'EVALUACION CON CONTROLES'!O9</f>
        <v>Una vez se presente el suceso</v>
      </c>
      <c r="V12" s="17" t="str">
        <f>+'EVALUACION CON CONTROLES'!P9</f>
        <v>Antes de perfeccionado el contrato</v>
      </c>
      <c r="W12" s="17" t="str">
        <f>+'EVALUACION CON CONTROLES'!Q9</f>
        <v xml:space="preserve">Mediante correos eléctronicos y oficios al adjudicatario </v>
      </c>
      <c r="X12" s="18" t="str">
        <f>+'EVALUACION CON CONTROLES'!R9</f>
        <v>Cada tres días habiles posterior a la firma del contrato</v>
      </c>
    </row>
    <row r="13" spans="2:24" ht="106.5" customHeight="1" x14ac:dyDescent="0.15">
      <c r="B13" s="15">
        <v>3</v>
      </c>
      <c r="C13" s="17" t="str">
        <f>+'EVALUACION CON CONTROLES'!C10:F10</f>
        <v>Falta de solicitud o solicitud tardía del registro  presupuestal</v>
      </c>
      <c r="D13" s="16" t="str">
        <f>+'EVALUACION CON CONTROLES'!B10</f>
        <v>CONTRATACIÓN</v>
      </c>
      <c r="E13" s="16" t="str">
        <f>VLOOKUP(C13,'IDENTIFICACION Y ANALISIS'!$B$18:$F$75,3,FALSE)</f>
        <v>General</v>
      </c>
      <c r="F13" s="16" t="str">
        <f>VLOOKUP(C13,'IDENTIFICACION Y ANALISIS'!$B$18:$F$75,4,FALSE)</f>
        <v>Interno</v>
      </c>
      <c r="G13" s="17" t="str">
        <f>+EVALUACION!H11</f>
        <v>Retrasos en el cronograma de actividades</v>
      </c>
      <c r="H13" s="17">
        <f>+EVALUACION!I11</f>
        <v>1</v>
      </c>
      <c r="I13" s="17">
        <f>+EVALUACION!J11</f>
        <v>3</v>
      </c>
      <c r="J13" s="17">
        <f>+EVALUACION!K11</f>
        <v>4</v>
      </c>
      <c r="K13" s="16" t="str">
        <f>+EVALUACION!L11</f>
        <v>BAJO</v>
      </c>
      <c r="L13" s="17" t="s">
        <v>254</v>
      </c>
      <c r="M13" s="16">
        <v>100</v>
      </c>
      <c r="N13" s="17" t="str">
        <f>+'EVALUACION CON CONTROLES'!G10</f>
        <v>Seguimiento continuo una vez suscrito el contrato</v>
      </c>
      <c r="O13" s="17">
        <f>+'EVALUACION CON CONTROLES'!I10</f>
        <v>1</v>
      </c>
      <c r="P13" s="17">
        <f>+'EVALUACION CON CONTROLES'!J10</f>
        <v>3</v>
      </c>
      <c r="Q13" s="17">
        <f>+'EVALUACION CON CONTROLES'!K10</f>
        <v>4</v>
      </c>
      <c r="R13" s="16" t="str">
        <f>+'EVALUACION CON CONTROLES'!L10</f>
        <v>BAJO</v>
      </c>
      <c r="S13" s="17" t="str">
        <f>+'EVALUACION CON CONTROLES'!M10</f>
        <v>SI</v>
      </c>
      <c r="T13" s="17" t="str">
        <f>+'EVALUACION CON CONTROLES'!N10</f>
        <v>Abogado(a) responsable del proceso</v>
      </c>
      <c r="U13" s="17" t="str">
        <f>+'EVALUACION CON CONTROLES'!O10</f>
        <v>Una vez suscrito el contrato</v>
      </c>
      <c r="V13" s="17" t="str">
        <f>+'EVALUACION CON CONTROLES'!P10</f>
        <v>Hasta la expedición del registro</v>
      </c>
      <c r="W13" s="17" t="str">
        <f>+'EVALUACION CON CONTROLES'!Q10</f>
        <v>Seguimiento continuo</v>
      </c>
      <c r="X13" s="18" t="str">
        <f>+'EVALUACION CON CONTROLES'!R10</f>
        <v>Permanente</v>
      </c>
    </row>
    <row r="14" spans="2:24" ht="106.5" customHeight="1" x14ac:dyDescent="0.15">
      <c r="B14" s="15">
        <v>4</v>
      </c>
      <c r="C14" s="17" t="str">
        <f>+'EVALUACION CON CONTROLES'!C11:F11</f>
        <v>No publicación de la documentación del proceso de selección en el SECOP</v>
      </c>
      <c r="D14" s="16" t="str">
        <f>+'EVALUACION CON CONTROLES'!B11</f>
        <v>CONTRATACIÓN</v>
      </c>
      <c r="E14" s="16" t="str">
        <f>VLOOKUP(C14,'IDENTIFICACION Y ANALISIS'!$B$18:$F$75,3,FALSE)</f>
        <v>General</v>
      </c>
      <c r="F14" s="16" t="str">
        <f>VLOOKUP(C14,'IDENTIFICACION Y ANALISIS'!$B$18:$F$75,4,FALSE)</f>
        <v>Interno</v>
      </c>
      <c r="G14" s="17" t="str">
        <f>+EVALUACION!H12</f>
        <v>Nulidad del proceso por falta de transparencia</v>
      </c>
      <c r="H14" s="17">
        <f>+EVALUACION!I12</f>
        <v>1</v>
      </c>
      <c r="I14" s="17">
        <f>+EVALUACION!J12</f>
        <v>4</v>
      </c>
      <c r="J14" s="17">
        <f>+EVALUACION!K12</f>
        <v>5</v>
      </c>
      <c r="K14" s="16" t="str">
        <f>+EVALUACION!L12</f>
        <v>MEDIO</v>
      </c>
      <c r="L14" s="17" t="s">
        <v>254</v>
      </c>
      <c r="M14" s="16">
        <v>100</v>
      </c>
      <c r="N14" s="17" t="str">
        <f>+'EVALUACION CON CONTROLES'!G11</f>
        <v>Seguimiento continuo cuando se tengan todos los documentos precontractuales</v>
      </c>
      <c r="O14" s="17">
        <f>+'EVALUACION CON CONTROLES'!I11</f>
        <v>1</v>
      </c>
      <c r="P14" s="17">
        <f>+'EVALUACION CON CONTROLES'!J11</f>
        <v>4</v>
      </c>
      <c r="Q14" s="17">
        <f>+'EVALUACION CON CONTROLES'!K11</f>
        <v>5</v>
      </c>
      <c r="R14" s="16" t="str">
        <f>+'EVALUACION CON CONTROLES'!L11</f>
        <v>MEDIO</v>
      </c>
      <c r="S14" s="17" t="str">
        <f>+'EVALUACION CON CONTROLES'!M11</f>
        <v>NO</v>
      </c>
      <c r="T14" s="17" t="str">
        <f>+'EVALUACION CON CONTROLES'!N11</f>
        <v>Abogado(a) responsable del proceso</v>
      </c>
      <c r="U14" s="17" t="str">
        <f>+'EVALUACION CON CONTROLES'!O11</f>
        <v xml:space="preserve">Una vez se proyectan los prepliegos de condiciones </v>
      </c>
      <c r="V14" s="17" t="str">
        <f>+'EVALUACION CON CONTROLES'!P11</f>
        <v>Hasta la publicación de todos los documentos</v>
      </c>
      <c r="W14" s="17" t="str">
        <f>+'EVALUACION CON CONTROLES'!Q11</f>
        <v>Seguimiento continuo</v>
      </c>
      <c r="X14" s="18" t="str">
        <f>+'EVALUACION CON CONTROLES'!R11</f>
        <v>Permanente</v>
      </c>
    </row>
    <row r="15" spans="2:24" ht="106.5" customHeight="1" x14ac:dyDescent="0.15">
      <c r="B15" s="15">
        <v>5</v>
      </c>
      <c r="C15" s="17" t="str">
        <f>+'EVALUACION CON CONTROLES'!C12:F12</f>
        <v>Presentación de reclamos de terceros sobre la selección del oferente que retrasen el perfeccionamiento del contrato.</v>
      </c>
      <c r="D15" s="16" t="str">
        <f>+'EVALUACION CON CONTROLES'!B12</f>
        <v>CONTRATACIÓN</v>
      </c>
      <c r="E15" s="16" t="str">
        <f>VLOOKUP(C15,'IDENTIFICACION Y ANALISIS'!$B$18:$F$75,3,FALSE)</f>
        <v>General</v>
      </c>
      <c r="F15" s="16" t="str">
        <f>VLOOKUP(C15,'IDENTIFICACION Y ANALISIS'!$B$18:$F$75,4,FALSE)</f>
        <v>Interno</v>
      </c>
      <c r="G15" s="17" t="str">
        <f>+EVALUACION!H13</f>
        <v>Retrasos en la adjudicación del proceso</v>
      </c>
      <c r="H15" s="17">
        <f>+EVALUACION!I13</f>
        <v>3</v>
      </c>
      <c r="I15" s="17">
        <f>+EVALUACION!J13</f>
        <v>2</v>
      </c>
      <c r="J15" s="17">
        <f>+EVALUACION!K13</f>
        <v>5</v>
      </c>
      <c r="K15" s="16" t="str">
        <f>+EVALUACION!L13</f>
        <v>MEDIO</v>
      </c>
      <c r="L15" s="17" t="s">
        <v>254</v>
      </c>
      <c r="M15" s="16">
        <v>100</v>
      </c>
      <c r="N15" s="17" t="str">
        <f>+'EVALUACION CON CONTROLES'!G12</f>
        <v xml:space="preserve">Respuesta en los terminos estipulados por la Ley </v>
      </c>
      <c r="O15" s="17">
        <f>+'EVALUACION CON CONTROLES'!I12</f>
        <v>3</v>
      </c>
      <c r="P15" s="17">
        <f>+'EVALUACION CON CONTROLES'!J12</f>
        <v>2</v>
      </c>
      <c r="Q15" s="17">
        <f>+'EVALUACION CON CONTROLES'!K12</f>
        <v>5</v>
      </c>
      <c r="R15" s="16" t="str">
        <f>+'EVALUACION CON CONTROLES'!L12</f>
        <v>MEDIO</v>
      </c>
      <c r="S15" s="17" t="str">
        <f>+'EVALUACION CON CONTROLES'!M12</f>
        <v>SI</v>
      </c>
      <c r="T15" s="17" t="str">
        <f>+'EVALUACION CON CONTROLES'!N12</f>
        <v>FDLK</v>
      </c>
      <c r="U15" s="17" t="str">
        <f>+'EVALUACION CON CONTROLES'!O12</f>
        <v>Una vez se presente el suceso</v>
      </c>
      <c r="V15" s="17" t="str">
        <f>+'EVALUACION CON CONTROLES'!P12</f>
        <v>Hasta dar respuesta a todas las observaciones presentadas</v>
      </c>
      <c r="W15" s="17" t="str">
        <f>+'EVALUACION CON CONTROLES'!Q12</f>
        <v xml:space="preserve">Revisión constante de la plataforma SECOP II </v>
      </c>
      <c r="X15" s="18" t="str">
        <f>+'EVALUACION CON CONTROLES'!R12</f>
        <v>Permanente</v>
      </c>
    </row>
    <row r="16" spans="2:24" ht="106.5" customHeight="1" x14ac:dyDescent="0.15">
      <c r="B16" s="15">
        <v>6</v>
      </c>
      <c r="C16" s="17" t="str">
        <f>+'EVALUACION CON CONTROLES'!C13:F13</f>
        <v>Inadecuada escogencia de la modalidad de contratación</v>
      </c>
      <c r="D16" s="16" t="str">
        <f>+'EVALUACION CON CONTROLES'!B13</f>
        <v>PLANEACIÓN</v>
      </c>
      <c r="E16" s="16" t="str">
        <f>VLOOKUP(C16,'IDENTIFICACION Y ANALISIS'!$B$18:$F$75,3,FALSE)</f>
        <v>General</v>
      </c>
      <c r="F16" s="16" t="str">
        <f>VLOOKUP(C16,'IDENTIFICACION Y ANALISIS'!$B$18:$F$75,4,FALSE)</f>
        <v>Interno</v>
      </c>
      <c r="G16" s="17" t="str">
        <f>+EVALUACION!H14</f>
        <v xml:space="preserve">Indebida ejecución contractual 
Nulidad del proceso contractual </v>
      </c>
      <c r="H16" s="17">
        <f>+EVALUACION!I14</f>
        <v>1</v>
      </c>
      <c r="I16" s="17">
        <f>+EVALUACION!J14</f>
        <v>3</v>
      </c>
      <c r="J16" s="17">
        <f>+EVALUACION!K14</f>
        <v>4</v>
      </c>
      <c r="K16" s="16" t="str">
        <f>+EVALUACION!L14</f>
        <v>BAJO</v>
      </c>
      <c r="L16" s="17" t="s">
        <v>254</v>
      </c>
      <c r="M16" s="16">
        <v>100</v>
      </c>
      <c r="N16" s="17" t="str">
        <f>+'EVALUACION CON CONTROLES'!G13</f>
        <v>Reunión entre técnicos y abogados para revisar el proceso y la modalidad de contratación de acuerdo con la normatividad vigente</v>
      </c>
      <c r="O16" s="17">
        <f>+'EVALUACION CON CONTROLES'!I13</f>
        <v>1</v>
      </c>
      <c r="P16" s="17">
        <f>+'EVALUACION CON CONTROLES'!J13</f>
        <v>3</v>
      </c>
      <c r="Q16" s="17">
        <f>+'EVALUACION CON CONTROLES'!K13</f>
        <v>4</v>
      </c>
      <c r="R16" s="16" t="str">
        <f>+'EVALUACION CON CONTROLES'!L13</f>
        <v>BAJO</v>
      </c>
      <c r="S16" s="17" t="str">
        <f>+'EVALUACION CON CONTROLES'!M13</f>
        <v>NO</v>
      </c>
      <c r="T16" s="17" t="str">
        <f>+'EVALUACION CON CONTROLES'!N13</f>
        <v>FDLK</v>
      </c>
      <c r="U16" s="17" t="str">
        <f>+'EVALUACION CON CONTROLES'!O13</f>
        <v>Previo al inició de la estructuración de los documentos</v>
      </c>
      <c r="V16" s="17" t="str">
        <f>+'EVALUACION CON CONTROLES'!P13</f>
        <v>Debida estructuración de los documentos</v>
      </c>
      <c r="W16" s="17" t="str">
        <f>+'EVALUACION CON CONTROLES'!Q13</f>
        <v>Reuniones permanentes de esquipo</v>
      </c>
      <c r="X16" s="18" t="str">
        <f>+'EVALUACION CON CONTROLES'!R13</f>
        <v>Permanente</v>
      </c>
    </row>
    <row r="17" spans="2:24" ht="106.5" customHeight="1" x14ac:dyDescent="0.15">
      <c r="B17" s="15">
        <v>7</v>
      </c>
      <c r="C17" s="17" t="str">
        <f>+'EVALUACION CON CONTROLES'!C14:F14</f>
        <v>Ausencia de fundamentación de la justificación y conveniencia de la contratación</v>
      </c>
      <c r="D17" s="16" t="str">
        <f>+'EVALUACION CON CONTROLES'!B14</f>
        <v>PLANEACIÓN</v>
      </c>
      <c r="E17" s="16" t="str">
        <f>VLOOKUP(C17,'IDENTIFICACION Y ANALISIS'!$B$18:$F$75,3,FALSE)</f>
        <v>General</v>
      </c>
      <c r="F17" s="16" t="str">
        <f>VLOOKUP(C17,'IDENTIFICACION Y ANALISIS'!$B$18:$F$75,4,FALSE)</f>
        <v>Interno</v>
      </c>
      <c r="G17" s="17" t="str">
        <f>+EVALUACION!H18</f>
        <v>No permite establecer la necesidad real y el contrato no sería claro en su fundamentación</v>
      </c>
      <c r="H17" s="17">
        <f>+EVALUACION!I18</f>
        <v>2</v>
      </c>
      <c r="I17" s="17">
        <f>+EVALUACION!J18</f>
        <v>2</v>
      </c>
      <c r="J17" s="17">
        <f>+EVALUACION!K18</f>
        <v>4</v>
      </c>
      <c r="K17" s="16" t="str">
        <f>+EVALUACION!L18</f>
        <v>BAJO</v>
      </c>
      <c r="L17" s="17" t="s">
        <v>254</v>
      </c>
      <c r="M17" s="16">
        <v>100</v>
      </c>
      <c r="N17" s="17" t="str">
        <f>+'EVALUACION CON CONTROLES'!G14</f>
        <v>Revisión de los docuemntos previo a la publicación del proceso</v>
      </c>
      <c r="O17" s="17">
        <f>+'EVALUACION CON CONTROLES'!I14</f>
        <v>2</v>
      </c>
      <c r="P17" s="17">
        <f>+'EVALUACION CON CONTROLES'!J14</f>
        <v>2</v>
      </c>
      <c r="Q17" s="17">
        <f>+'EVALUACION CON CONTROLES'!K14</f>
        <v>4</v>
      </c>
      <c r="R17" s="16" t="str">
        <f>+'EVALUACION CON CONTROLES'!L14</f>
        <v>BAJO</v>
      </c>
      <c r="S17" s="17" t="str">
        <f>+'EVALUACION CON CONTROLES'!M14</f>
        <v>NO</v>
      </c>
      <c r="T17" s="17" t="str">
        <f>+'EVALUACION CON CONTROLES'!N14</f>
        <v>FDLK</v>
      </c>
      <c r="U17" s="17" t="str">
        <f>+'EVALUACION CON CONTROLES'!O14</f>
        <v>Previo al inició de la estructuración de los documentos</v>
      </c>
      <c r="V17" s="17" t="str">
        <f>+'EVALUACION CON CONTROLES'!P14</f>
        <v>Debida estructuración de los documentos</v>
      </c>
      <c r="W17" s="17" t="str">
        <f>+'EVALUACION CON CONTROLES'!Q14</f>
        <v>Seguimiento continuo</v>
      </c>
      <c r="X17" s="18" t="str">
        <f>+'EVALUACION CON CONTROLES'!R14</f>
        <v>Permanente</v>
      </c>
    </row>
    <row r="18" spans="2:24" ht="106.5" customHeight="1" x14ac:dyDescent="0.15">
      <c r="B18" s="15">
        <v>8</v>
      </c>
      <c r="C18" s="17" t="str">
        <f>+'EVALUACION CON CONTROLES'!C15:F15</f>
        <v>Variación de los precios del mercado</v>
      </c>
      <c r="D18" s="16" t="str">
        <f>+'EVALUACION CON CONTROLES'!B15</f>
        <v>EJECUCIÓN</v>
      </c>
      <c r="E18" s="16" t="str">
        <f>VLOOKUP(C18,'IDENTIFICACION Y ANALISIS'!$B$18:$F$75,3,FALSE)</f>
        <v>Estatal</v>
      </c>
      <c r="F18" s="16" t="str">
        <f>VLOOKUP(C18,'IDENTIFICACION Y ANALISIS'!$B$18:$F$75,4,FALSE)</f>
        <v>Externo</v>
      </c>
      <c r="G18" s="17" t="str">
        <f>+EVALUACION!H19</f>
        <v>Desequilibrio Económico</v>
      </c>
      <c r="H18" s="17">
        <f>+EVALUACION!I19</f>
        <v>2</v>
      </c>
      <c r="I18" s="17">
        <f>+EVALUACION!J19</f>
        <v>4</v>
      </c>
      <c r="J18" s="17">
        <f>+EVALUACION!K19</f>
        <v>6</v>
      </c>
      <c r="K18" s="16" t="str">
        <f>+EVALUACION!L19</f>
        <v>ALTO</v>
      </c>
      <c r="L18" s="17" t="s">
        <v>256</v>
      </c>
      <c r="M18" s="16" t="s">
        <v>257</v>
      </c>
      <c r="N18" s="17" t="str">
        <f>+'EVALUACION CON CONTROLES'!G15</f>
        <v>Revisión de la situación y si se requiere adición presupuestal</v>
      </c>
      <c r="O18" s="17">
        <f>+'EVALUACION CON CONTROLES'!I15</f>
        <v>2</v>
      </c>
      <c r="P18" s="17">
        <f>+'EVALUACION CON CONTROLES'!J15</f>
        <v>1</v>
      </c>
      <c r="Q18" s="17">
        <f>+'EVALUACION CON CONTROLES'!K15</f>
        <v>3</v>
      </c>
      <c r="R18" s="16" t="str">
        <f>+'EVALUACION CON CONTROLES'!L15</f>
        <v>BAJO</v>
      </c>
      <c r="S18" s="17" t="str">
        <f>+'EVALUACION CON CONTROLES'!M15</f>
        <v>SI</v>
      </c>
      <c r="T18" s="17" t="str">
        <f>+'EVALUACION CON CONTROLES'!N15</f>
        <v>FDLK</v>
      </c>
      <c r="U18" s="17" t="str">
        <f>+'EVALUACION CON CONTROLES'!O15</f>
        <v>Una vez el contratista manifieste los cambios</v>
      </c>
      <c r="V18" s="17" t="str">
        <f>+'EVALUACION CON CONTROLES'!P15</f>
        <v>Respuesta de las acciones a adelantar por parte del FDLK</v>
      </c>
      <c r="W18" s="17" t="str">
        <f>+'EVALUACION CON CONTROLES'!Q15</f>
        <v>Seguimiento continuo</v>
      </c>
      <c r="X18" s="18" t="str">
        <f>+'EVALUACION CON CONTROLES'!R15</f>
        <v>Permanente</v>
      </c>
    </row>
    <row r="19" spans="2:24" ht="106.5" customHeight="1" x14ac:dyDescent="0.15">
      <c r="B19" s="15">
        <v>9</v>
      </c>
      <c r="C19" s="17" t="str">
        <f>+'EVALUACION CON CONTROLES'!C16:F16</f>
        <v>Variación en la disponibilidad o en el costo de los insumos necesarios para prestar los servicios.</v>
      </c>
      <c r="D19" s="16" t="str">
        <f>+'EVALUACION CON CONTROLES'!B16</f>
        <v>EJECUCIÓN</v>
      </c>
      <c r="E19" s="16" t="str">
        <f>VLOOKUP(C19,'IDENTIFICACION Y ANALISIS'!$B$18:$F$75,3,FALSE)</f>
        <v>Especifico</v>
      </c>
      <c r="F19" s="16" t="str">
        <f>VLOOKUP(C19,'IDENTIFICACION Y ANALISIS'!$B$18:$F$75,4,FALSE)</f>
        <v>Externo</v>
      </c>
      <c r="G19" s="17" t="str">
        <f>+EVALUACION!H20</f>
        <v>Retrasos en el cronograma de actividades</v>
      </c>
      <c r="H19" s="17">
        <f>+EVALUACION!I20</f>
        <v>3</v>
      </c>
      <c r="I19" s="17">
        <f>+EVALUACION!J20</f>
        <v>2</v>
      </c>
      <c r="J19" s="17">
        <f>+EVALUACION!K20</f>
        <v>5</v>
      </c>
      <c r="K19" s="16" t="str">
        <f>+EVALUACION!L20</f>
        <v>MEDIO</v>
      </c>
      <c r="L19" s="17" t="s">
        <v>255</v>
      </c>
      <c r="M19" s="16">
        <v>100</v>
      </c>
      <c r="N19" s="17" t="str">
        <f>+'EVALUACION CON CONTROLES'!G16</f>
        <v>Revisión de la situación que acontece y revisión de cambio de elementos por alguno con caracteristicas técnicas similares</v>
      </c>
      <c r="O19" s="17">
        <f>+'EVALUACION CON CONTROLES'!I16</f>
        <v>2</v>
      </c>
      <c r="P19" s="17">
        <f>+'EVALUACION CON CONTROLES'!J16</f>
        <v>1</v>
      </c>
      <c r="Q19" s="17">
        <f>+'EVALUACION CON CONTROLES'!K16</f>
        <v>3</v>
      </c>
      <c r="R19" s="16" t="str">
        <f>+'EVALUACION CON CONTROLES'!L16</f>
        <v>BAJO</v>
      </c>
      <c r="S19" s="17" t="str">
        <f>+'EVALUACION CON CONTROLES'!M16</f>
        <v>SI</v>
      </c>
      <c r="T19" s="17" t="str">
        <f>+'EVALUACION CON CONTROLES'!N16</f>
        <v>FDLK</v>
      </c>
      <c r="U19" s="17" t="str">
        <f>+'EVALUACION CON CONTROLES'!O16</f>
        <v>Una vez el contratista manifieste los cambios</v>
      </c>
      <c r="V19" s="17" t="str">
        <f>+'EVALUACION CON CONTROLES'!P16</f>
        <v>Respuesta de las acciones a adelantar por parte del FDLK</v>
      </c>
      <c r="W19" s="17" t="str">
        <f>+'EVALUACION CON CONTROLES'!Q16</f>
        <v>Seguimiento continuo</v>
      </c>
      <c r="X19" s="18" t="str">
        <f>+'EVALUACION CON CONTROLES'!R16</f>
        <v>Permanente</v>
      </c>
    </row>
    <row r="20" spans="2:24" ht="106.5" customHeight="1" x14ac:dyDescent="0.15">
      <c r="B20" s="15">
        <v>10</v>
      </c>
      <c r="C20" s="17" t="str">
        <f>+'EVALUACION CON CONTROLES'!C17:F17</f>
        <v>Incumplimiento de compromisos adquiridos por el contratista seleccionado con sus subcontratistas, suministradores de bienes y servicios.</v>
      </c>
      <c r="D20" s="16" t="str">
        <f>+'EVALUACION CON CONTROLES'!B17</f>
        <v>EJECUCIÓN</v>
      </c>
      <c r="E20" s="16" t="str">
        <f>VLOOKUP(C20,'IDENTIFICACION Y ANALISIS'!$B$18:$F$75,3,FALSE)</f>
        <v>General</v>
      </c>
      <c r="F20" s="16" t="str">
        <f>VLOOKUP(C20,'IDENTIFICACION Y ANALISIS'!$B$18:$F$75,4,FALSE)</f>
        <v>Externo</v>
      </c>
      <c r="G20" s="17" t="str">
        <f>+EVALUACION!H21</f>
        <v>Retrasos en el cronograma de actividades</v>
      </c>
      <c r="H20" s="17">
        <f>+EVALUACION!I21</f>
        <v>3</v>
      </c>
      <c r="I20" s="17">
        <f>+EVALUACION!J21</f>
        <v>3</v>
      </c>
      <c r="J20" s="17">
        <f>+EVALUACION!K21</f>
        <v>6</v>
      </c>
      <c r="K20" s="16" t="str">
        <f>+EVALUACION!L21</f>
        <v>ALTO</v>
      </c>
      <c r="L20" s="17" t="s">
        <v>255</v>
      </c>
      <c r="M20" s="16">
        <v>100</v>
      </c>
      <c r="N20" s="17" t="str">
        <f>+'EVALUACION CON CONTROLES'!G17</f>
        <v>Clausula de indemnidad ante el FDLK</v>
      </c>
      <c r="O20" s="17">
        <f>+'EVALUACION CON CONTROLES'!I17</f>
        <v>2</v>
      </c>
      <c r="P20" s="17">
        <f>+'EVALUACION CON CONTROLES'!J17</f>
        <v>2</v>
      </c>
      <c r="Q20" s="17">
        <f>+'EVALUACION CON CONTROLES'!K17</f>
        <v>4</v>
      </c>
      <c r="R20" s="16" t="str">
        <f>+'EVALUACION CON CONTROLES'!L17</f>
        <v>BAJO</v>
      </c>
      <c r="S20" s="17" t="str">
        <f>+'EVALUACION CON CONTROLES'!M17</f>
        <v>NO</v>
      </c>
      <c r="T20" s="17" t="str">
        <f>+'EVALUACION CON CONTROLES'!N17</f>
        <v>Abogado(a) responsable del proceso</v>
      </c>
      <c r="U20" s="17" t="str">
        <f>+'EVALUACION CON CONTROLES'!O17</f>
        <v>En la proyección de la minuta contractual</v>
      </c>
      <c r="V20" s="17" t="str">
        <f>+'EVALUACION CON CONTROLES'!P17</f>
        <v>una vez firmado el contrato</v>
      </c>
      <c r="W20" s="17" t="str">
        <f>+'EVALUACION CON CONTROLES'!Q17</f>
        <v>Seguimiento continuo</v>
      </c>
      <c r="X20" s="18" t="str">
        <f>+'EVALUACION CON CONTROLES'!R17</f>
        <v>Permanente</v>
      </c>
    </row>
    <row r="21" spans="2:24" ht="106.5" customHeight="1" x14ac:dyDescent="0.15">
      <c r="B21" s="15">
        <v>11</v>
      </c>
      <c r="C21" s="17" t="str">
        <f>+'EVALUACION CON CONTROLES'!C18:F18</f>
        <v>Incumplimiento de la administración en los pagos.</v>
      </c>
      <c r="D21" s="16" t="str">
        <f>+'EVALUACION CON CONTROLES'!B18</f>
        <v>EJECUCIÓN</v>
      </c>
      <c r="E21" s="16" t="str">
        <f>VLOOKUP(C21,'IDENTIFICACION Y ANALISIS'!$B$18:$F$75,3,FALSE)</f>
        <v>General</v>
      </c>
      <c r="F21" s="16" t="str">
        <f>VLOOKUP(C21,'IDENTIFICACION Y ANALISIS'!$B$18:$F$75,4,FALSE)</f>
        <v>Externo</v>
      </c>
      <c r="G21" s="17" t="str">
        <f>+EVALUACION!H22</f>
        <v>Desequilibrio Económico y Retrasos en el cronograma</v>
      </c>
      <c r="H21" s="17">
        <f>+EVALUACION!I22</f>
        <v>2</v>
      </c>
      <c r="I21" s="17">
        <f>+EVALUACION!J22</f>
        <v>3</v>
      </c>
      <c r="J21" s="17">
        <f>+EVALUACION!K22</f>
        <v>5</v>
      </c>
      <c r="K21" s="16" t="str">
        <f>+EVALUACION!L22</f>
        <v>MEDIO</v>
      </c>
      <c r="L21" s="17" t="s">
        <v>254</v>
      </c>
      <c r="M21" s="16">
        <v>100</v>
      </c>
      <c r="N21" s="17" t="str">
        <f>+'EVALUACION CON CONTROLES'!G18</f>
        <v>Revisión de la situación y plan choque para contrarestar las afectaciones</v>
      </c>
      <c r="O21" s="17">
        <f>+'EVALUACION CON CONTROLES'!I18</f>
        <v>1</v>
      </c>
      <c r="P21" s="17">
        <f>+'EVALUACION CON CONTROLES'!J18</f>
        <v>2</v>
      </c>
      <c r="Q21" s="17">
        <f>+'EVALUACION CON CONTROLES'!K18</f>
        <v>3</v>
      </c>
      <c r="R21" s="16" t="str">
        <f>+'EVALUACION CON CONTROLES'!L18</f>
        <v>BAJO</v>
      </c>
      <c r="S21" s="17" t="str">
        <f>+'EVALUACION CON CONTROLES'!M18</f>
        <v>SI</v>
      </c>
      <c r="T21" s="17" t="str">
        <f>+'EVALUACION CON CONTROLES'!N18</f>
        <v xml:space="preserve">Supervisor y apoyo a la supervisión </v>
      </c>
      <c r="U21" s="17" t="str">
        <f>+'EVALUACION CON CONTROLES'!O18</f>
        <v>Una vez se presente el suceso</v>
      </c>
      <c r="V21" s="17" t="str">
        <f>+'EVALUACION CON CONTROLES'!P18</f>
        <v>Cuando se realice el pago</v>
      </c>
      <c r="W21" s="17" t="str">
        <f>+'EVALUACION CON CONTROLES'!Q18</f>
        <v>Revisión documental y reuniones con el equipo financiero</v>
      </c>
      <c r="X21" s="18" t="str">
        <f>+'EVALUACION CON CONTROLES'!R18</f>
        <v>Previo a cada pago</v>
      </c>
    </row>
    <row r="22" spans="2:24" ht="106.5" customHeight="1" x14ac:dyDescent="0.15">
      <c r="B22" s="15">
        <v>12</v>
      </c>
      <c r="C22" s="17" t="str">
        <f>+'EVALUACION CON CONTROLES'!C19:F19</f>
        <v>Defectos en los equipos.</v>
      </c>
      <c r="D22" s="16" t="str">
        <f>+'EVALUACION CON CONTROLES'!B19</f>
        <v>EJECUCIÓN</v>
      </c>
      <c r="E22" s="16" t="str">
        <f>VLOOKUP(C22,'IDENTIFICACION Y ANALISIS'!$B$18:$F$75,3,FALSE)</f>
        <v>Especifico</v>
      </c>
      <c r="F22" s="16" t="str">
        <f>VLOOKUP(C22,'IDENTIFICACION Y ANALISIS'!$B$18:$F$75,4,FALSE)</f>
        <v>Interno</v>
      </c>
      <c r="G22" s="17" t="str">
        <f>+EVALUACION!H23</f>
        <v>Retrasos en el cronograma de actividades</v>
      </c>
      <c r="H22" s="17">
        <f>+EVALUACION!I23</f>
        <v>3</v>
      </c>
      <c r="I22" s="17">
        <f>+EVALUACION!J23</f>
        <v>4</v>
      </c>
      <c r="J22" s="17">
        <f>+EVALUACION!K23</f>
        <v>7</v>
      </c>
      <c r="K22" s="16" t="str">
        <f>+EVALUACION!L23</f>
        <v>ALTO</v>
      </c>
      <c r="L22" s="17" t="s">
        <v>255</v>
      </c>
      <c r="M22" s="16">
        <v>100</v>
      </c>
      <c r="N22" s="17" t="str">
        <f>+'EVALUACION CON CONTROLES'!G19</f>
        <v>Cambio de los equipos en un corto periodo de tiempo</v>
      </c>
      <c r="O22" s="17">
        <f>+'EVALUACION CON CONTROLES'!I19</f>
        <v>1</v>
      </c>
      <c r="P22" s="17">
        <f>+'EVALUACION CON CONTROLES'!J19</f>
        <v>1</v>
      </c>
      <c r="Q22" s="17">
        <f>+'EVALUACION CON CONTROLES'!K19</f>
        <v>2</v>
      </c>
      <c r="R22" s="16" t="str">
        <f>+'EVALUACION CON CONTROLES'!L19</f>
        <v>BAJO</v>
      </c>
      <c r="S22" s="17" t="str">
        <f>+'EVALUACION CON CONTROLES'!M19</f>
        <v>NO</v>
      </c>
      <c r="T22" s="17" t="str">
        <f>+'EVALUACION CON CONTROLES'!N19</f>
        <v>Contratista y supervisor</v>
      </c>
      <c r="U22" s="17" t="str">
        <f>+'EVALUACION CON CONTROLES'!O19</f>
        <v>Una vez se presente el suceso</v>
      </c>
      <c r="V22" s="17" t="str">
        <f>+'EVALUACION CON CONTROLES'!P19</f>
        <v>Una se entregue el nuevo bien</v>
      </c>
      <c r="W22" s="17" t="str">
        <f>+'EVALUACION CON CONTROLES'!Q19</f>
        <v>Correos electrónicos, oficios, actas</v>
      </c>
      <c r="X22" s="18" t="str">
        <f>+'EVALUACION CON CONTROLES'!R19</f>
        <v>Permanente</v>
      </c>
    </row>
    <row r="23" spans="2:24" ht="106.5" customHeight="1" x14ac:dyDescent="0.15">
      <c r="B23" s="15">
        <v>13</v>
      </c>
      <c r="C23" s="17" t="str">
        <f>+'EVALUACION CON CONTROLES'!C20:F20</f>
        <v>El talento humano no cumple con el perfil requerido para la realización de las actividades</v>
      </c>
      <c r="D23" s="16" t="str">
        <f>+'EVALUACION CON CONTROLES'!B20</f>
        <v>EJECUCIÓN</v>
      </c>
      <c r="E23" s="16" t="e">
        <f>VLOOKUP(C23,'IDENTIFICACION Y ANALISIS'!$B$18:$F$75,3,FALSE)</f>
        <v>#N/A</v>
      </c>
      <c r="F23" s="16" t="e">
        <f>VLOOKUP(C23,'IDENTIFICACION Y ANALISIS'!$B$18:$F$75,4,FALSE)</f>
        <v>#N/A</v>
      </c>
      <c r="G23" s="17" t="str">
        <f>+EVALUACION!H24</f>
        <v>Retrasos en el cronograma de actividades</v>
      </c>
      <c r="H23" s="17">
        <f>+EVALUACION!I24</f>
        <v>2</v>
      </c>
      <c r="I23" s="17">
        <f>+EVALUACION!J24</f>
        <v>3</v>
      </c>
      <c r="J23" s="17">
        <f>+EVALUACION!K24</f>
        <v>5</v>
      </c>
      <c r="K23" s="16" t="str">
        <f>+EVALUACION!L24</f>
        <v>MEDIO</v>
      </c>
      <c r="L23" s="17" t="s">
        <v>255</v>
      </c>
      <c r="M23" s="16">
        <v>100</v>
      </c>
      <c r="N23" s="17" t="str">
        <f>+'EVALUACION CON CONTROLES'!G20</f>
        <v xml:space="preserve">Revisión detallada de las hojas de vida y los soportes conforme al anexo técnico </v>
      </c>
      <c r="O23" s="17">
        <f>+'EVALUACION CON CONTROLES'!I20</f>
        <v>1</v>
      </c>
      <c r="P23" s="17">
        <f>+'EVALUACION CON CONTROLES'!J20</f>
        <v>1</v>
      </c>
      <c r="Q23" s="17">
        <f>+'EVALUACION CON CONTROLES'!K20</f>
        <v>2</v>
      </c>
      <c r="R23" s="16" t="str">
        <f>+'EVALUACION CON CONTROLES'!L20</f>
        <v>BAJO</v>
      </c>
      <c r="S23" s="17" t="str">
        <f>+'EVALUACION CON CONTROLES'!M20</f>
        <v>NO</v>
      </c>
      <c r="T23" s="17" t="str">
        <f>+'EVALUACION CON CONTROLES'!N20</f>
        <v>Contratista y supervisor</v>
      </c>
      <c r="U23" s="17" t="str">
        <f>+'EVALUACION CON CONTROLES'!O20</f>
        <v>Previo a la firma del acta de inicio</v>
      </c>
      <c r="V23" s="17" t="str">
        <f>+'EVALUACION CON CONTROLES'!P20</f>
        <v>Cuando se cumpla con todo el talento humano</v>
      </c>
      <c r="W23" s="17" t="str">
        <f>+'EVALUACION CON CONTROLES'!Q20</f>
        <v>Correos, reuniones presenciales para revisión</v>
      </c>
      <c r="X23" s="18" t="str">
        <f>+'EVALUACION CON CONTROLES'!R20</f>
        <v>Máximo cada 3 días</v>
      </c>
    </row>
    <row r="24" spans="2:24" ht="106.5" customHeight="1" x14ac:dyDescent="0.15">
      <c r="B24" s="15">
        <v>14</v>
      </c>
      <c r="C24" s="17" t="str">
        <f>+'EVALUACION CON CONTROLES'!C21:F21</f>
        <v>Las areas intervenidas no son las aprobadas por el FDLK o las entidades pertinentes</v>
      </c>
      <c r="D24" s="16" t="str">
        <f>+'EVALUACION CON CONTROLES'!B21</f>
        <v>EJECUCIÓN</v>
      </c>
      <c r="E24" s="16" t="e">
        <f>VLOOKUP(C24,'IDENTIFICACION Y ANALISIS'!$B$18:$F$75,3,FALSE)</f>
        <v>#N/A</v>
      </c>
      <c r="F24" s="16" t="e">
        <f>VLOOKUP(C24,'IDENTIFICACION Y ANALISIS'!$B$18:$F$75,4,FALSE)</f>
        <v>#N/A</v>
      </c>
      <c r="G24" s="17" t="str">
        <f>+EVALUACION!H25</f>
        <v>No son aprobadas por el FDLK y no seran reconocidos los costos invertidos</v>
      </c>
      <c r="H24" s="17">
        <f>+EVALUACION!I25</f>
        <v>2</v>
      </c>
      <c r="I24" s="17">
        <f>+EVALUACION!J25</f>
        <v>4</v>
      </c>
      <c r="J24" s="17">
        <f>+EVALUACION!K25</f>
        <v>6</v>
      </c>
      <c r="K24" s="16" t="str">
        <f>+EVALUACION!L25</f>
        <v>ALTO</v>
      </c>
      <c r="L24" s="17" t="s">
        <v>255</v>
      </c>
      <c r="M24" s="16">
        <v>100</v>
      </c>
      <c r="N24" s="17" t="str">
        <f>+'EVALUACION CON CONTROLES'!G21</f>
        <v xml:space="preserve">Seguimiento continuo del comité técnico al cronograma y plan de trabajo y visitas por parte del apoyo a la supervisión a las zonas aprobadas </v>
      </c>
      <c r="O24" s="17">
        <f>+'EVALUACION CON CONTROLES'!I21</f>
        <v>1</v>
      </c>
      <c r="P24" s="17">
        <f>+'EVALUACION CON CONTROLES'!J21</f>
        <v>2</v>
      </c>
      <c r="Q24" s="17">
        <f>+'EVALUACION CON CONTROLES'!K21</f>
        <v>3</v>
      </c>
      <c r="R24" s="16" t="str">
        <f>+'EVALUACION CON CONTROLES'!L21</f>
        <v>BAJO</v>
      </c>
      <c r="S24" s="17" t="str">
        <f>+'EVALUACION CON CONTROLES'!M21</f>
        <v>SI</v>
      </c>
      <c r="T24" s="17" t="str">
        <f>+'EVALUACION CON CONTROLES'!N21</f>
        <v xml:space="preserve">Supervisor y apoyo a la supervisión </v>
      </c>
      <c r="U24" s="17" t="str">
        <f>+'EVALUACION CON CONTROLES'!O21</f>
        <v>En tanto se evidencie la primer falencia</v>
      </c>
      <c r="V24" s="17" t="str">
        <f>+'EVALUACION CON CONTROLES'!P21</f>
        <v>cuando se intervengan las áreas aprobadas</v>
      </c>
      <c r="W24" s="17" t="str">
        <f>+'EVALUACION CON CONTROLES'!Q21</f>
        <v>Reuniones y visitas a las áreas a intervenir</v>
      </c>
      <c r="X24" s="18" t="str">
        <f>+'EVALUACION CON CONTROLES'!R21</f>
        <v>Cada 15 días posterior al primer suceso</v>
      </c>
    </row>
    <row r="25" spans="2:24" ht="106.5" customHeight="1" x14ac:dyDescent="0.15">
      <c r="B25" s="15">
        <v>15</v>
      </c>
      <c r="C25" s="17" t="str">
        <f>+'EVALUACION CON CONTROLES'!C22:F22</f>
        <v>Los permisos para la intervención de las areas  contratadas no han podido ser gestionados por el contratista, debido a las demoras en las entidades pertinentes</v>
      </c>
      <c r="D25" s="16" t="str">
        <f>+'EVALUACION CON CONTROLES'!B22</f>
        <v>EJECUCIÓN</v>
      </c>
      <c r="E25" s="16" t="e">
        <f>VLOOKUP(C25,'IDENTIFICACION Y ANALISIS'!$B$18:$F$75,3,FALSE)</f>
        <v>#N/A</v>
      </c>
      <c r="F25" s="16" t="e">
        <f>VLOOKUP(C25,'IDENTIFICACION Y ANALISIS'!$B$18:$F$75,4,FALSE)</f>
        <v>#N/A</v>
      </c>
      <c r="G25" s="17" t="str">
        <f>+EVALUACION!H26</f>
        <v>Retraso en el cronograma  y una posible modificación contractual al contrato</v>
      </c>
      <c r="H25" s="17">
        <f>+EVALUACION!I26</f>
        <v>4</v>
      </c>
      <c r="I25" s="17">
        <f>+EVALUACION!J26</f>
        <v>3</v>
      </c>
      <c r="J25" s="17">
        <f>+EVALUACION!K26</f>
        <v>7</v>
      </c>
      <c r="K25" s="16" t="str">
        <f>+EVALUACION!L26</f>
        <v>ALTO</v>
      </c>
      <c r="L25" s="17" t="s">
        <v>256</v>
      </c>
      <c r="M25" s="16" t="s">
        <v>258</v>
      </c>
      <c r="N25" s="17" t="str">
        <f>+'EVALUACION CON CONTROLES'!G22</f>
        <v>Comunicaciones constantes a las entidades para conocer el estado del trámite</v>
      </c>
      <c r="O25" s="17">
        <f>+'EVALUACION CON CONTROLES'!I22</f>
        <v>3</v>
      </c>
      <c r="P25" s="17">
        <f>+'EVALUACION CON CONTROLES'!J22</f>
        <v>2</v>
      </c>
      <c r="Q25" s="17">
        <f>+'EVALUACION CON CONTROLES'!K22</f>
        <v>5</v>
      </c>
      <c r="R25" s="16" t="str">
        <f>+'EVALUACION CON CONTROLES'!L22</f>
        <v>MEDIO</v>
      </c>
      <c r="S25" s="17" t="str">
        <f>+'EVALUACION CON CONTROLES'!M22</f>
        <v>NO</v>
      </c>
      <c r="T25" s="17" t="str">
        <f>+'EVALUACION CON CONTROLES'!N22</f>
        <v>Contratista y supervisor</v>
      </c>
      <c r="U25" s="17" t="str">
        <f>+'EVALUACION CON CONTROLES'!O22</f>
        <v>Cuando se presente la demora</v>
      </c>
      <c r="V25" s="17" t="str">
        <f>+'EVALUACION CON CONTROLES'!P22</f>
        <v>Una vez obtenido el permiso</v>
      </c>
      <c r="W25" s="17" t="str">
        <f>+'EVALUACION CON CONTROLES'!Q22</f>
        <v>Seguimiento a las respuestas de las comunicaciones</v>
      </c>
      <c r="X25" s="18" t="str">
        <f>+'EVALUACION CON CONTROLES'!R22</f>
        <v>Cada 15 días habíles</v>
      </c>
    </row>
    <row r="26" spans="2:24" ht="106.5" customHeight="1" x14ac:dyDescent="0.15">
      <c r="B26" s="15">
        <v>16</v>
      </c>
      <c r="C26" s="17" t="str">
        <f>+'EVALUACION CON CONTROLES'!C23:F23</f>
        <v>El talento humano que realiza las actividades operativas no cuentan con los elementos minimos de protección personal  - EPP</v>
      </c>
      <c r="D26" s="16" t="str">
        <f>+'EVALUACION CON CONTROLES'!B23</f>
        <v>EJECUCIÓN</v>
      </c>
      <c r="E26" s="16" t="e">
        <f>VLOOKUP(C26,'IDENTIFICACION Y ANALISIS'!$B$18:$F$75,3,FALSE)</f>
        <v>#N/A</v>
      </c>
      <c r="F26" s="16" t="e">
        <f>VLOOKUP(C26,'IDENTIFICACION Y ANALISIS'!$B$18:$F$75,4,FALSE)</f>
        <v>#N/A</v>
      </c>
      <c r="G26" s="17" t="str">
        <f>+EVALUACION!H27</f>
        <v>Accidentes laborales con el talento humano</v>
      </c>
      <c r="H26" s="17">
        <f>+EVALUACION!I27</f>
        <v>3</v>
      </c>
      <c r="I26" s="17">
        <f>+EVALUACION!J27</f>
        <v>3</v>
      </c>
      <c r="J26" s="17">
        <f>+EVALUACION!K27</f>
        <v>6</v>
      </c>
      <c r="K26" s="16" t="str">
        <f>+EVALUACION!L27</f>
        <v>ALTO</v>
      </c>
      <c r="L26" s="17" t="s">
        <v>255</v>
      </c>
      <c r="M26" s="16">
        <v>100</v>
      </c>
      <c r="N26" s="17" t="str">
        <f>+'EVALUACION CON CONTROLES'!G23</f>
        <v>Acta de entrega de EPP con firma de cada operario y descripción de lo entregado
Visitas por parte del apoyo a la supervisión</v>
      </c>
      <c r="O26" s="17">
        <f>+'EVALUACION CON CONTROLES'!I23</f>
        <v>2</v>
      </c>
      <c r="P26" s="17">
        <f>+'EVALUACION CON CONTROLES'!J23</f>
        <v>1</v>
      </c>
      <c r="Q26" s="17">
        <f>+'EVALUACION CON CONTROLES'!K23</f>
        <v>3</v>
      </c>
      <c r="R26" s="16" t="str">
        <f>+'EVALUACION CON CONTROLES'!L23</f>
        <v>BAJO</v>
      </c>
      <c r="S26" s="17" t="str">
        <f>+'EVALUACION CON CONTROLES'!M23</f>
        <v>NO</v>
      </c>
      <c r="T26" s="17" t="str">
        <f>+'EVALUACION CON CONTROLES'!N23</f>
        <v>Contratista</v>
      </c>
      <c r="U26" s="17" t="str">
        <f>+'EVALUACION CON CONTROLES'!O23</f>
        <v>Cuando se evidencie que no cuentan con los elementos</v>
      </c>
      <c r="V26" s="17" t="str">
        <f>+'EVALUACION CON CONTROLES'!P23</f>
        <v>Al finalizar las actividades</v>
      </c>
      <c r="W26" s="17" t="str">
        <f>+'EVALUACION CON CONTROLES'!Q23</f>
        <v>Revisión de actas
Visitas al lugar de intervención por parte del apoyo a la supervisión</v>
      </c>
      <c r="X26" s="18" t="str">
        <f>+'EVALUACION CON CONTROLES'!R23</f>
        <v>1 vez al mes</v>
      </c>
    </row>
    <row r="27" spans="2:24" ht="106.5" customHeight="1" x14ac:dyDescent="0.15">
      <c r="B27" s="15">
        <v>17</v>
      </c>
      <c r="C27" s="17" t="str">
        <f>+'EVALUACION CON CONTROLES'!C24:F24</f>
        <v>No reporte de los mantenimientos realizados a las areas o individuos intervenidos en las plataformas establecidas por cada entidad</v>
      </c>
      <c r="D27" s="16" t="str">
        <f>+'EVALUACION CON CONTROLES'!B24</f>
        <v>EJECUCIÓN</v>
      </c>
      <c r="E27" s="16" t="e">
        <f>VLOOKUP(C27,'IDENTIFICACION Y ANALISIS'!$B$18:$F$75,3,FALSE)</f>
        <v>#N/A</v>
      </c>
      <c r="F27" s="16" t="e">
        <f>VLOOKUP(C27,'IDENTIFICACION Y ANALISIS'!$B$18:$F$75,4,FALSE)</f>
        <v>#N/A</v>
      </c>
      <c r="G27" s="17" t="str">
        <f>+EVALUACION!H28</f>
        <v xml:space="preserve">No serán reconocidos económicamente </v>
      </c>
      <c r="H27" s="17">
        <f>+EVALUACION!I28</f>
        <v>3</v>
      </c>
      <c r="I27" s="17">
        <f>+EVALUACION!J28</f>
        <v>2</v>
      </c>
      <c r="J27" s="17">
        <f>+EVALUACION!K28</f>
        <v>5</v>
      </c>
      <c r="K27" s="16" t="str">
        <f>+EVALUACION!L28</f>
        <v>MEDIO</v>
      </c>
      <c r="L27" s="17" t="s">
        <v>255</v>
      </c>
      <c r="M27" s="16">
        <v>100</v>
      </c>
      <c r="N27" s="17" t="str">
        <f>+'EVALUACION CON CONTROLES'!G24</f>
        <v>Seguimiento continuo del comité técnico al cronograma y plan de trabajo y la catualización de las hojas de vida de los mantenimientos</v>
      </c>
      <c r="O27" s="17">
        <f>+'EVALUACION CON CONTROLES'!I24</f>
        <v>1</v>
      </c>
      <c r="P27" s="17">
        <f>+'EVALUACION CON CONTROLES'!J24</f>
        <v>1</v>
      </c>
      <c r="Q27" s="17">
        <f>+'EVALUACION CON CONTROLES'!K24</f>
        <v>2</v>
      </c>
      <c r="R27" s="16" t="str">
        <f>+'EVALUACION CON CONTROLES'!L24</f>
        <v>BAJO</v>
      </c>
      <c r="S27" s="17" t="str">
        <f>+'EVALUACION CON CONTROLES'!M24</f>
        <v>SI</v>
      </c>
      <c r="T27" s="17" t="str">
        <f>+'EVALUACION CON CONTROLES'!N24</f>
        <v>Contratista y supervisor</v>
      </c>
      <c r="U27" s="17" t="str">
        <f>+'EVALUACION CON CONTROLES'!O24</f>
        <v>En tanto se evidencie la primer falencia</v>
      </c>
      <c r="V27" s="17" t="str">
        <f>+'EVALUACION CON CONTROLES'!P24</f>
        <v>Al finalizar las actividades</v>
      </c>
      <c r="W27" s="17" t="str">
        <f>+'EVALUACION CON CONTROLES'!Q24</f>
        <v>Reuniones de comité técnico</v>
      </c>
      <c r="X27" s="18" t="str">
        <f>+'EVALUACION CON CONTROLES'!R24</f>
        <v>1 vez al mes</v>
      </c>
    </row>
    <row r="28" spans="2:24" ht="106.5" customHeight="1" x14ac:dyDescent="0.15">
      <c r="B28" s="15">
        <v>18</v>
      </c>
      <c r="C28" s="17" t="str">
        <f>+'EVALUACION CON CONTROLES'!C25:F25</f>
        <v xml:space="preserve">Incorporación de especies vegetales no aptas para los procesos de restauración ecologica y que no han sido validadas y aprobadas por el sector </v>
      </c>
      <c r="D28" s="16" t="str">
        <f>+'EVALUACION CON CONTROLES'!B25</f>
        <v>EJECUCIÓN</v>
      </c>
      <c r="E28" s="16" t="e">
        <f>VLOOKUP(C28,'IDENTIFICACION Y ANALISIS'!$B$18:$F$75,3,FALSE)</f>
        <v>#N/A</v>
      </c>
      <c r="F28" s="16" t="e">
        <f>VLOOKUP(C28,'IDENTIFICACION Y ANALISIS'!$B$18:$F$75,4,FALSE)</f>
        <v>#N/A</v>
      </c>
      <c r="G28" s="17" t="str">
        <f>+EVALUACION!H29</f>
        <v xml:space="preserve">No serán reconocidos económicamente
Deterioro de la infraestructura ecológica  </v>
      </c>
      <c r="H28" s="17">
        <f>+EVALUACION!I29</f>
        <v>3</v>
      </c>
      <c r="I28" s="17">
        <f>+EVALUACION!J29</f>
        <v>2</v>
      </c>
      <c r="J28" s="17">
        <f>+EVALUACION!K29</f>
        <v>5</v>
      </c>
      <c r="K28" s="16" t="str">
        <f>+EVALUACION!L29</f>
        <v>MEDIO</v>
      </c>
      <c r="L28" s="17" t="s">
        <v>255</v>
      </c>
      <c r="M28" s="16">
        <v>100</v>
      </c>
      <c r="N28" s="17" t="str">
        <f>+'EVALUACION CON CONTROLES'!G25</f>
        <v>Seguimiento continuo del comité técnico al cronograma y plan de trabajo 
Visitas para verificación del material vegetal</v>
      </c>
      <c r="O28" s="17">
        <f>+'EVALUACION CON CONTROLES'!I25</f>
        <v>2</v>
      </c>
      <c r="P28" s="17">
        <f>+'EVALUACION CON CONTROLES'!J25</f>
        <v>1</v>
      </c>
      <c r="Q28" s="17">
        <f>+'EVALUACION CON CONTROLES'!K25</f>
        <v>3</v>
      </c>
      <c r="R28" s="16" t="str">
        <f>+'EVALUACION CON CONTROLES'!L25</f>
        <v>BAJO</v>
      </c>
      <c r="S28" s="17" t="str">
        <f>+'EVALUACION CON CONTROLES'!M25</f>
        <v>SI</v>
      </c>
      <c r="T28" s="17" t="str">
        <f>+'EVALUACION CON CONTROLES'!N25</f>
        <v>Contratista y supervisor</v>
      </c>
      <c r="U28" s="17" t="str">
        <f>+'EVALUACION CON CONTROLES'!O25</f>
        <v>En tanto se evidencie la primer falencia</v>
      </c>
      <c r="V28" s="17" t="str">
        <f>+'EVALUACION CON CONTROLES'!P25</f>
        <v>Al finalizar las actividades</v>
      </c>
      <c r="W28" s="17" t="str">
        <f>+'EVALUACION CON CONTROLES'!Q25</f>
        <v>Reuniones de comité técnico
Visitas al lugar de la plantación</v>
      </c>
      <c r="X28" s="18" t="str">
        <f>+'EVALUACION CON CONTROLES'!R25</f>
        <v>Mínimo 1 vez al mes</v>
      </c>
    </row>
    <row r="29" spans="2:24" ht="106.5" customHeight="1" x14ac:dyDescent="0.15">
      <c r="B29" s="15">
        <v>19</v>
      </c>
      <c r="C29" s="17" t="str">
        <f>+'EVALUACION CON CONTROLES'!C26:F26</f>
        <v>No se logra la participación miníma de la comunidad en los talleres planteados</v>
      </c>
      <c r="D29" s="16" t="str">
        <f>+'EVALUACION CON CONTROLES'!B26</f>
        <v>EJECUCIÓN</v>
      </c>
      <c r="E29" s="16" t="str">
        <f>VLOOKUP(C29,'IDENTIFICACION Y ANALISIS'!$B$18:$F$75,3,FALSE)</f>
        <v>Especifico</v>
      </c>
      <c r="F29" s="16" t="str">
        <f>VLOOKUP(C29,'IDENTIFICACION Y ANALISIS'!$B$18:$F$75,4,FALSE)</f>
        <v>Interno</v>
      </c>
      <c r="G29" s="17" t="str">
        <f>+EVALUACION!H30</f>
        <v xml:space="preserve">Retraso en el cronograma </v>
      </c>
      <c r="H29" s="17">
        <f>+EVALUACION!I30</f>
        <v>3</v>
      </c>
      <c r="I29" s="17">
        <f>+EVALUACION!J30</f>
        <v>2</v>
      </c>
      <c r="J29" s="17">
        <f>+EVALUACION!K30</f>
        <v>5</v>
      </c>
      <c r="K29" s="16" t="str">
        <f>+EVALUACION!L30</f>
        <v>MEDIO</v>
      </c>
      <c r="L29" s="17" t="s">
        <v>255</v>
      </c>
      <c r="M29" s="16">
        <v>100</v>
      </c>
      <c r="N29" s="17" t="str">
        <f>+'EVALUACION CON CONTROLES'!G26</f>
        <v>Reprogramación de talleres hasta completar la cobertura mínima</v>
      </c>
      <c r="O29" s="17">
        <f>+'EVALUACION CON CONTROLES'!I26</f>
        <v>2</v>
      </c>
      <c r="P29" s="17">
        <f>+'EVALUACION CON CONTROLES'!J26</f>
        <v>1</v>
      </c>
      <c r="Q29" s="17">
        <f>+'EVALUACION CON CONTROLES'!K26</f>
        <v>3</v>
      </c>
      <c r="R29" s="16" t="str">
        <f>+'EVALUACION CON CONTROLES'!L26</f>
        <v>BAJO</v>
      </c>
      <c r="S29" s="17" t="str">
        <f>+'EVALUACION CON CONTROLES'!M26</f>
        <v>SI</v>
      </c>
      <c r="T29" s="17" t="str">
        <f>+'EVALUACION CON CONTROLES'!N26</f>
        <v>Contratista</v>
      </c>
      <c r="U29" s="17" t="str">
        <f>+'EVALUACION CON CONTROLES'!O26</f>
        <v>En tanto se evidencie la primer falencia</v>
      </c>
      <c r="V29" s="17" t="str">
        <f>+'EVALUACION CON CONTROLES'!P26</f>
        <v>Cuando se complete la cobertura de los talleres</v>
      </c>
      <c r="W29" s="17" t="str">
        <f>+'EVALUACION CON CONTROLES'!Q26</f>
        <v>Planillas de asistencia
Visitas a los talleres</v>
      </c>
      <c r="X29" s="18" t="str">
        <f>+'EVALUACION CON CONTROLES'!R26</f>
        <v>En cada taller</v>
      </c>
    </row>
    <row r="30" spans="2:24" ht="106.5" customHeight="1" x14ac:dyDescent="0.15">
      <c r="B30" s="15">
        <v>20</v>
      </c>
      <c r="C30" s="17" t="str">
        <f>+'EVALUACION CON CONTROLES'!C28:F28</f>
        <v>Incumplimiento derivado del trámite de los permisos con autoridades ambientales, la obtención de los mismos, paz y salvos</v>
      </c>
      <c r="D30" s="16" t="str">
        <f>+'EVALUACION CON CONTROLES'!B28</f>
        <v>EJECUCIÓN</v>
      </c>
      <c r="E30" s="16" t="str">
        <f>VLOOKUP(C30,'IDENTIFICACION Y ANALISIS'!$B$18:$F$75,3,FALSE)</f>
        <v>Especifico</v>
      </c>
      <c r="F30" s="16" t="str">
        <f>VLOOKUP(C30,'IDENTIFICACION Y ANALISIS'!$B$18:$F$75,4,FALSE)</f>
        <v>Externo</v>
      </c>
      <c r="G30" s="17" t="str">
        <f>+EVALUACION!H32</f>
        <v xml:space="preserve">Retraso en el cronograma </v>
      </c>
      <c r="H30" s="17">
        <f>+EVALUACION!I32</f>
        <v>4</v>
      </c>
      <c r="I30" s="17">
        <f>+EVALUACION!J32</f>
        <v>4</v>
      </c>
      <c r="J30" s="17">
        <f>+EVALUACION!K32</f>
        <v>8</v>
      </c>
      <c r="K30" s="16" t="str">
        <f>+EVALUACION!L32</f>
        <v>EXTREMO</v>
      </c>
      <c r="L30" s="17" t="s">
        <v>256</v>
      </c>
      <c r="M30" s="16" t="s">
        <v>258</v>
      </c>
      <c r="N30" s="17" t="str">
        <f>+'EVALUACION CON CONTROLES'!G28</f>
        <v xml:space="preserve">Seguimiento continuo del comité técnico </v>
      </c>
      <c r="O30" s="17">
        <f>+'EVALUACION CON CONTROLES'!I28</f>
        <v>2</v>
      </c>
      <c r="P30" s="17">
        <f>+'EVALUACION CON CONTROLES'!J28</f>
        <v>3</v>
      </c>
      <c r="Q30" s="17">
        <f>+'EVALUACION CON CONTROLES'!K28</f>
        <v>5</v>
      </c>
      <c r="R30" s="16" t="str">
        <f>+'EVALUACION CON CONTROLES'!L28</f>
        <v>MEDIO</v>
      </c>
      <c r="S30" s="17" t="str">
        <f>+'EVALUACION CON CONTROLES'!M28</f>
        <v>SI</v>
      </c>
      <c r="T30" s="17" t="str">
        <f>+'EVALUACION CON CONTROLES'!N28</f>
        <v>Contratista y supervisor</v>
      </c>
      <c r="U30" s="17" t="str">
        <f>+'EVALUACION CON CONTROLES'!O28</f>
        <v>Cuando se presente la demora</v>
      </c>
      <c r="V30" s="17" t="str">
        <f>+'EVALUACION CON CONTROLES'!P28</f>
        <v>Una vez obtenido el permiso</v>
      </c>
      <c r="W30" s="17" t="str">
        <f>+'EVALUACION CON CONTROLES'!Q28</f>
        <v>Seguimiento a las respuestas de las comunicaciones</v>
      </c>
      <c r="X30" s="18" t="str">
        <f>+'EVALUACION CON CONTROLES'!R28</f>
        <v>Cada 15 días habíles</v>
      </c>
    </row>
    <row r="31" spans="2:24" ht="106.5" customHeight="1" x14ac:dyDescent="0.15">
      <c r="B31" s="15">
        <v>21</v>
      </c>
      <c r="C31" s="17" t="str">
        <f>+'EVALUACION CON CONTROLES'!C29:F29</f>
        <v>Imposición de nuevos tributos</v>
      </c>
      <c r="D31" s="16" t="str">
        <f>+'EVALUACION CON CONTROLES'!B29</f>
        <v>EJECUCIÓN</v>
      </c>
      <c r="E31" s="16" t="str">
        <f>VLOOKUP(C31,'IDENTIFICACION Y ANALISIS'!$B$18:$F$75,3,FALSE)</f>
        <v>Estatal</v>
      </c>
      <c r="F31" s="16" t="str">
        <f>VLOOKUP(C31,'IDENTIFICACION Y ANALISIS'!$B$18:$F$75,4,FALSE)</f>
        <v>Externo</v>
      </c>
      <c r="G31" s="17" t="str">
        <f>+EVALUACION!H33</f>
        <v xml:space="preserve">Cambio en el valor contrato </v>
      </c>
      <c r="H31" s="17">
        <f>+EVALUACION!I33</f>
        <v>2</v>
      </c>
      <c r="I31" s="17">
        <f>+EVALUACION!J33</f>
        <v>2</v>
      </c>
      <c r="J31" s="17">
        <f>+EVALUACION!K33</f>
        <v>4</v>
      </c>
      <c r="K31" s="16" t="str">
        <f>+EVALUACION!L33</f>
        <v>BAJO</v>
      </c>
      <c r="L31" s="17" t="s">
        <v>254</v>
      </c>
      <c r="M31" s="16">
        <v>100</v>
      </c>
      <c r="N31" s="17" t="str">
        <f>+'EVALUACION CON CONTROLES'!G29</f>
        <v>Revisión de la situación y si se requiere adición presupuestal</v>
      </c>
      <c r="O31" s="17">
        <f>+'EVALUACION CON CONTROLES'!I29</f>
        <v>1</v>
      </c>
      <c r="P31" s="17">
        <f>+'EVALUACION CON CONTROLES'!J29</f>
        <v>2</v>
      </c>
      <c r="Q31" s="17">
        <f>+'EVALUACION CON CONTROLES'!K29</f>
        <v>3</v>
      </c>
      <c r="R31" s="16" t="str">
        <f>+'EVALUACION CON CONTROLES'!L29</f>
        <v>BAJO</v>
      </c>
      <c r="S31" s="17" t="str">
        <f>+'EVALUACION CON CONTROLES'!M29</f>
        <v>SI</v>
      </c>
      <c r="T31" s="17" t="str">
        <f>+'EVALUACION CON CONTROLES'!N29</f>
        <v>FDLK</v>
      </c>
      <c r="U31" s="17" t="str">
        <f>+'EVALUACION CON CONTROLES'!O29</f>
        <v>Una vez se presente el suceso</v>
      </c>
      <c r="V31" s="17" t="str">
        <f>+'EVALUACION CON CONTROLES'!P29</f>
        <v>Respuesta de las acciones a adelantar por parte del FDLK</v>
      </c>
      <c r="W31" s="17" t="str">
        <f>+'EVALUACION CON CONTROLES'!Q29</f>
        <v>Seguimiento continuo</v>
      </c>
      <c r="X31" s="18" t="str">
        <f>+'EVALUACION CON CONTROLES'!R29</f>
        <v>Permanente</v>
      </c>
    </row>
    <row r="32" spans="2:24" ht="13.5" customHeight="1" x14ac:dyDescent="0.15">
      <c r="B32" s="43"/>
      <c r="X32" s="44"/>
    </row>
    <row r="33" spans="2:24" ht="13.5" customHeight="1" x14ac:dyDescent="0.15">
      <c r="B33" s="43"/>
      <c r="E33" s="12"/>
      <c r="F33" s="267" t="s">
        <v>259</v>
      </c>
      <c r="G33" s="267"/>
      <c r="H33" s="12"/>
      <c r="I33" s="12"/>
      <c r="J33" s="268" t="s">
        <v>244</v>
      </c>
      <c r="K33" s="268"/>
      <c r="L33" s="268"/>
      <c r="M33" s="268"/>
      <c r="X33" s="44"/>
    </row>
    <row r="34" spans="2:24" ht="13.5" customHeight="1" x14ac:dyDescent="0.15">
      <c r="B34" s="43"/>
      <c r="E34" s="283" t="s">
        <v>123</v>
      </c>
      <c r="F34" s="39" t="s">
        <v>124</v>
      </c>
      <c r="G34" s="39" t="s">
        <v>125</v>
      </c>
      <c r="H34" s="12"/>
      <c r="I34" s="12"/>
      <c r="J34" s="297" t="s">
        <v>126</v>
      </c>
      <c r="K34" s="298"/>
      <c r="L34" s="297" t="s">
        <v>125</v>
      </c>
      <c r="M34" s="298"/>
      <c r="X34" s="44"/>
    </row>
    <row r="35" spans="2:24" ht="13.5" customHeight="1" x14ac:dyDescent="0.15">
      <c r="B35" s="43"/>
      <c r="E35" s="283"/>
      <c r="F35" s="17" t="s">
        <v>127</v>
      </c>
      <c r="G35" s="17">
        <v>1</v>
      </c>
      <c r="H35" s="12"/>
      <c r="I35" s="12"/>
      <c r="J35" s="271" t="s">
        <v>128</v>
      </c>
      <c r="K35" s="272"/>
      <c r="L35" s="273">
        <v>1</v>
      </c>
      <c r="M35" s="273"/>
      <c r="X35" s="44"/>
    </row>
    <row r="36" spans="2:24" ht="13.5" customHeight="1" x14ac:dyDescent="0.15">
      <c r="B36" s="43"/>
      <c r="E36" s="283"/>
      <c r="F36" s="17" t="s">
        <v>129</v>
      </c>
      <c r="G36" s="17">
        <v>2</v>
      </c>
      <c r="H36" s="12"/>
      <c r="I36" s="12"/>
      <c r="J36" s="271" t="s">
        <v>130</v>
      </c>
      <c r="K36" s="272"/>
      <c r="L36" s="273">
        <v>2</v>
      </c>
      <c r="M36" s="273"/>
      <c r="X36" s="44"/>
    </row>
    <row r="37" spans="2:24" ht="13.5" customHeight="1" x14ac:dyDescent="0.15">
      <c r="B37" s="43"/>
      <c r="E37" s="283"/>
      <c r="F37" s="17" t="s">
        <v>131</v>
      </c>
      <c r="G37" s="17">
        <v>3</v>
      </c>
      <c r="H37" s="12"/>
      <c r="I37" s="12"/>
      <c r="J37" s="271" t="s">
        <v>132</v>
      </c>
      <c r="K37" s="272"/>
      <c r="L37" s="273">
        <v>3</v>
      </c>
      <c r="M37" s="273"/>
      <c r="X37" s="44"/>
    </row>
    <row r="38" spans="2:24" ht="13.5" customHeight="1" x14ac:dyDescent="0.15">
      <c r="B38" s="43"/>
      <c r="E38" s="283"/>
      <c r="F38" s="17" t="s">
        <v>133</v>
      </c>
      <c r="G38" s="17">
        <v>4</v>
      </c>
      <c r="H38" s="12"/>
      <c r="I38" s="12"/>
      <c r="J38" s="271" t="s">
        <v>134</v>
      </c>
      <c r="K38" s="272"/>
      <c r="L38" s="273">
        <v>4</v>
      </c>
      <c r="M38" s="273"/>
      <c r="X38" s="44"/>
    </row>
    <row r="39" spans="2:24" ht="13.5" customHeight="1" x14ac:dyDescent="0.15">
      <c r="B39" s="43"/>
      <c r="E39" s="283"/>
      <c r="F39" s="17" t="s">
        <v>135</v>
      </c>
      <c r="G39" s="17">
        <v>5</v>
      </c>
      <c r="H39" s="12"/>
      <c r="I39" s="12"/>
      <c r="J39" s="271" t="s">
        <v>136</v>
      </c>
      <c r="K39" s="272"/>
      <c r="L39" s="273">
        <v>5</v>
      </c>
      <c r="M39" s="273"/>
      <c r="X39" s="44"/>
    </row>
    <row r="40" spans="2:24" ht="13.5" customHeight="1" x14ac:dyDescent="0.15">
      <c r="B40" s="43"/>
      <c r="D40" s="12"/>
      <c r="E40" s="12"/>
      <c r="F40" s="12"/>
      <c r="G40" s="12"/>
      <c r="H40" s="12"/>
      <c r="I40" s="12"/>
      <c r="J40" s="12"/>
      <c r="K40" s="12"/>
      <c r="L40" s="12"/>
      <c r="M40" s="12"/>
      <c r="X40" s="44"/>
    </row>
    <row r="41" spans="2:24" ht="13.5" customHeight="1" x14ac:dyDescent="0.15">
      <c r="B41" s="43"/>
      <c r="D41" s="268" t="s">
        <v>137</v>
      </c>
      <c r="E41" s="268"/>
      <c r="F41" s="268"/>
      <c r="G41" s="268"/>
      <c r="H41" s="268"/>
      <c r="I41" s="268"/>
      <c r="J41" s="268"/>
      <c r="K41" s="268"/>
      <c r="X41" s="44"/>
    </row>
    <row r="42" spans="2:24" ht="13.5" customHeight="1" x14ac:dyDescent="0.15">
      <c r="B42" s="43"/>
      <c r="D42" s="279" t="s">
        <v>124</v>
      </c>
      <c r="E42" s="279" t="s">
        <v>125</v>
      </c>
      <c r="F42" s="274" t="s">
        <v>128</v>
      </c>
      <c r="G42" s="274"/>
      <c r="H42" s="269" t="s">
        <v>130</v>
      </c>
      <c r="I42" s="270"/>
      <c r="J42" s="40" t="s">
        <v>132</v>
      </c>
      <c r="K42" s="40" t="s">
        <v>134</v>
      </c>
      <c r="L42" s="39" t="s">
        <v>136</v>
      </c>
      <c r="P42" s="268" t="s">
        <v>151</v>
      </c>
      <c r="Q42" s="268"/>
      <c r="R42" s="268"/>
      <c r="S42" s="268"/>
      <c r="T42" s="268"/>
      <c r="X42" s="44"/>
    </row>
    <row r="43" spans="2:24" ht="13.5" customHeight="1" x14ac:dyDescent="0.15">
      <c r="B43" s="43"/>
      <c r="D43" s="279"/>
      <c r="E43" s="279"/>
      <c r="F43" s="282">
        <v>1</v>
      </c>
      <c r="G43" s="282"/>
      <c r="H43" s="280">
        <v>2</v>
      </c>
      <c r="I43" s="281"/>
      <c r="J43" s="41">
        <v>3</v>
      </c>
      <c r="K43" s="41">
        <v>4</v>
      </c>
      <c r="L43" s="41">
        <v>5</v>
      </c>
      <c r="P43" s="274" t="s">
        <v>137</v>
      </c>
      <c r="Q43" s="274"/>
      <c r="R43" s="274"/>
      <c r="S43" s="274" t="s">
        <v>150</v>
      </c>
      <c r="T43" s="274"/>
      <c r="X43" s="44"/>
    </row>
    <row r="44" spans="2:24" ht="13.5" customHeight="1" x14ac:dyDescent="0.15">
      <c r="B44" s="43"/>
      <c r="D44" s="17" t="s">
        <v>127</v>
      </c>
      <c r="E44" s="19">
        <v>1</v>
      </c>
      <c r="F44" s="260">
        <v>2</v>
      </c>
      <c r="G44" s="260"/>
      <c r="H44" s="294">
        <v>3</v>
      </c>
      <c r="I44" s="295"/>
      <c r="J44" s="37">
        <v>4</v>
      </c>
      <c r="K44" s="42">
        <v>5</v>
      </c>
      <c r="L44" s="36">
        <v>6</v>
      </c>
      <c r="P44" s="261" t="s">
        <v>152</v>
      </c>
      <c r="Q44" s="261"/>
      <c r="R44" s="261"/>
      <c r="S44" s="259" t="s">
        <v>153</v>
      </c>
      <c r="T44" s="259"/>
      <c r="X44" s="44"/>
    </row>
    <row r="45" spans="2:24" ht="13.5" customHeight="1" x14ac:dyDescent="0.15">
      <c r="B45" s="43"/>
      <c r="D45" s="17" t="s">
        <v>129</v>
      </c>
      <c r="E45" s="19">
        <v>2</v>
      </c>
      <c r="F45" s="260">
        <v>3</v>
      </c>
      <c r="G45" s="260"/>
      <c r="H45" s="294">
        <v>4</v>
      </c>
      <c r="I45" s="295"/>
      <c r="J45" s="42">
        <v>5</v>
      </c>
      <c r="K45" s="36">
        <v>6</v>
      </c>
      <c r="L45" s="36">
        <v>7</v>
      </c>
      <c r="P45" s="291" t="s">
        <v>154</v>
      </c>
      <c r="Q45" s="291"/>
      <c r="R45" s="291"/>
      <c r="S45" s="259" t="s">
        <v>155</v>
      </c>
      <c r="T45" s="259"/>
      <c r="X45" s="44"/>
    </row>
    <row r="46" spans="2:24" ht="13.5" customHeight="1" x14ac:dyDescent="0.15">
      <c r="B46" s="43"/>
      <c r="D46" s="17" t="s">
        <v>131</v>
      </c>
      <c r="E46" s="19">
        <v>3</v>
      </c>
      <c r="F46" s="260">
        <v>4</v>
      </c>
      <c r="G46" s="260"/>
      <c r="H46" s="275">
        <v>5</v>
      </c>
      <c r="I46" s="276"/>
      <c r="J46" s="36">
        <v>6</v>
      </c>
      <c r="K46" s="36">
        <v>7</v>
      </c>
      <c r="L46" s="38">
        <v>8</v>
      </c>
      <c r="P46" s="296">
        <v>5</v>
      </c>
      <c r="Q46" s="296"/>
      <c r="R46" s="296"/>
      <c r="S46" s="259" t="s">
        <v>156</v>
      </c>
      <c r="T46" s="259"/>
      <c r="X46" s="44"/>
    </row>
    <row r="47" spans="2:24" ht="13.5" customHeight="1" x14ac:dyDescent="0.15">
      <c r="B47" s="43"/>
      <c r="D47" s="17" t="s">
        <v>133</v>
      </c>
      <c r="E47" s="19">
        <v>4</v>
      </c>
      <c r="F47" s="296">
        <v>5</v>
      </c>
      <c r="G47" s="296"/>
      <c r="H47" s="292">
        <v>6</v>
      </c>
      <c r="I47" s="293"/>
      <c r="J47" s="36">
        <v>7</v>
      </c>
      <c r="K47" s="38">
        <v>8</v>
      </c>
      <c r="L47" s="38">
        <v>9</v>
      </c>
      <c r="P47" s="260" t="s">
        <v>157</v>
      </c>
      <c r="Q47" s="260"/>
      <c r="R47" s="260"/>
      <c r="S47" s="259" t="s">
        <v>158</v>
      </c>
      <c r="T47" s="259"/>
      <c r="X47" s="44"/>
    </row>
    <row r="48" spans="2:24" ht="13.5" customHeight="1" x14ac:dyDescent="0.15">
      <c r="B48" s="43"/>
      <c r="D48" s="17" t="s">
        <v>135</v>
      </c>
      <c r="E48" s="19">
        <v>5</v>
      </c>
      <c r="F48" s="291">
        <v>6</v>
      </c>
      <c r="G48" s="291"/>
      <c r="H48" s="292">
        <v>7</v>
      </c>
      <c r="I48" s="293"/>
      <c r="J48" s="38">
        <v>8</v>
      </c>
      <c r="K48" s="38">
        <v>9</v>
      </c>
      <c r="L48" s="38">
        <v>10</v>
      </c>
      <c r="X48" s="44"/>
    </row>
    <row r="49" spans="2:24" ht="13.5" customHeight="1" thickBot="1" x14ac:dyDescent="0.2">
      <c r="B49" s="20"/>
      <c r="C49" s="21"/>
      <c r="D49" s="22"/>
      <c r="E49" s="22"/>
      <c r="F49" s="22"/>
      <c r="G49" s="22"/>
      <c r="H49" s="22"/>
      <c r="I49" s="22"/>
      <c r="J49" s="22"/>
      <c r="K49" s="22"/>
      <c r="L49" s="22"/>
      <c r="M49" s="22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3"/>
    </row>
    <row r="50" spans="2:24" ht="16.5" customHeight="1" x14ac:dyDescent="0.15">
      <c r="D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</row>
    <row r="51" spans="2:24" ht="16.5" customHeight="1" x14ac:dyDescent="0.15">
      <c r="D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</row>
    <row r="52" spans="2:24" ht="12.75" customHeight="1" x14ac:dyDescent="0.15">
      <c r="D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</row>
    <row r="53" spans="2:24" ht="15" hidden="1" x14ac:dyDescent="0.15">
      <c r="B53" s="14" t="s">
        <v>255</v>
      </c>
      <c r="D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</row>
    <row r="54" spans="2:24" ht="15" hidden="1" x14ac:dyDescent="0.15">
      <c r="B54" s="14" t="s">
        <v>254</v>
      </c>
      <c r="D54" s="24"/>
      <c r="F54" s="12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</row>
    <row r="55" spans="2:24" ht="15" hidden="1" x14ac:dyDescent="0.15">
      <c r="B55" s="14" t="s">
        <v>256</v>
      </c>
      <c r="D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</row>
    <row r="56" spans="2:24" x14ac:dyDescent="0.15">
      <c r="D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</row>
    <row r="57" spans="2:24" x14ac:dyDescent="0.15">
      <c r="D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</row>
    <row r="58" spans="2:24" x14ac:dyDescent="0.15">
      <c r="D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</row>
    <row r="59" spans="2:24" ht="12.75" customHeight="1" x14ac:dyDescent="0.15">
      <c r="D59" s="12"/>
    </row>
    <row r="60" spans="2:24" x14ac:dyDescent="0.15">
      <c r="D60" s="12"/>
    </row>
  </sheetData>
  <mergeCells count="49">
    <mergeCell ref="W2:X4"/>
    <mergeCell ref="B7:X8"/>
    <mergeCell ref="F48:G48"/>
    <mergeCell ref="H48:I48"/>
    <mergeCell ref="P43:R43"/>
    <mergeCell ref="H45:I45"/>
    <mergeCell ref="H44:I44"/>
    <mergeCell ref="F46:G46"/>
    <mergeCell ref="F47:G47"/>
    <mergeCell ref="P46:R46"/>
    <mergeCell ref="H47:I47"/>
    <mergeCell ref="P45:R45"/>
    <mergeCell ref="L34:M34"/>
    <mergeCell ref="J34:K34"/>
    <mergeCell ref="J37:K37"/>
    <mergeCell ref="S43:T43"/>
    <mergeCell ref="J38:K38"/>
    <mergeCell ref="P42:T42"/>
    <mergeCell ref="B2:B4"/>
    <mergeCell ref="C2:V4"/>
    <mergeCell ref="E42:E43"/>
    <mergeCell ref="H43:I43"/>
    <mergeCell ref="J39:K39"/>
    <mergeCell ref="L39:M39"/>
    <mergeCell ref="D42:D43"/>
    <mergeCell ref="F43:G43"/>
    <mergeCell ref="E34:E39"/>
    <mergeCell ref="S44:T44"/>
    <mergeCell ref="F44:G44"/>
    <mergeCell ref="S45:T45"/>
    <mergeCell ref="S46:T46"/>
    <mergeCell ref="H46:I46"/>
    <mergeCell ref="F45:G45"/>
    <mergeCell ref="S47:T47"/>
    <mergeCell ref="P47:R47"/>
    <mergeCell ref="P44:R44"/>
    <mergeCell ref="B9:R9"/>
    <mergeCell ref="B6:X6"/>
    <mergeCell ref="F33:G33"/>
    <mergeCell ref="J33:M33"/>
    <mergeCell ref="H42:I42"/>
    <mergeCell ref="J35:K35"/>
    <mergeCell ref="J36:K36"/>
    <mergeCell ref="L37:M37"/>
    <mergeCell ref="L38:M38"/>
    <mergeCell ref="D41:K41"/>
    <mergeCell ref="F42:G42"/>
    <mergeCell ref="L35:M35"/>
    <mergeCell ref="L36:M36"/>
  </mergeCells>
  <phoneticPr fontId="1" type="noConversion"/>
  <conditionalFormatting sqref="K11:K31">
    <cfRule type="cellIs" dxfId="7" priority="41" stopIfTrue="1" operator="equal">
      <formula>"EXTREMO"</formula>
    </cfRule>
    <cfRule type="cellIs" dxfId="6" priority="42" stopIfTrue="1" operator="equal">
      <formula>"ALTO"</formula>
    </cfRule>
    <cfRule type="cellIs" dxfId="5" priority="43" stopIfTrue="1" operator="equal">
      <formula>"MEDIO"</formula>
    </cfRule>
    <cfRule type="cellIs" dxfId="4" priority="44" stopIfTrue="1" operator="equal">
      <formula>"BAJO"</formula>
    </cfRule>
  </conditionalFormatting>
  <conditionalFormatting sqref="R11:R31">
    <cfRule type="cellIs" dxfId="3" priority="81" stopIfTrue="1" operator="equal">
      <formula>"EXTREMO"</formula>
    </cfRule>
    <cfRule type="cellIs" dxfId="2" priority="82" stopIfTrue="1" operator="equal">
      <formula>"ALTO"</formula>
    </cfRule>
    <cfRule type="cellIs" dxfId="1" priority="83" stopIfTrue="1" operator="equal">
      <formula>"MEDIO"</formula>
    </cfRule>
    <cfRule type="cellIs" dxfId="0" priority="84" stopIfTrue="1" operator="equal">
      <formula>"BAJO"</formula>
    </cfRule>
  </conditionalFormatting>
  <dataValidations count="1">
    <dataValidation type="list" allowBlank="1" showInputMessage="1" showErrorMessage="1" sqref="L11:L31" xr:uid="{00000000-0002-0000-0400-000000000000}">
      <formula1>OPCIONES</formula1>
    </dataValidation>
  </dataValidations>
  <printOptions horizontalCentered="1" verticalCentered="1"/>
  <pageMargins left="0.25" right="0.25" top="0.75" bottom="0.75" header="0.3" footer="0.3"/>
  <pageSetup scale="45" orientation="landscape" verticalDpi="4294967295" r:id="rId1"/>
  <headerFooter alignWithMargins="0"/>
  <rowBreaks count="1" manualBreakCount="1">
    <brk id="17" min="1" max="2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11</vt:i4>
      </vt:variant>
    </vt:vector>
  </HeadingPairs>
  <TitlesOfParts>
    <vt:vector size="16" baseType="lpstr">
      <vt:lpstr>CONTEXTO</vt:lpstr>
      <vt:lpstr>IDENTIFICACION Y ANALISIS</vt:lpstr>
      <vt:lpstr>EVALUACION</vt:lpstr>
      <vt:lpstr>EVALUACION CON CONTROLES</vt:lpstr>
      <vt:lpstr>ASIGNACION Y TRATAMIENTO</vt:lpstr>
      <vt:lpstr>'ASIGNACION Y TRATAMIENTO'!Área_de_impresión</vt:lpstr>
      <vt:lpstr>CONTEXTO!Área_de_impresión</vt:lpstr>
      <vt:lpstr>EVALUACION!Área_de_impresión</vt:lpstr>
      <vt:lpstr>'EVALUACION CON CONTROLES'!Área_de_impresión</vt:lpstr>
      <vt:lpstr>'IDENTIFICACION Y ANALISIS'!Área_de_impresión</vt:lpstr>
      <vt:lpstr>contratación</vt:lpstr>
      <vt:lpstr>ejecución</vt:lpstr>
      <vt:lpstr>OPCIONES</vt:lpstr>
      <vt:lpstr>planeación</vt:lpstr>
      <vt:lpstr>selección</vt:lpstr>
      <vt:lpstr>'ASIGNACION Y TRATAMIENTO'!Títulos_a_imprimir</vt:lpstr>
    </vt:vector>
  </TitlesOfParts>
  <Manager/>
  <Company>Workgroup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Parra</dc:creator>
  <cp:keywords/>
  <dc:description/>
  <cp:lastModifiedBy>Harrison Amézquita Gama</cp:lastModifiedBy>
  <cp:revision/>
  <dcterms:created xsi:type="dcterms:W3CDTF">2007-06-14T01:55:06Z</dcterms:created>
  <dcterms:modified xsi:type="dcterms:W3CDTF">2026-10-08T17:55:49Z</dcterms:modified>
  <cp:category/>
  <cp:contentStatus/>
</cp:coreProperties>
</file>